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rategy &amp; Regulation\PR19\600_ PR19 DD Response\HDD\Representation documents\Final\for publishing\"/>
    </mc:Choice>
  </mc:AlternateContent>
  <bookViews>
    <workbookView xWindow="0" yWindow="0" windowWidth="25200" windowHeight="10785" activeTab="7"/>
  </bookViews>
  <sheets>
    <sheet name="Overview" sheetId="2" r:id="rId1"/>
    <sheet name="WS1" sheetId="1" r:id="rId2"/>
    <sheet name="WS2" sheetId="3" r:id="rId3"/>
    <sheet name="WWS1" sheetId="4" r:id="rId4"/>
    <sheet name="WWS2" sheetId="5" r:id="rId5"/>
    <sheet name="R1" sheetId="6" r:id="rId6"/>
    <sheet name="R4" sheetId="7" r:id="rId7"/>
    <sheet name="App26" sheetId="8" r:id="rId8"/>
  </sheets>
  <externalReferences>
    <externalReference r:id="rId9"/>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7" hidden="1">'App26'!$N$1:$N$317</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7">'App26'!$B$1:$N$257,'App26'!$B$259:$K$317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Z_69104686_4F2A_41D5_9B15_E00B9826BCA2_.wvu.PrintArea" localSheetId="7" hidden="1">'App26'!$B$1:$N$257,'App26'!$B$259:$K$317</definedName>
    <definedName name="Z_A8453347_62D5_433C_AC17_73E6B4F2766F_.wvu.PrintArea" localSheetId="7" hidden="1">'App26'!$B$1:$N$257,'App26'!$B$259:$K$317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6" i="8" l="1"/>
  <c r="G251" i="8"/>
  <c r="G250" i="8"/>
  <c r="K249" i="8"/>
  <c r="B248" i="8"/>
  <c r="B249" i="8" s="1"/>
  <c r="B250" i="8" s="1"/>
  <c r="B251" i="8" s="1"/>
  <c r="I247" i="8"/>
  <c r="G247" i="8"/>
  <c r="K243" i="8"/>
  <c r="J243" i="8"/>
  <c r="I243" i="8"/>
  <c r="G243" i="8"/>
  <c r="G242" i="8"/>
  <c r="K241" i="8"/>
  <c r="H241" i="8"/>
  <c r="G241" i="8"/>
  <c r="B241" i="8"/>
  <c r="B242" i="8" s="1"/>
  <c r="B243" i="8" s="1"/>
  <c r="B244" i="8" s="1"/>
  <c r="H237" i="8"/>
  <c r="B237" i="8"/>
  <c r="G236" i="8"/>
  <c r="B236" i="8"/>
  <c r="G235" i="8"/>
  <c r="K232" i="8"/>
  <c r="J232" i="8"/>
  <c r="G232" i="8"/>
  <c r="G231" i="8"/>
  <c r="B231" i="8"/>
  <c r="B232" i="8" s="1"/>
  <c r="K230" i="8"/>
  <c r="G230" i="8"/>
  <c r="K226" i="8"/>
  <c r="J226" i="8"/>
  <c r="I226" i="8"/>
  <c r="G225" i="8"/>
  <c r="J224" i="8"/>
  <c r="G224" i="8"/>
  <c r="B224" i="8"/>
  <c r="B225" i="8" s="1"/>
  <c r="B226" i="8" s="1"/>
  <c r="B227" i="8" s="1"/>
  <c r="B223" i="8"/>
  <c r="K222" i="8"/>
  <c r="J222" i="8"/>
  <c r="I222" i="8"/>
  <c r="G219" i="8"/>
  <c r="K218" i="8"/>
  <c r="I218" i="8"/>
  <c r="B218" i="8"/>
  <c r="B219" i="8" s="1"/>
  <c r="K217" i="8"/>
  <c r="G217" i="8"/>
  <c r="H216" i="8"/>
  <c r="G216" i="8"/>
  <c r="K215" i="8"/>
  <c r="G215" i="8"/>
  <c r="B215" i="8"/>
  <c r="B216" i="8" s="1"/>
  <c r="B217" i="8" s="1"/>
  <c r="K214" i="8"/>
  <c r="K211" i="8"/>
  <c r="J211" i="8"/>
  <c r="G208" i="8"/>
  <c r="K204" i="8"/>
  <c r="B204" i="8"/>
  <c r="B205" i="8" s="1"/>
  <c r="H203" i="8"/>
  <c r="G203" i="8"/>
  <c r="B200" i="8"/>
  <c r="K199" i="8"/>
  <c r="G199" i="8"/>
  <c r="B199" i="8"/>
  <c r="G198" i="8"/>
  <c r="K194" i="8"/>
  <c r="G191" i="8"/>
  <c r="K190" i="8"/>
  <c r="J190" i="8"/>
  <c r="I188" i="8"/>
  <c r="H188" i="8"/>
  <c r="G188" i="8"/>
  <c r="G187" i="8"/>
  <c r="G189" i="8" s="1"/>
  <c r="K185" i="8"/>
  <c r="H184" i="8"/>
  <c r="G184" i="8"/>
  <c r="G183" i="8"/>
  <c r="K181" i="8"/>
  <c r="G180" i="8"/>
  <c r="B180" i="8"/>
  <c r="B181" i="8" s="1"/>
  <c r="B182" i="8" s="1"/>
  <c r="B183" i="8" s="1"/>
  <c r="B184" i="8" s="1"/>
  <c r="B185" i="8" s="1"/>
  <c r="B186" i="8" s="1"/>
  <c r="B187" i="8" s="1"/>
  <c r="B188" i="8" s="1"/>
  <c r="B189" i="8" s="1"/>
  <c r="B190" i="8" s="1"/>
  <c r="B191" i="8" s="1"/>
  <c r="B192" i="8" s="1"/>
  <c r="B193" i="8" s="1"/>
  <c r="B194" i="8" s="1"/>
  <c r="B195" i="8" s="1"/>
  <c r="J179" i="8"/>
  <c r="G179" i="8"/>
  <c r="G176" i="8"/>
  <c r="J175" i="8"/>
  <c r="I175" i="8"/>
  <c r="G175" i="8"/>
  <c r="K174" i="8"/>
  <c r="G174" i="8"/>
  <c r="G172" i="8"/>
  <c r="I171" i="8"/>
  <c r="H171" i="8"/>
  <c r="G171" i="8"/>
  <c r="G173" i="8" s="1"/>
  <c r="K169" i="8"/>
  <c r="I169" i="8"/>
  <c r="K168" i="8"/>
  <c r="K170" i="8" s="1"/>
  <c r="G168" i="8"/>
  <c r="G167" i="8"/>
  <c r="K166" i="8"/>
  <c r="G166" i="8"/>
  <c r="K165" i="8"/>
  <c r="K164" i="8"/>
  <c r="K167" i="8" s="1"/>
  <c r="J164" i="8"/>
  <c r="G164" i="8"/>
  <c r="G163" i="8"/>
  <c r="K162" i="8"/>
  <c r="G162" i="8"/>
  <c r="K161" i="8"/>
  <c r="B161" i="8"/>
  <c r="B162" i="8" s="1"/>
  <c r="B163" i="8" s="1"/>
  <c r="B164" i="8" s="1"/>
  <c r="B165" i="8" s="1"/>
  <c r="B166" i="8" s="1"/>
  <c r="B167" i="8" s="1"/>
  <c r="B168" i="8" s="1"/>
  <c r="B169" i="8" s="1"/>
  <c r="B170" i="8" s="1"/>
  <c r="B171" i="8" s="1"/>
  <c r="B172" i="8" s="1"/>
  <c r="B173" i="8" s="1"/>
  <c r="B174" i="8" s="1"/>
  <c r="B175" i="8" s="1"/>
  <c r="B176" i="8" s="1"/>
  <c r="K160" i="8"/>
  <c r="J160" i="8"/>
  <c r="G160" i="8"/>
  <c r="G157" i="8"/>
  <c r="J156" i="8"/>
  <c r="G156" i="8"/>
  <c r="H155" i="8"/>
  <c r="K154" i="8"/>
  <c r="J154" i="8"/>
  <c r="I154" i="8"/>
  <c r="H154" i="8"/>
  <c r="G153" i="8"/>
  <c r="J152" i="8"/>
  <c r="G152" i="8"/>
  <c r="K151" i="8"/>
  <c r="K150" i="8"/>
  <c r="J150" i="8"/>
  <c r="H150" i="8"/>
  <c r="G149" i="8"/>
  <c r="J148" i="8"/>
  <c r="G148" i="8"/>
  <c r="B148" i="8"/>
  <c r="B149" i="8" s="1"/>
  <c r="B150" i="8" s="1"/>
  <c r="B151" i="8" s="1"/>
  <c r="B152" i="8" s="1"/>
  <c r="B153" i="8" s="1"/>
  <c r="B154" i="8" s="1"/>
  <c r="B155" i="8" s="1"/>
  <c r="B156" i="8" s="1"/>
  <c r="B157" i="8" s="1"/>
  <c r="K147" i="8"/>
  <c r="J147" i="8"/>
  <c r="G144" i="8"/>
  <c r="K143" i="8"/>
  <c r="H143" i="8"/>
  <c r="G143" i="8"/>
  <c r="K142" i="8"/>
  <c r="K141" i="8"/>
  <c r="J141" i="8"/>
  <c r="I141" i="8"/>
  <c r="G141" i="8"/>
  <c r="H140" i="8"/>
  <c r="G140" i="8"/>
  <c r="K139" i="8"/>
  <c r="H139" i="8"/>
  <c r="G139" i="8"/>
  <c r="K137" i="8"/>
  <c r="J137" i="8"/>
  <c r="I137" i="8"/>
  <c r="G137" i="8"/>
  <c r="J136" i="8"/>
  <c r="G136" i="8"/>
  <c r="K135" i="8"/>
  <c r="G135" i="8"/>
  <c r="B135" i="8"/>
  <c r="B136" i="8" s="1"/>
  <c r="B137" i="8" s="1"/>
  <c r="B138" i="8" s="1"/>
  <c r="B139" i="8" s="1"/>
  <c r="B140" i="8" s="1"/>
  <c r="B141" i="8" s="1"/>
  <c r="B142" i="8" s="1"/>
  <c r="B143" i="8" s="1"/>
  <c r="B144" i="8" s="1"/>
  <c r="K134" i="8"/>
  <c r="X129" i="8"/>
  <c r="W129" i="8"/>
  <c r="V129" i="8"/>
  <c r="U129" i="8"/>
  <c r="T129" i="8"/>
  <c r="P129" i="8" s="1"/>
  <c r="B129" i="8"/>
  <c r="K128" i="8"/>
  <c r="K248" i="8" s="1"/>
  <c r="J128" i="8"/>
  <c r="J248" i="8" s="1"/>
  <c r="I128" i="8"/>
  <c r="I248" i="8" s="1"/>
  <c r="H128" i="8"/>
  <c r="H248" i="8" s="1"/>
  <c r="G128" i="8"/>
  <c r="G249" i="8" s="1"/>
  <c r="AE125" i="8"/>
  <c r="AD125" i="8"/>
  <c r="AC125" i="8"/>
  <c r="AB125" i="8"/>
  <c r="AA125" i="8"/>
  <c r="X125" i="8"/>
  <c r="W125" i="8"/>
  <c r="V125" i="8"/>
  <c r="U125" i="8"/>
  <c r="P125" i="8" s="1"/>
  <c r="T125" i="8"/>
  <c r="AE124" i="8"/>
  <c r="AD124" i="8"/>
  <c r="AC124" i="8"/>
  <c r="AB124" i="8"/>
  <c r="AA124" i="8"/>
  <c r="Q124" i="8" s="1"/>
  <c r="X124" i="8"/>
  <c r="W124" i="8"/>
  <c r="V124" i="8"/>
  <c r="U124" i="8"/>
  <c r="T124" i="8"/>
  <c r="P124" i="8" s="1"/>
  <c r="AE123" i="8"/>
  <c r="AD123" i="8"/>
  <c r="AC123" i="8"/>
  <c r="AB123" i="8"/>
  <c r="AA123" i="8"/>
  <c r="X123" i="8"/>
  <c r="W123" i="8"/>
  <c r="V123" i="8"/>
  <c r="U123" i="8"/>
  <c r="T123" i="8"/>
  <c r="P123" i="8" s="1"/>
  <c r="Q123" i="8"/>
  <c r="AE122" i="8"/>
  <c r="AD122" i="8"/>
  <c r="AC122" i="8"/>
  <c r="AB122" i="8"/>
  <c r="AA122" i="8"/>
  <c r="Q122" i="8" s="1"/>
  <c r="X122" i="8"/>
  <c r="W122" i="8"/>
  <c r="V122" i="8"/>
  <c r="U122" i="8"/>
  <c r="T122" i="8"/>
  <c r="B122" i="8"/>
  <c r="B123" i="8" s="1"/>
  <c r="B124" i="8" s="1"/>
  <c r="B125" i="8" s="1"/>
  <c r="AE121" i="8"/>
  <c r="AD121" i="8"/>
  <c r="AC121" i="8"/>
  <c r="AB121" i="8"/>
  <c r="AA121" i="8"/>
  <c r="X121" i="8"/>
  <c r="W121" i="8"/>
  <c r="V121" i="8"/>
  <c r="U121" i="8"/>
  <c r="T121" i="8"/>
  <c r="P121" i="8" s="1"/>
  <c r="Q121" i="8"/>
  <c r="AE118" i="8"/>
  <c r="AD118" i="8"/>
  <c r="AC118" i="8"/>
  <c r="AB118" i="8"/>
  <c r="AA118" i="8"/>
  <c r="X118" i="8"/>
  <c r="W118" i="8"/>
  <c r="V118" i="8"/>
  <c r="U118" i="8"/>
  <c r="P118" i="8" s="1"/>
  <c r="T118" i="8"/>
  <c r="AE117" i="8"/>
  <c r="AD117" i="8"/>
  <c r="AC117" i="8"/>
  <c r="AB117" i="8"/>
  <c r="AA117" i="8"/>
  <c r="X117" i="8"/>
  <c r="W117" i="8"/>
  <c r="V117" i="8"/>
  <c r="U117" i="8"/>
  <c r="T117" i="8"/>
  <c r="P117" i="8"/>
  <c r="AE116" i="8"/>
  <c r="AD116" i="8"/>
  <c r="AC116" i="8"/>
  <c r="AB116" i="8"/>
  <c r="AA116" i="8"/>
  <c r="Q116" i="8" s="1"/>
  <c r="X116" i="8"/>
  <c r="W116" i="8"/>
  <c r="V116" i="8"/>
  <c r="U116" i="8"/>
  <c r="T116" i="8"/>
  <c r="P116" i="8" s="1"/>
  <c r="AE115" i="8"/>
  <c r="AD115" i="8"/>
  <c r="AC115" i="8"/>
  <c r="AB115" i="8"/>
  <c r="AA115" i="8"/>
  <c r="Q115" i="8" s="1"/>
  <c r="X115" i="8"/>
  <c r="W115" i="8"/>
  <c r="V115" i="8"/>
  <c r="U115" i="8"/>
  <c r="T115" i="8"/>
  <c r="B115" i="8"/>
  <c r="B116" i="8" s="1"/>
  <c r="B117" i="8" s="1"/>
  <c r="B118" i="8" s="1"/>
  <c r="AE114" i="8"/>
  <c r="AD114" i="8"/>
  <c r="AC114" i="8"/>
  <c r="AB114" i="8"/>
  <c r="AA114" i="8"/>
  <c r="Q114" i="8" s="1"/>
  <c r="X114" i="8"/>
  <c r="W114" i="8"/>
  <c r="V114" i="8"/>
  <c r="U114" i="8"/>
  <c r="T114" i="8"/>
  <c r="AE111" i="8"/>
  <c r="AD111" i="8"/>
  <c r="AC111" i="8"/>
  <c r="AB111" i="8"/>
  <c r="AA111" i="8"/>
  <c r="Q111" i="8" s="1"/>
  <c r="X111" i="8"/>
  <c r="W111" i="8"/>
  <c r="P111" i="8" s="1"/>
  <c r="V111" i="8"/>
  <c r="U111" i="8"/>
  <c r="T111" i="8"/>
  <c r="B111" i="8"/>
  <c r="AE110" i="8"/>
  <c r="AD110" i="8"/>
  <c r="AC110" i="8"/>
  <c r="AB110" i="8"/>
  <c r="AA110" i="8"/>
  <c r="X110" i="8"/>
  <c r="W110" i="8"/>
  <c r="V110" i="8"/>
  <c r="U110" i="8"/>
  <c r="T110" i="8"/>
  <c r="P110" i="8" s="1"/>
  <c r="B110" i="8"/>
  <c r="AE109" i="8"/>
  <c r="AD109" i="8"/>
  <c r="AC109" i="8"/>
  <c r="AB109" i="8"/>
  <c r="AA109" i="8"/>
  <c r="Q109" i="8" s="1"/>
  <c r="X109" i="8"/>
  <c r="W109" i="8"/>
  <c r="V109" i="8"/>
  <c r="U109" i="8"/>
  <c r="T109" i="8"/>
  <c r="P109" i="8" s="1"/>
  <c r="AE106" i="8"/>
  <c r="Q106" i="8" s="1"/>
  <c r="AD106" i="8"/>
  <c r="AC106" i="8"/>
  <c r="AB106" i="8"/>
  <c r="AA106" i="8"/>
  <c r="X106" i="8"/>
  <c r="W106" i="8"/>
  <c r="V106" i="8"/>
  <c r="U106" i="8"/>
  <c r="P106" i="8" s="1"/>
  <c r="T106" i="8"/>
  <c r="B106" i="8"/>
  <c r="AE105" i="8"/>
  <c r="AD105" i="8"/>
  <c r="Q105" i="8" s="1"/>
  <c r="AC105" i="8"/>
  <c r="AB105" i="8"/>
  <c r="AA105" i="8"/>
  <c r="X105" i="8"/>
  <c r="W105" i="8"/>
  <c r="V105" i="8"/>
  <c r="U105" i="8"/>
  <c r="T105" i="8"/>
  <c r="P105" i="8" s="1"/>
  <c r="B105" i="8"/>
  <c r="AE104" i="8"/>
  <c r="AD104" i="8"/>
  <c r="AC104" i="8"/>
  <c r="AB104" i="8"/>
  <c r="AA104" i="8"/>
  <c r="X104" i="8"/>
  <c r="W104" i="8"/>
  <c r="V104" i="8"/>
  <c r="U104" i="8"/>
  <c r="T104" i="8"/>
  <c r="P104" i="8" s="1"/>
  <c r="AE101" i="8"/>
  <c r="AD101" i="8"/>
  <c r="AC101" i="8"/>
  <c r="AB101" i="8"/>
  <c r="AA101" i="8"/>
  <c r="Q101" i="8" s="1"/>
  <c r="X101" i="8"/>
  <c r="W101" i="8"/>
  <c r="V101" i="8"/>
  <c r="U101" i="8"/>
  <c r="T101" i="8"/>
  <c r="AE100" i="8"/>
  <c r="Q100" i="8" s="1"/>
  <c r="AD100" i="8"/>
  <c r="AC100" i="8"/>
  <c r="AB100" i="8"/>
  <c r="AA100" i="8"/>
  <c r="X100" i="8"/>
  <c r="W100" i="8"/>
  <c r="V100" i="8"/>
  <c r="U100" i="8"/>
  <c r="P100" i="8" s="1"/>
  <c r="T100" i="8"/>
  <c r="AE99" i="8"/>
  <c r="AD99" i="8"/>
  <c r="AC99" i="8"/>
  <c r="AB99" i="8"/>
  <c r="Q99" i="8" s="1"/>
  <c r="AA99" i="8"/>
  <c r="X99" i="8"/>
  <c r="W99" i="8"/>
  <c r="V99" i="8"/>
  <c r="U99" i="8"/>
  <c r="T99" i="8"/>
  <c r="P99" i="8"/>
  <c r="AE98" i="8"/>
  <c r="AD98" i="8"/>
  <c r="AC98" i="8"/>
  <c r="AB98" i="8"/>
  <c r="Q98" i="8" s="1"/>
  <c r="AA98" i="8"/>
  <c r="X98" i="8"/>
  <c r="W98" i="8"/>
  <c r="V98" i="8"/>
  <c r="U98" i="8"/>
  <c r="T98" i="8"/>
  <c r="P98" i="8" s="1"/>
  <c r="AE97" i="8"/>
  <c r="AD97" i="8"/>
  <c r="AC97" i="8"/>
  <c r="AB97" i="8"/>
  <c r="AA97" i="8"/>
  <c r="Q97" i="8" s="1"/>
  <c r="X97" i="8"/>
  <c r="W97" i="8"/>
  <c r="V97" i="8"/>
  <c r="U97" i="8"/>
  <c r="T97" i="8"/>
  <c r="P97" i="8" s="1"/>
  <c r="B97" i="8"/>
  <c r="B98" i="8" s="1"/>
  <c r="B99" i="8" s="1"/>
  <c r="B100" i="8" s="1"/>
  <c r="B101" i="8" s="1"/>
  <c r="AE96" i="8"/>
  <c r="AD96" i="8"/>
  <c r="AC96" i="8"/>
  <c r="AB96" i="8"/>
  <c r="AA96" i="8"/>
  <c r="X96" i="8"/>
  <c r="W96" i="8"/>
  <c r="V96" i="8"/>
  <c r="U96" i="8"/>
  <c r="T96" i="8"/>
  <c r="P96" i="8" s="1"/>
  <c r="AE93" i="8"/>
  <c r="AD93" i="8"/>
  <c r="AC93" i="8"/>
  <c r="AB93" i="8"/>
  <c r="AA93" i="8"/>
  <c r="Q93" i="8" s="1"/>
  <c r="X93" i="8"/>
  <c r="P93" i="8" s="1"/>
  <c r="W93" i="8"/>
  <c r="V93" i="8"/>
  <c r="U93" i="8"/>
  <c r="T93" i="8"/>
  <c r="AE92" i="8"/>
  <c r="AD92" i="8"/>
  <c r="AC92" i="8"/>
  <c r="AB92" i="8"/>
  <c r="Q92" i="8" s="1"/>
  <c r="AA92" i="8"/>
  <c r="X92" i="8"/>
  <c r="W92" i="8"/>
  <c r="V92" i="8"/>
  <c r="U92" i="8"/>
  <c r="P92" i="8" s="1"/>
  <c r="T92" i="8"/>
  <c r="AE91" i="8"/>
  <c r="AD91" i="8"/>
  <c r="AC91" i="8"/>
  <c r="AB91" i="8"/>
  <c r="Q91" i="8" s="1"/>
  <c r="AA91" i="8"/>
  <c r="X91" i="8"/>
  <c r="W91" i="8"/>
  <c r="V91" i="8"/>
  <c r="U91" i="8"/>
  <c r="T91" i="8"/>
  <c r="P91" i="8"/>
  <c r="AE90" i="8"/>
  <c r="AD90" i="8"/>
  <c r="AC90" i="8"/>
  <c r="AB90" i="8"/>
  <c r="AA90" i="8"/>
  <c r="X90" i="8"/>
  <c r="W90" i="8"/>
  <c r="V90" i="8"/>
  <c r="U90" i="8"/>
  <c r="T90" i="8"/>
  <c r="P90" i="8" s="1"/>
  <c r="AE89" i="8"/>
  <c r="AD89" i="8"/>
  <c r="AC89" i="8"/>
  <c r="AB89" i="8"/>
  <c r="AA89" i="8"/>
  <c r="Q89" i="8" s="1"/>
  <c r="X89" i="8"/>
  <c r="W89" i="8"/>
  <c r="V89" i="8"/>
  <c r="U89" i="8"/>
  <c r="T89" i="8"/>
  <c r="P89" i="8" s="1"/>
  <c r="B89" i="8"/>
  <c r="B90" i="8" s="1"/>
  <c r="B91" i="8" s="1"/>
  <c r="B92" i="8" s="1"/>
  <c r="B93" i="8" s="1"/>
  <c r="AE88" i="8"/>
  <c r="AD88" i="8"/>
  <c r="AC88" i="8"/>
  <c r="AB88" i="8"/>
  <c r="AA88" i="8"/>
  <c r="Q88" i="8" s="1"/>
  <c r="X88" i="8"/>
  <c r="W88" i="8"/>
  <c r="V88" i="8"/>
  <c r="U88" i="8"/>
  <c r="T88" i="8"/>
  <c r="P88" i="8" s="1"/>
  <c r="AE85" i="8"/>
  <c r="AD85" i="8"/>
  <c r="AC85" i="8"/>
  <c r="AB85" i="8"/>
  <c r="Q85" i="8" s="1"/>
  <c r="AA85" i="8"/>
  <c r="X85" i="8"/>
  <c r="W85" i="8"/>
  <c r="V85" i="8"/>
  <c r="U85" i="8"/>
  <c r="T85" i="8"/>
  <c r="P85" i="8"/>
  <c r="AE82" i="8"/>
  <c r="AD82" i="8"/>
  <c r="AC82" i="8"/>
  <c r="AB82" i="8"/>
  <c r="AA82" i="8"/>
  <c r="Q82" i="8" s="1"/>
  <c r="X82" i="8"/>
  <c r="W82" i="8"/>
  <c r="V82" i="8"/>
  <c r="U82" i="8"/>
  <c r="T82" i="8"/>
  <c r="P82" i="8" s="1"/>
  <c r="K79" i="8"/>
  <c r="J79" i="8"/>
  <c r="I79" i="8"/>
  <c r="H79" i="8"/>
  <c r="G79" i="8"/>
  <c r="B79" i="8"/>
  <c r="AE78" i="8"/>
  <c r="AD78" i="8"/>
  <c r="AC78" i="8"/>
  <c r="AB78" i="8"/>
  <c r="AA78" i="8"/>
  <c r="X78" i="8"/>
  <c r="W78" i="8"/>
  <c r="V78" i="8"/>
  <c r="U78" i="8"/>
  <c r="T78" i="8"/>
  <c r="Q78" i="8"/>
  <c r="B78" i="8"/>
  <c r="AE77" i="8"/>
  <c r="AD77" i="8"/>
  <c r="AC77" i="8"/>
  <c r="Q77" i="8" s="1"/>
  <c r="AB77" i="8"/>
  <c r="AA77" i="8"/>
  <c r="X77" i="8"/>
  <c r="W77" i="8"/>
  <c r="V77" i="8"/>
  <c r="U77" i="8"/>
  <c r="T77" i="8"/>
  <c r="P77" i="8"/>
  <c r="K74" i="8"/>
  <c r="J74" i="8"/>
  <c r="I74" i="8"/>
  <c r="H74" i="8"/>
  <c r="G74" i="8"/>
  <c r="B74" i="8"/>
  <c r="AE73" i="8"/>
  <c r="AD73" i="8"/>
  <c r="AC73" i="8"/>
  <c r="AB73" i="8"/>
  <c r="Q73" i="8" s="1"/>
  <c r="AA73" i="8"/>
  <c r="X73" i="8"/>
  <c r="W73" i="8"/>
  <c r="V73" i="8"/>
  <c r="U73" i="8"/>
  <c r="T73" i="8"/>
  <c r="P73" i="8" s="1"/>
  <c r="B73" i="8"/>
  <c r="AE72" i="8"/>
  <c r="AD72" i="8"/>
  <c r="AC72" i="8"/>
  <c r="AB72" i="8"/>
  <c r="AA72" i="8"/>
  <c r="X72" i="8"/>
  <c r="W72" i="8"/>
  <c r="V72" i="8"/>
  <c r="U72" i="8"/>
  <c r="T72" i="8"/>
  <c r="P72" i="8"/>
  <c r="K69" i="8"/>
  <c r="J69" i="8"/>
  <c r="I69" i="8"/>
  <c r="H69" i="8"/>
  <c r="G69" i="8"/>
  <c r="AE68" i="8"/>
  <c r="AD68" i="8"/>
  <c r="AC68" i="8"/>
  <c r="Q68" i="8" s="1"/>
  <c r="AB68" i="8"/>
  <c r="AA68" i="8"/>
  <c r="X68" i="8"/>
  <c r="W68" i="8"/>
  <c r="V68" i="8"/>
  <c r="U68" i="8"/>
  <c r="T68" i="8"/>
  <c r="P68" i="8" s="1"/>
  <c r="AE67" i="8"/>
  <c r="AD67" i="8"/>
  <c r="AC67" i="8"/>
  <c r="AB67" i="8"/>
  <c r="AA67" i="8"/>
  <c r="Q67" i="8" s="1"/>
  <c r="X67" i="8"/>
  <c r="W67" i="8"/>
  <c r="V67" i="8"/>
  <c r="U67" i="8"/>
  <c r="T67" i="8"/>
  <c r="K66" i="8"/>
  <c r="J66" i="8"/>
  <c r="I66" i="8"/>
  <c r="H66" i="8"/>
  <c r="G66" i="8"/>
  <c r="AE65" i="8"/>
  <c r="AD65" i="8"/>
  <c r="AC65" i="8"/>
  <c r="AB65" i="8"/>
  <c r="Q65" i="8" s="1"/>
  <c r="AA65" i="8"/>
  <c r="X65" i="8"/>
  <c r="W65" i="8"/>
  <c r="V65" i="8"/>
  <c r="U65" i="8"/>
  <c r="T65" i="8"/>
  <c r="P65" i="8"/>
  <c r="AE64" i="8"/>
  <c r="AD64" i="8"/>
  <c r="AC64" i="8"/>
  <c r="AB64" i="8"/>
  <c r="AA64" i="8"/>
  <c r="X64" i="8"/>
  <c r="W64" i="8"/>
  <c r="V64" i="8"/>
  <c r="U64" i="8"/>
  <c r="T64" i="8"/>
  <c r="Q64" i="8"/>
  <c r="K63" i="8"/>
  <c r="J63" i="8"/>
  <c r="I63" i="8"/>
  <c r="H63" i="8"/>
  <c r="G63" i="8"/>
  <c r="AE62" i="8"/>
  <c r="AD62" i="8"/>
  <c r="AC62" i="8"/>
  <c r="AB62" i="8"/>
  <c r="AA62" i="8"/>
  <c r="Q62" i="8" s="1"/>
  <c r="X62" i="8"/>
  <c r="W62" i="8"/>
  <c r="V62" i="8"/>
  <c r="U62" i="8"/>
  <c r="T62" i="8"/>
  <c r="P62" i="8"/>
  <c r="AE61" i="8"/>
  <c r="AD61" i="8"/>
  <c r="AC61" i="8"/>
  <c r="AB61" i="8"/>
  <c r="AA61" i="8"/>
  <c r="Q61" i="8" s="1"/>
  <c r="X61" i="8"/>
  <c r="W61" i="8"/>
  <c r="V61" i="8"/>
  <c r="U61" i="8"/>
  <c r="T61" i="8"/>
  <c r="P60" i="8"/>
  <c r="K60" i="8"/>
  <c r="J60" i="8"/>
  <c r="I60" i="8"/>
  <c r="H60" i="8"/>
  <c r="G60" i="8"/>
  <c r="AE59" i="8"/>
  <c r="AD59" i="8"/>
  <c r="AC59" i="8"/>
  <c r="AB59" i="8"/>
  <c r="Q59" i="8" s="1"/>
  <c r="AA59" i="8"/>
  <c r="X59" i="8"/>
  <c r="W59" i="8"/>
  <c r="V59" i="8"/>
  <c r="U59" i="8"/>
  <c r="T59" i="8"/>
  <c r="P59" i="8" s="1"/>
  <c r="AE58" i="8"/>
  <c r="AD58" i="8"/>
  <c r="AC58" i="8"/>
  <c r="AB58" i="8"/>
  <c r="AA58" i="8"/>
  <c r="X58" i="8"/>
  <c r="W58" i="8"/>
  <c r="V58" i="8"/>
  <c r="U58" i="8"/>
  <c r="T58" i="8"/>
  <c r="P58" i="8" s="1"/>
  <c r="AE57" i="8"/>
  <c r="AD57" i="8"/>
  <c r="AC57" i="8"/>
  <c r="AB57" i="8"/>
  <c r="AA57" i="8"/>
  <c r="Q57" i="8" s="1"/>
  <c r="X57" i="8"/>
  <c r="W57" i="8"/>
  <c r="V57" i="8"/>
  <c r="U57" i="8"/>
  <c r="T57" i="8"/>
  <c r="P57" i="8" s="1"/>
  <c r="K56" i="8"/>
  <c r="J56" i="8"/>
  <c r="I56" i="8"/>
  <c r="H56" i="8"/>
  <c r="G56" i="8"/>
  <c r="AE55" i="8"/>
  <c r="AD55" i="8"/>
  <c r="AC55" i="8"/>
  <c r="AB55" i="8"/>
  <c r="AA55" i="8"/>
  <c r="Q55" i="8" s="1"/>
  <c r="X55" i="8"/>
  <c r="W55" i="8"/>
  <c r="V55" i="8"/>
  <c r="U55" i="8"/>
  <c r="P55" i="8" s="1"/>
  <c r="T55" i="8"/>
  <c r="B55" i="8"/>
  <c r="B56" i="8" s="1"/>
  <c r="B57" i="8" s="1"/>
  <c r="B58" i="8" s="1"/>
  <c r="B59" i="8" s="1"/>
  <c r="B60" i="8" s="1"/>
  <c r="B61" i="8" s="1"/>
  <c r="B62" i="8" s="1"/>
  <c r="B63" i="8" s="1"/>
  <c r="B64" i="8" s="1"/>
  <c r="B65" i="8" s="1"/>
  <c r="B66" i="8" s="1"/>
  <c r="B67" i="8" s="1"/>
  <c r="B68" i="8" s="1"/>
  <c r="B69" i="8" s="1"/>
  <c r="AE54" i="8"/>
  <c r="AD54" i="8"/>
  <c r="AC54" i="8"/>
  <c r="AB54" i="8"/>
  <c r="AA54" i="8"/>
  <c r="X54" i="8"/>
  <c r="W54" i="8"/>
  <c r="V54" i="8"/>
  <c r="U54" i="8"/>
  <c r="T54" i="8"/>
  <c r="P54" i="8" s="1"/>
  <c r="B54" i="8"/>
  <c r="AE53" i="8"/>
  <c r="AD53" i="8"/>
  <c r="AC53" i="8"/>
  <c r="AB53" i="8"/>
  <c r="AA53" i="8"/>
  <c r="Q53" i="8" s="1"/>
  <c r="X53" i="8"/>
  <c r="W53" i="8"/>
  <c r="V53" i="8"/>
  <c r="U53" i="8"/>
  <c r="T53" i="8"/>
  <c r="P53" i="8"/>
  <c r="K50" i="8"/>
  <c r="J50" i="8"/>
  <c r="I50" i="8"/>
  <c r="H50" i="8"/>
  <c r="G50" i="8"/>
  <c r="AE49" i="8"/>
  <c r="AD49" i="8"/>
  <c r="AC49" i="8"/>
  <c r="Q49" i="8" s="1"/>
  <c r="AB49" i="8"/>
  <c r="AA49" i="8"/>
  <c r="X49" i="8"/>
  <c r="W49" i="8"/>
  <c r="V49" i="8"/>
  <c r="U49" i="8"/>
  <c r="T49" i="8"/>
  <c r="P49" i="8" s="1"/>
  <c r="AE48" i="8"/>
  <c r="AD48" i="8"/>
  <c r="AC48" i="8"/>
  <c r="AB48" i="8"/>
  <c r="AA48" i="8"/>
  <c r="X48" i="8"/>
  <c r="W48" i="8"/>
  <c r="V48" i="8"/>
  <c r="P48" i="8" s="1"/>
  <c r="U48" i="8"/>
  <c r="T48" i="8"/>
  <c r="Q48" i="8"/>
  <c r="K47" i="8"/>
  <c r="J47" i="8"/>
  <c r="I47" i="8"/>
  <c r="H47" i="8"/>
  <c r="G47" i="8"/>
  <c r="AE46" i="8"/>
  <c r="AD46" i="8"/>
  <c r="AC46" i="8"/>
  <c r="AB46" i="8"/>
  <c r="AA46" i="8"/>
  <c r="X46" i="8"/>
  <c r="W46" i="8"/>
  <c r="V46" i="8"/>
  <c r="U46" i="8"/>
  <c r="T46" i="8"/>
  <c r="Q46" i="8"/>
  <c r="AE45" i="8"/>
  <c r="AD45" i="8"/>
  <c r="AC45" i="8"/>
  <c r="AB45" i="8"/>
  <c r="AA45" i="8"/>
  <c r="Q45" i="8" s="1"/>
  <c r="X45" i="8"/>
  <c r="W45" i="8"/>
  <c r="V45" i="8"/>
  <c r="P45" i="8" s="1"/>
  <c r="U45" i="8"/>
  <c r="T45" i="8"/>
  <c r="K44" i="8"/>
  <c r="J44" i="8"/>
  <c r="I44" i="8"/>
  <c r="H44" i="8"/>
  <c r="G44" i="8"/>
  <c r="AE43" i="8"/>
  <c r="AD43" i="8"/>
  <c r="AC43" i="8"/>
  <c r="AB43" i="8"/>
  <c r="AA43" i="8"/>
  <c r="Q43" i="8" s="1"/>
  <c r="X43" i="8"/>
  <c r="W43" i="8"/>
  <c r="V43" i="8"/>
  <c r="U43" i="8"/>
  <c r="T43" i="8"/>
  <c r="AE42" i="8"/>
  <c r="AD42" i="8"/>
  <c r="AC42" i="8"/>
  <c r="AB42" i="8"/>
  <c r="AA42" i="8"/>
  <c r="Q42" i="8" s="1"/>
  <c r="X42" i="8"/>
  <c r="W42" i="8"/>
  <c r="V42" i="8"/>
  <c r="U42" i="8"/>
  <c r="T42" i="8"/>
  <c r="P42" i="8" s="1"/>
  <c r="P41" i="8"/>
  <c r="K41" i="8"/>
  <c r="J41" i="8"/>
  <c r="I41" i="8"/>
  <c r="H41" i="8"/>
  <c r="G41" i="8"/>
  <c r="AE40" i="8"/>
  <c r="AD40" i="8"/>
  <c r="AC40" i="8"/>
  <c r="AB40" i="8"/>
  <c r="AA40" i="8"/>
  <c r="Q40" i="8" s="1"/>
  <c r="X40" i="8"/>
  <c r="W40" i="8"/>
  <c r="V40" i="8"/>
  <c r="U40" i="8"/>
  <c r="P40" i="8" s="1"/>
  <c r="T40" i="8"/>
  <c r="AE39" i="8"/>
  <c r="AD39" i="8"/>
  <c r="AC39" i="8"/>
  <c r="AB39" i="8"/>
  <c r="AA39" i="8"/>
  <c r="Q39" i="8" s="1"/>
  <c r="X39" i="8"/>
  <c r="W39" i="8"/>
  <c r="V39" i="8"/>
  <c r="U39" i="8"/>
  <c r="T39" i="8"/>
  <c r="P39" i="8" s="1"/>
  <c r="AE38" i="8"/>
  <c r="AD38" i="8"/>
  <c r="AC38" i="8"/>
  <c r="AB38" i="8"/>
  <c r="Q38" i="8" s="1"/>
  <c r="AA38" i="8"/>
  <c r="X38" i="8"/>
  <c r="W38" i="8"/>
  <c r="V38" i="8"/>
  <c r="U38" i="8"/>
  <c r="T38" i="8"/>
  <c r="P38" i="8"/>
  <c r="K37" i="8"/>
  <c r="J37" i="8"/>
  <c r="I37" i="8"/>
  <c r="H37" i="8"/>
  <c r="G37" i="8"/>
  <c r="B37" i="8"/>
  <c r="B38" i="8" s="1"/>
  <c r="B39" i="8" s="1"/>
  <c r="B40" i="8" s="1"/>
  <c r="B41" i="8" s="1"/>
  <c r="B42" i="8" s="1"/>
  <c r="B43" i="8" s="1"/>
  <c r="B44" i="8" s="1"/>
  <c r="B45" i="8" s="1"/>
  <c r="B46" i="8" s="1"/>
  <c r="B47" i="8" s="1"/>
  <c r="B48" i="8" s="1"/>
  <c r="B49" i="8" s="1"/>
  <c r="B50" i="8" s="1"/>
  <c r="AE36" i="8"/>
  <c r="AD36" i="8"/>
  <c r="AC36" i="8"/>
  <c r="AB36" i="8"/>
  <c r="AA36" i="8"/>
  <c r="Q36" i="8" s="1"/>
  <c r="X36" i="8"/>
  <c r="W36" i="8"/>
  <c r="V36" i="8"/>
  <c r="U36" i="8"/>
  <c r="T36" i="8"/>
  <c r="P36" i="8" s="1"/>
  <c r="B36" i="8"/>
  <c r="AE35" i="8"/>
  <c r="AD35" i="8"/>
  <c r="AC35" i="8"/>
  <c r="AB35" i="8"/>
  <c r="Q35" i="8" s="1"/>
  <c r="AA35" i="8"/>
  <c r="X35" i="8"/>
  <c r="W35" i="8"/>
  <c r="V35" i="8"/>
  <c r="U35" i="8"/>
  <c r="T35" i="8"/>
  <c r="P35" i="8"/>
  <c r="B35" i="8"/>
  <c r="AE34" i="8"/>
  <c r="AD34" i="8"/>
  <c r="AC34" i="8"/>
  <c r="AB34" i="8"/>
  <c r="AA34" i="8"/>
  <c r="X34" i="8"/>
  <c r="W34" i="8"/>
  <c r="V34" i="8"/>
  <c r="P34" i="8" s="1"/>
  <c r="U34" i="8"/>
  <c r="T34" i="8"/>
  <c r="Q34" i="8"/>
  <c r="AE31" i="8"/>
  <c r="AD31" i="8"/>
  <c r="AC31" i="8"/>
  <c r="AB31" i="8"/>
  <c r="AA31" i="8"/>
  <c r="X31" i="8"/>
  <c r="W31" i="8"/>
  <c r="V31" i="8"/>
  <c r="U31" i="8"/>
  <c r="T31" i="8"/>
  <c r="P31" i="8" s="1"/>
  <c r="Q31" i="8"/>
  <c r="AE30" i="8"/>
  <c r="AD30" i="8"/>
  <c r="AC30" i="8"/>
  <c r="AB30" i="8"/>
  <c r="AA30" i="8"/>
  <c r="Q30" i="8" s="1"/>
  <c r="X30" i="8"/>
  <c r="W30" i="8"/>
  <c r="V30" i="8"/>
  <c r="U30" i="8"/>
  <c r="T30" i="8"/>
  <c r="P30" i="8" s="1"/>
  <c r="AE29" i="8"/>
  <c r="AD29" i="8"/>
  <c r="AC29" i="8"/>
  <c r="AB29" i="8"/>
  <c r="AA29" i="8"/>
  <c r="Q29" i="8" s="1"/>
  <c r="X29" i="8"/>
  <c r="W29" i="8"/>
  <c r="V29" i="8"/>
  <c r="U29" i="8"/>
  <c r="T29" i="8"/>
  <c r="P29" i="8" s="1"/>
  <c r="AE28" i="8"/>
  <c r="AD28" i="8"/>
  <c r="AC28" i="8"/>
  <c r="AB28" i="8"/>
  <c r="Q28" i="8" s="1"/>
  <c r="AA28" i="8"/>
  <c r="X28" i="8"/>
  <c r="W28" i="8"/>
  <c r="V28" i="8"/>
  <c r="U28" i="8"/>
  <c r="T28" i="8"/>
  <c r="P28" i="8"/>
  <c r="AE27" i="8"/>
  <c r="AD27" i="8"/>
  <c r="AC27" i="8"/>
  <c r="AB27" i="8"/>
  <c r="AA27" i="8"/>
  <c r="X27" i="8"/>
  <c r="W27" i="8"/>
  <c r="V27" i="8"/>
  <c r="P27" i="8" s="1"/>
  <c r="U27" i="8"/>
  <c r="T27" i="8"/>
  <c r="Q27" i="8"/>
  <c r="AE26" i="8"/>
  <c r="AD26" i="8"/>
  <c r="Q26" i="8" s="1"/>
  <c r="AC26" i="8"/>
  <c r="AB26" i="8"/>
  <c r="AA26" i="8"/>
  <c r="X26" i="8"/>
  <c r="W26" i="8"/>
  <c r="V26" i="8"/>
  <c r="U26" i="8"/>
  <c r="T26" i="8"/>
  <c r="P26" i="8" s="1"/>
  <c r="AE25" i="8"/>
  <c r="AD25" i="8"/>
  <c r="AC25" i="8"/>
  <c r="AB25" i="8"/>
  <c r="AA25" i="8"/>
  <c r="Q25" i="8" s="1"/>
  <c r="X25" i="8"/>
  <c r="W25" i="8"/>
  <c r="V25" i="8"/>
  <c r="U25" i="8"/>
  <c r="T25" i="8"/>
  <c r="P25" i="8"/>
  <c r="AE24" i="8"/>
  <c r="AD24" i="8"/>
  <c r="AC24" i="8"/>
  <c r="AB24" i="8"/>
  <c r="AA24" i="8"/>
  <c r="Q24" i="8" s="1"/>
  <c r="X24" i="8"/>
  <c r="W24" i="8"/>
  <c r="V24" i="8"/>
  <c r="P24" i="8" s="1"/>
  <c r="U24" i="8"/>
  <c r="T24" i="8"/>
  <c r="AE23" i="8"/>
  <c r="AD23" i="8"/>
  <c r="AC23" i="8"/>
  <c r="Q23" i="8" s="1"/>
  <c r="AB23" i="8"/>
  <c r="AA23" i="8"/>
  <c r="X23" i="8"/>
  <c r="W23" i="8"/>
  <c r="V23" i="8"/>
  <c r="U23" i="8"/>
  <c r="T23" i="8"/>
  <c r="P23" i="8" s="1"/>
  <c r="AE22" i="8"/>
  <c r="AD22" i="8"/>
  <c r="AC22" i="8"/>
  <c r="AB22" i="8"/>
  <c r="AA22" i="8"/>
  <c r="Q22" i="8" s="1"/>
  <c r="X22" i="8"/>
  <c r="W22" i="8"/>
  <c r="V22" i="8"/>
  <c r="U22" i="8"/>
  <c r="T22" i="8"/>
  <c r="P22" i="8" s="1"/>
  <c r="B22" i="8"/>
  <c r="B23" i="8" s="1"/>
  <c r="B24" i="8" s="1"/>
  <c r="B25" i="8" s="1"/>
  <c r="B26" i="8" s="1"/>
  <c r="B27" i="8" s="1"/>
  <c r="B28" i="8" s="1"/>
  <c r="B29" i="8" s="1"/>
  <c r="B30" i="8" s="1"/>
  <c r="B31" i="8" s="1"/>
  <c r="AE21" i="8"/>
  <c r="AD21" i="8"/>
  <c r="AC21" i="8"/>
  <c r="AB21" i="8"/>
  <c r="AA21" i="8"/>
  <c r="Q21" i="8" s="1"/>
  <c r="X21" i="8"/>
  <c r="W21" i="8"/>
  <c r="V21" i="8"/>
  <c r="U21" i="8"/>
  <c r="T21" i="8"/>
  <c r="P21" i="8" s="1"/>
  <c r="AE18" i="8"/>
  <c r="AD18" i="8"/>
  <c r="AC18" i="8"/>
  <c r="AB18" i="8"/>
  <c r="AA18" i="8"/>
  <c r="Q18" i="8" s="1"/>
  <c r="X18" i="8"/>
  <c r="W18" i="8"/>
  <c r="V18" i="8"/>
  <c r="U18" i="8"/>
  <c r="T18" i="8"/>
  <c r="P18" i="8"/>
  <c r="AE17" i="8"/>
  <c r="AD17" i="8"/>
  <c r="AC17" i="8"/>
  <c r="AB17" i="8"/>
  <c r="AA17" i="8"/>
  <c r="Q17" i="8" s="1"/>
  <c r="X17" i="8"/>
  <c r="W17" i="8"/>
  <c r="V17" i="8"/>
  <c r="P17" i="8" s="1"/>
  <c r="U17" i="8"/>
  <c r="T17" i="8"/>
  <c r="AE16" i="8"/>
  <c r="AD16" i="8"/>
  <c r="AC16" i="8"/>
  <c r="AB16" i="8"/>
  <c r="AA16" i="8"/>
  <c r="X16" i="8"/>
  <c r="W16" i="8"/>
  <c r="V16" i="8"/>
  <c r="U16" i="8"/>
  <c r="T16" i="8"/>
  <c r="P16" i="8" s="1"/>
  <c r="Q16" i="8"/>
  <c r="AE15" i="8"/>
  <c r="AD15" i="8"/>
  <c r="AC15" i="8"/>
  <c r="AB15" i="8"/>
  <c r="AA15" i="8"/>
  <c r="Q15" i="8" s="1"/>
  <c r="X15" i="8"/>
  <c r="W15" i="8"/>
  <c r="V15" i="8"/>
  <c r="U15" i="8"/>
  <c r="T15" i="8"/>
  <c r="P15" i="8" s="1"/>
  <c r="AE14" i="8"/>
  <c r="AD14" i="8"/>
  <c r="AC14" i="8"/>
  <c r="AB14" i="8"/>
  <c r="AA14" i="8"/>
  <c r="Q14" i="8" s="1"/>
  <c r="X14" i="8"/>
  <c r="W14" i="8"/>
  <c r="V14" i="8"/>
  <c r="U14" i="8"/>
  <c r="T14" i="8"/>
  <c r="P14" i="8" s="1"/>
  <c r="AE13" i="8"/>
  <c r="AD13" i="8"/>
  <c r="AC13" i="8"/>
  <c r="AB13" i="8"/>
  <c r="Q13" i="8" s="1"/>
  <c r="AA13" i="8"/>
  <c r="X13" i="8"/>
  <c r="W13" i="8"/>
  <c r="V13" i="8"/>
  <c r="U13" i="8"/>
  <c r="T13" i="8"/>
  <c r="P13" i="8"/>
  <c r="AE12" i="8"/>
  <c r="AD12" i="8"/>
  <c r="AC12" i="8"/>
  <c r="AB12" i="8"/>
  <c r="AA12" i="8"/>
  <c r="X12" i="8"/>
  <c r="W12" i="8"/>
  <c r="V12" i="8"/>
  <c r="P12" i="8" s="1"/>
  <c r="U12" i="8"/>
  <c r="T12" i="8"/>
  <c r="Q12" i="8"/>
  <c r="AE11" i="8"/>
  <c r="AD11" i="8"/>
  <c r="Q11" i="8" s="1"/>
  <c r="AC11" i="8"/>
  <c r="AB11" i="8"/>
  <c r="AA11" i="8"/>
  <c r="X11" i="8"/>
  <c r="W11" i="8"/>
  <c r="V11" i="8"/>
  <c r="U11" i="8"/>
  <c r="T11" i="8"/>
  <c r="P11" i="8" s="1"/>
  <c r="AE10" i="8"/>
  <c r="AD10" i="8"/>
  <c r="AC10" i="8"/>
  <c r="AB10" i="8"/>
  <c r="AA10" i="8"/>
  <c r="Q10" i="8" s="1"/>
  <c r="X10" i="8"/>
  <c r="W10" i="8"/>
  <c r="V10" i="8"/>
  <c r="U10" i="8"/>
  <c r="T10" i="8"/>
  <c r="P10" i="8"/>
  <c r="B10" i="8"/>
  <c r="B11" i="8" s="1"/>
  <c r="B12" i="8" s="1"/>
  <c r="B13" i="8" s="1"/>
  <c r="B14" i="8" s="1"/>
  <c r="B15" i="8" s="1"/>
  <c r="B16" i="8" s="1"/>
  <c r="B17" i="8" s="1"/>
  <c r="B18" i="8" s="1"/>
  <c r="AE9" i="8"/>
  <c r="AD9" i="8"/>
  <c r="AC9" i="8"/>
  <c r="AB9" i="8"/>
  <c r="AA9" i="8"/>
  <c r="Q9" i="8" s="1"/>
  <c r="X9" i="8"/>
  <c r="W9" i="8"/>
  <c r="V9" i="8"/>
  <c r="U9" i="8"/>
  <c r="P9" i="8" s="1"/>
  <c r="T9" i="8"/>
  <c r="B9" i="8"/>
  <c r="AE8" i="8"/>
  <c r="AD8" i="8"/>
  <c r="AC8" i="8"/>
  <c r="Q8" i="8" s="1"/>
  <c r="AB8" i="8"/>
  <c r="AA8" i="8"/>
  <c r="X8" i="8"/>
  <c r="W8" i="8"/>
  <c r="V8" i="8"/>
  <c r="U8" i="8"/>
  <c r="T8" i="8"/>
  <c r="P8" i="8" s="1"/>
  <c r="K1" i="8"/>
  <c r="J167" i="8" l="1"/>
  <c r="Q72" i="8"/>
  <c r="P114" i="8"/>
  <c r="Q117" i="8"/>
  <c r="I149" i="8"/>
  <c r="I160" i="8"/>
  <c r="H162" i="8"/>
  <c r="H175" i="8"/>
  <c r="J181" i="8"/>
  <c r="J182" i="8" s="1"/>
  <c r="H190" i="8"/>
  <c r="H192" i="8" s="1"/>
  <c r="J194" i="8"/>
  <c r="J198" i="8"/>
  <c r="J200" i="8" s="1"/>
  <c r="I211" i="8"/>
  <c r="H222" i="8"/>
  <c r="H226" i="8"/>
  <c r="H230" i="8"/>
  <c r="I232" i="8"/>
  <c r="I236" i="8"/>
  <c r="H247" i="8"/>
  <c r="J249" i="8"/>
  <c r="K163" i="8"/>
  <c r="J192" i="8"/>
  <c r="P46" i="8"/>
  <c r="P115" i="8"/>
  <c r="H135" i="8"/>
  <c r="I150" i="8"/>
  <c r="I165" i="8"/>
  <c r="J171" i="8"/>
  <c r="H180" i="8"/>
  <c r="I184" i="8"/>
  <c r="H193" i="8"/>
  <c r="I199" i="8"/>
  <c r="I203" i="8"/>
  <c r="I205" i="8" s="1"/>
  <c r="I214" i="8"/>
  <c r="I216" i="8"/>
  <c r="I237" i="8"/>
  <c r="P43" i="8"/>
  <c r="Q118" i="8"/>
  <c r="H244" i="8"/>
  <c r="H240" i="8"/>
  <c r="H218" i="8"/>
  <c r="H214" i="8"/>
  <c r="H169" i="8"/>
  <c r="H165" i="8"/>
  <c r="H161" i="8"/>
  <c r="H142" i="8"/>
  <c r="H138" i="8"/>
  <c r="H134" i="8"/>
  <c r="H250" i="8"/>
  <c r="H235" i="8"/>
  <c r="H224" i="8"/>
  <c r="H191" i="8"/>
  <c r="H187" i="8"/>
  <c r="H189" i="8" s="1"/>
  <c r="H183" i="8"/>
  <c r="H186" i="8" s="1"/>
  <c r="H179" i="8"/>
  <c r="H156" i="8"/>
  <c r="H152" i="8"/>
  <c r="H148" i="8"/>
  <c r="H251" i="8"/>
  <c r="H243" i="8"/>
  <c r="H232" i="8"/>
  <c r="H217" i="8"/>
  <c r="H199" i="8"/>
  <c r="H172" i="8"/>
  <c r="H173" i="8" s="1"/>
  <c r="H168" i="8"/>
  <c r="H170" i="8" s="1"/>
  <c r="H164" i="8"/>
  <c r="H167" i="8" s="1"/>
  <c r="H160" i="8"/>
  <c r="H163" i="8" s="1"/>
  <c r="H141" i="8"/>
  <c r="H137" i="8"/>
  <c r="H144" i="8"/>
  <c r="I161" i="8"/>
  <c r="I180" i="8"/>
  <c r="I193" i="8"/>
  <c r="I195" i="8" s="1"/>
  <c r="J199" i="8"/>
  <c r="J216" i="8"/>
  <c r="H227" i="8"/>
  <c r="H231" i="8"/>
  <c r="J235" i="8"/>
  <c r="J237" i="8"/>
  <c r="J250" i="8"/>
  <c r="G205" i="8"/>
  <c r="Q54" i="8"/>
  <c r="P67" i="8"/>
  <c r="Q90" i="8"/>
  <c r="Q96" i="8"/>
  <c r="P101" i="8"/>
  <c r="Q104" i="8"/>
  <c r="P122" i="8"/>
  <c r="I250" i="8"/>
  <c r="I235" i="8"/>
  <c r="I224" i="8"/>
  <c r="I191" i="8"/>
  <c r="I187" i="8"/>
  <c r="I189" i="8" s="1"/>
  <c r="I183" i="8"/>
  <c r="I179" i="8"/>
  <c r="I156" i="8"/>
  <c r="I152" i="8"/>
  <c r="I148" i="8"/>
  <c r="I241" i="8"/>
  <c r="I230" i="8"/>
  <c r="I219" i="8"/>
  <c r="I215" i="8"/>
  <c r="I208" i="8"/>
  <c r="I174" i="8"/>
  <c r="I176" i="8" s="1"/>
  <c r="I166" i="8"/>
  <c r="I162" i="8"/>
  <c r="I143" i="8"/>
  <c r="I139" i="8"/>
  <c r="I135" i="8"/>
  <c r="I251" i="8"/>
  <c r="I249" i="8"/>
  <c r="I227" i="8"/>
  <c r="I223" i="8"/>
  <c r="I194" i="8"/>
  <c r="I190" i="8"/>
  <c r="I192" i="8" s="1"/>
  <c r="I155" i="8"/>
  <c r="I151" i="8"/>
  <c r="I147" i="8"/>
  <c r="I142" i="8"/>
  <c r="I144" i="8"/>
  <c r="H157" i="8"/>
  <c r="I172" i="8"/>
  <c r="I173" i="8" s="1"/>
  <c r="H174" i="8"/>
  <c r="H176" i="8" s="1"/>
  <c r="H185" i="8"/>
  <c r="J191" i="8"/>
  <c r="J193" i="8"/>
  <c r="J195" i="8" s="1"/>
  <c r="G200" i="8"/>
  <c r="H204" i="8"/>
  <c r="H205" i="8" s="1"/>
  <c r="H208" i="8"/>
  <c r="H223" i="8"/>
  <c r="H225" i="8"/>
  <c r="J227" i="8"/>
  <c r="I231" i="8"/>
  <c r="K237" i="8"/>
  <c r="H242" i="8"/>
  <c r="I244" i="8"/>
  <c r="Q58" i="8"/>
  <c r="P64" i="8"/>
  <c r="P78" i="8"/>
  <c r="Q110" i="8"/>
  <c r="Q125" i="8"/>
  <c r="J241" i="8"/>
  <c r="J230" i="8"/>
  <c r="J219" i="8"/>
  <c r="J215" i="8"/>
  <c r="J208" i="8"/>
  <c r="J174" i="8"/>
  <c r="J176" i="8" s="1"/>
  <c r="J166" i="8"/>
  <c r="J162" i="8"/>
  <c r="J163" i="8" s="1"/>
  <c r="J143" i="8"/>
  <c r="J139" i="8"/>
  <c r="J135" i="8"/>
  <c r="J251" i="8"/>
  <c r="J247" i="8"/>
  <c r="J236" i="8"/>
  <c r="J225" i="8"/>
  <c r="J203" i="8"/>
  <c r="J188" i="8"/>
  <c r="J184" i="8"/>
  <c r="J180" i="8"/>
  <c r="J157" i="8"/>
  <c r="J153" i="8"/>
  <c r="J149" i="8"/>
  <c r="J244" i="8"/>
  <c r="J240" i="8"/>
  <c r="J218" i="8"/>
  <c r="J214" i="8"/>
  <c r="J169" i="8"/>
  <c r="J165" i="8"/>
  <c r="J161" i="8"/>
  <c r="J142" i="8"/>
  <c r="J138" i="8"/>
  <c r="J134" i="8"/>
  <c r="AA131" i="8"/>
  <c r="H136" i="8"/>
  <c r="I138" i="8"/>
  <c r="I140" i="8"/>
  <c r="J144" i="8"/>
  <c r="H151" i="8"/>
  <c r="H153" i="8"/>
  <c r="J155" i="8"/>
  <c r="I157" i="8"/>
  <c r="I168" i="8"/>
  <c r="I170" i="8" s="1"/>
  <c r="J172" i="8"/>
  <c r="H181" i="8"/>
  <c r="I185" i="8"/>
  <c r="J187" i="8"/>
  <c r="K193" i="8"/>
  <c r="K195" i="8" s="1"/>
  <c r="H198" i="8"/>
  <c r="H200" i="8" s="1"/>
  <c r="I204" i="8"/>
  <c r="K208" i="8"/>
  <c r="I217" i="8"/>
  <c r="H219" i="8"/>
  <c r="J223" i="8"/>
  <c r="I225" i="8"/>
  <c r="K227" i="8"/>
  <c r="J231" i="8"/>
  <c r="I240" i="8"/>
  <c r="I242" i="8"/>
  <c r="K244" i="8"/>
  <c r="P61" i="8"/>
  <c r="K251" i="8"/>
  <c r="K247" i="8"/>
  <c r="K236" i="8"/>
  <c r="K225" i="8"/>
  <c r="K203" i="8"/>
  <c r="K205" i="8" s="1"/>
  <c r="K188" i="8"/>
  <c r="K184" i="8"/>
  <c r="K180" i="8"/>
  <c r="K157" i="8"/>
  <c r="K153" i="8"/>
  <c r="K149" i="8"/>
  <c r="K242" i="8"/>
  <c r="K231" i="8"/>
  <c r="K216" i="8"/>
  <c r="K198" i="8"/>
  <c r="K200" i="8" s="1"/>
  <c r="K175" i="8"/>
  <c r="K176" i="8" s="1"/>
  <c r="K171" i="8"/>
  <c r="K144" i="8"/>
  <c r="K140" i="8"/>
  <c r="K136" i="8"/>
  <c r="K250" i="8"/>
  <c r="K235" i="8"/>
  <c r="K224" i="8"/>
  <c r="K191" i="8"/>
  <c r="K192" i="8" s="1"/>
  <c r="K187" i="8"/>
  <c r="K183" i="8"/>
  <c r="K186" i="8" s="1"/>
  <c r="K179" i="8"/>
  <c r="K182" i="8" s="1"/>
  <c r="K156" i="8"/>
  <c r="K152" i="8"/>
  <c r="K148" i="8"/>
  <c r="I134" i="8"/>
  <c r="I136" i="8"/>
  <c r="K138" i="8"/>
  <c r="J140" i="8"/>
  <c r="H147" i="8"/>
  <c r="H149" i="8"/>
  <c r="J151" i="8"/>
  <c r="I153" i="8"/>
  <c r="K155" i="8"/>
  <c r="I164" i="8"/>
  <c r="H166" i="8"/>
  <c r="J168" i="8"/>
  <c r="K172" i="8"/>
  <c r="I181" i="8"/>
  <c r="J183" i="8"/>
  <c r="J186" i="8" s="1"/>
  <c r="J185" i="8"/>
  <c r="H194" i="8"/>
  <c r="I198" i="8"/>
  <c r="J204" i="8"/>
  <c r="H211" i="8"/>
  <c r="H215" i="8"/>
  <c r="J217" i="8"/>
  <c r="K219" i="8"/>
  <c r="K223" i="8"/>
  <c r="H236" i="8"/>
  <c r="K240" i="8"/>
  <c r="J242" i="8"/>
  <c r="H249" i="8"/>
  <c r="G150" i="8"/>
  <c r="G154" i="8"/>
  <c r="G181" i="8"/>
  <c r="G182" i="8" s="1"/>
  <c r="G185" i="8"/>
  <c r="G186" i="8" s="1"/>
  <c r="G193" i="8"/>
  <c r="G195" i="8" s="1"/>
  <c r="G204" i="8"/>
  <c r="G211" i="8"/>
  <c r="G222" i="8"/>
  <c r="G226" i="8"/>
  <c r="G237" i="8"/>
  <c r="G248" i="8"/>
  <c r="G134" i="8"/>
  <c r="G138" i="8"/>
  <c r="G142" i="8"/>
  <c r="G161" i="8"/>
  <c r="G165" i="8"/>
  <c r="G169" i="8"/>
  <c r="G170" i="8" s="1"/>
  <c r="G214" i="8"/>
  <c r="G218" i="8"/>
  <c r="G240" i="8"/>
  <c r="G244" i="8"/>
  <c r="G147" i="8"/>
  <c r="G151" i="8"/>
  <c r="G155" i="8"/>
  <c r="G190" i="8"/>
  <c r="G192" i="8" s="1"/>
  <c r="G194" i="8"/>
  <c r="G223" i="8"/>
  <c r="G227" i="8"/>
  <c r="BP23" i="6"/>
  <c r="I167" i="8" l="1"/>
  <c r="H182" i="8"/>
  <c r="H195" i="8"/>
  <c r="I186" i="8"/>
  <c r="J205" i="8"/>
  <c r="I163" i="8"/>
  <c r="I182" i="8"/>
  <c r="J170" i="8"/>
  <c r="I200" i="8"/>
  <c r="K189" i="8"/>
  <c r="K173" i="8"/>
  <c r="J189" i="8"/>
  <c r="J173" i="8"/>
  <c r="CD29" i="6"/>
  <c r="R35" i="4" l="1"/>
  <c r="P59" i="1" l="1"/>
  <c r="C203" i="7"/>
  <c r="C185" i="7"/>
  <c r="C177" i="7"/>
  <c r="C175" i="7"/>
  <c r="C164" i="7"/>
  <c r="BF151" i="7"/>
  <c r="BE151" i="7"/>
  <c r="BD151" i="7"/>
  <c r="BC151" i="7"/>
  <c r="BB151" i="7"/>
  <c r="BA151" i="7"/>
  <c r="AZ151" i="7"/>
  <c r="AY151" i="7"/>
  <c r="AX151" i="7"/>
  <c r="AW151" i="7"/>
  <c r="AV151" i="7"/>
  <c r="AU151" i="7"/>
  <c r="AT151" i="7"/>
  <c r="AS151" i="7"/>
  <c r="Z151" i="7" s="1"/>
  <c r="BF150" i="7"/>
  <c r="BE150" i="7"/>
  <c r="BD150" i="7"/>
  <c r="BC150" i="7"/>
  <c r="BB150" i="7"/>
  <c r="BA150" i="7"/>
  <c r="AZ150" i="7"/>
  <c r="AY150" i="7"/>
  <c r="AX150" i="7"/>
  <c r="AW150" i="7"/>
  <c r="AV150" i="7"/>
  <c r="AU150" i="7"/>
  <c r="Z150" i="7" s="1"/>
  <c r="AT150" i="7"/>
  <c r="AS150" i="7"/>
  <c r="BF147" i="7"/>
  <c r="BE147" i="7"/>
  <c r="BD147" i="7"/>
  <c r="BC147" i="7"/>
  <c r="BB147" i="7"/>
  <c r="BA147" i="7"/>
  <c r="AZ147" i="7"/>
  <c r="AY147" i="7"/>
  <c r="AX147" i="7"/>
  <c r="AW147" i="7"/>
  <c r="AV147" i="7"/>
  <c r="AU147" i="7"/>
  <c r="AT147" i="7"/>
  <c r="AS147" i="7"/>
  <c r="Z147" i="7" s="1"/>
  <c r="BF146" i="7"/>
  <c r="BE146" i="7"/>
  <c r="BD146" i="7"/>
  <c r="BC146" i="7"/>
  <c r="BB146" i="7"/>
  <c r="BA146" i="7"/>
  <c r="AZ146" i="7"/>
  <c r="AY146" i="7"/>
  <c r="AX146" i="7"/>
  <c r="AW146" i="7"/>
  <c r="AV146" i="7"/>
  <c r="AU146" i="7"/>
  <c r="AT146" i="7"/>
  <c r="AS146" i="7"/>
  <c r="Z146" i="7" s="1"/>
  <c r="BF140" i="7"/>
  <c r="BE140" i="7"/>
  <c r="BD140" i="7"/>
  <c r="BC140" i="7"/>
  <c r="BB140" i="7"/>
  <c r="BA140" i="7"/>
  <c r="AZ140" i="7"/>
  <c r="AY140" i="7"/>
  <c r="AX140" i="7"/>
  <c r="AW140" i="7"/>
  <c r="AV140" i="7"/>
  <c r="AU140" i="7"/>
  <c r="AT140" i="7"/>
  <c r="AS140" i="7"/>
  <c r="Z140" i="7"/>
  <c r="BF139" i="7"/>
  <c r="BE139" i="7"/>
  <c r="BD139" i="7"/>
  <c r="BC139" i="7"/>
  <c r="BB139" i="7"/>
  <c r="BA139" i="7"/>
  <c r="AZ139" i="7"/>
  <c r="AY139" i="7"/>
  <c r="AX139" i="7"/>
  <c r="AW139" i="7"/>
  <c r="AV139" i="7"/>
  <c r="Z139" i="7" s="1"/>
  <c r="AU139" i="7"/>
  <c r="AT139" i="7"/>
  <c r="AS139" i="7"/>
  <c r="BF136" i="7"/>
  <c r="BE136" i="7"/>
  <c r="BD136" i="7"/>
  <c r="BC136" i="7"/>
  <c r="BB136" i="7"/>
  <c r="BA136" i="7"/>
  <c r="AZ136" i="7"/>
  <c r="AY136" i="7"/>
  <c r="AX136" i="7"/>
  <c r="AW136" i="7"/>
  <c r="AV136" i="7"/>
  <c r="AU136" i="7"/>
  <c r="AT136" i="7"/>
  <c r="AS136" i="7"/>
  <c r="Z136" i="7" s="1"/>
  <c r="BF135" i="7"/>
  <c r="BE135" i="7"/>
  <c r="BD135" i="7"/>
  <c r="BC135" i="7"/>
  <c r="BB135" i="7"/>
  <c r="BA135" i="7"/>
  <c r="AZ135" i="7"/>
  <c r="AY135" i="7"/>
  <c r="AX135" i="7"/>
  <c r="AW135" i="7"/>
  <c r="AV135" i="7"/>
  <c r="AU135" i="7"/>
  <c r="AT135" i="7"/>
  <c r="Z135" i="7" s="1"/>
  <c r="AS135" i="7"/>
  <c r="BF129" i="7"/>
  <c r="BE129" i="7"/>
  <c r="BD129" i="7"/>
  <c r="BC129" i="7"/>
  <c r="BB129" i="7"/>
  <c r="BA129" i="7"/>
  <c r="AZ129" i="7"/>
  <c r="AY129" i="7"/>
  <c r="AX129" i="7"/>
  <c r="AW129" i="7"/>
  <c r="AV129" i="7"/>
  <c r="AU129" i="7"/>
  <c r="AT129" i="7"/>
  <c r="AS129" i="7"/>
  <c r="Z129" i="7" s="1"/>
  <c r="BF128" i="7"/>
  <c r="BE128" i="7"/>
  <c r="BD128" i="7"/>
  <c r="BC128" i="7"/>
  <c r="BB128" i="7"/>
  <c r="BA128" i="7"/>
  <c r="AZ128" i="7"/>
  <c r="AY128" i="7"/>
  <c r="AX128" i="7"/>
  <c r="AW128" i="7"/>
  <c r="AV128" i="7"/>
  <c r="AU128" i="7"/>
  <c r="Z128" i="7" s="1"/>
  <c r="AT128" i="7"/>
  <c r="AS128" i="7"/>
  <c r="BF125" i="7"/>
  <c r="BE125" i="7"/>
  <c r="BD125" i="7"/>
  <c r="BC125" i="7"/>
  <c r="BB125" i="7"/>
  <c r="BA125" i="7"/>
  <c r="AZ125" i="7"/>
  <c r="AY125" i="7"/>
  <c r="AX125" i="7"/>
  <c r="AW125" i="7"/>
  <c r="AV125" i="7"/>
  <c r="AU125" i="7"/>
  <c r="AT125" i="7"/>
  <c r="AS125" i="7"/>
  <c r="Z125" i="7" s="1"/>
  <c r="BF124" i="7"/>
  <c r="BE124" i="7"/>
  <c r="BD124" i="7"/>
  <c r="BC124" i="7"/>
  <c r="BB124" i="7"/>
  <c r="BA124" i="7"/>
  <c r="AZ124" i="7"/>
  <c r="AY124" i="7"/>
  <c r="AX124" i="7"/>
  <c r="AW124" i="7"/>
  <c r="AV124" i="7"/>
  <c r="AU124" i="7"/>
  <c r="AT124" i="7"/>
  <c r="AS124" i="7"/>
  <c r="Z124" i="7" s="1"/>
  <c r="BF118" i="7"/>
  <c r="BE118" i="7"/>
  <c r="BD118" i="7"/>
  <c r="BC118" i="7"/>
  <c r="BB118" i="7"/>
  <c r="BA118" i="7"/>
  <c r="AZ118" i="7"/>
  <c r="AY118" i="7"/>
  <c r="AX118" i="7"/>
  <c r="AW118" i="7"/>
  <c r="AV118" i="7"/>
  <c r="AU118" i="7"/>
  <c r="AT118" i="7"/>
  <c r="AS118" i="7"/>
  <c r="Z118" i="7"/>
  <c r="BF117" i="7"/>
  <c r="BE117" i="7"/>
  <c r="BD117" i="7"/>
  <c r="BC117" i="7"/>
  <c r="BB117" i="7"/>
  <c r="BA117" i="7"/>
  <c r="AZ117" i="7"/>
  <c r="AY117" i="7"/>
  <c r="AX117" i="7"/>
  <c r="AW117" i="7"/>
  <c r="AV117" i="7"/>
  <c r="Z117" i="7" s="1"/>
  <c r="AU117" i="7"/>
  <c r="AT117" i="7"/>
  <c r="AS117" i="7"/>
  <c r="BF114" i="7"/>
  <c r="BE114" i="7"/>
  <c r="BD114" i="7"/>
  <c r="BC114" i="7"/>
  <c r="BB114" i="7"/>
  <c r="BA114" i="7"/>
  <c r="AZ114" i="7"/>
  <c r="AY114" i="7"/>
  <c r="AX114" i="7"/>
  <c r="AW114" i="7"/>
  <c r="AV114" i="7"/>
  <c r="AU114" i="7"/>
  <c r="AT114" i="7"/>
  <c r="AS114" i="7"/>
  <c r="Z114" i="7" s="1"/>
  <c r="BF113" i="7"/>
  <c r="BE113" i="7"/>
  <c r="BD113" i="7"/>
  <c r="BC113" i="7"/>
  <c r="BB113" i="7"/>
  <c r="BA113" i="7"/>
  <c r="AZ113" i="7"/>
  <c r="AY113" i="7"/>
  <c r="AX113" i="7"/>
  <c r="AW113" i="7"/>
  <c r="AV113" i="7"/>
  <c r="AU113" i="7"/>
  <c r="AT113" i="7"/>
  <c r="Z113" i="7" s="1"/>
  <c r="AS113" i="7"/>
  <c r="BF107" i="7"/>
  <c r="BE107" i="7"/>
  <c r="BD107" i="7"/>
  <c r="BC107" i="7"/>
  <c r="BB107" i="7"/>
  <c r="BA107" i="7"/>
  <c r="AZ107" i="7"/>
  <c r="AY107" i="7"/>
  <c r="AX107" i="7"/>
  <c r="AW107" i="7"/>
  <c r="AV107" i="7"/>
  <c r="AU107" i="7"/>
  <c r="AT107" i="7"/>
  <c r="AS107" i="7"/>
  <c r="BF106" i="7"/>
  <c r="BE106" i="7"/>
  <c r="BD106" i="7"/>
  <c r="BC106" i="7"/>
  <c r="BB106" i="7"/>
  <c r="BA106" i="7"/>
  <c r="AZ106" i="7"/>
  <c r="AY106" i="7"/>
  <c r="AX106" i="7"/>
  <c r="AW106" i="7"/>
  <c r="AV106" i="7"/>
  <c r="AU106" i="7"/>
  <c r="Z106" i="7" s="1"/>
  <c r="AT106" i="7"/>
  <c r="AS106" i="7"/>
  <c r="BF103" i="7"/>
  <c r="BE103" i="7"/>
  <c r="BD103" i="7"/>
  <c r="BC103" i="7"/>
  <c r="BB103" i="7"/>
  <c r="BA103" i="7"/>
  <c r="AZ103" i="7"/>
  <c r="AY103" i="7"/>
  <c r="AX103" i="7"/>
  <c r="AW103" i="7"/>
  <c r="AV103" i="7"/>
  <c r="AU103" i="7"/>
  <c r="AT103" i="7"/>
  <c r="AS103" i="7"/>
  <c r="Z103" i="7" s="1"/>
  <c r="BF102" i="7"/>
  <c r="BE102" i="7"/>
  <c r="BD102" i="7"/>
  <c r="BC102" i="7"/>
  <c r="BB102" i="7"/>
  <c r="BA102" i="7"/>
  <c r="AZ102" i="7"/>
  <c r="AY102" i="7"/>
  <c r="AX102" i="7"/>
  <c r="AW102" i="7"/>
  <c r="AV102" i="7"/>
  <c r="AU102" i="7"/>
  <c r="AT102" i="7"/>
  <c r="AS102" i="7"/>
  <c r="Z102" i="7" s="1"/>
  <c r="BF96" i="7"/>
  <c r="BE96" i="7"/>
  <c r="BD96" i="7"/>
  <c r="BC96" i="7"/>
  <c r="BB96" i="7"/>
  <c r="BA96" i="7"/>
  <c r="AZ96" i="7"/>
  <c r="AY96" i="7"/>
  <c r="AX96" i="7"/>
  <c r="AW96" i="7"/>
  <c r="AV96" i="7"/>
  <c r="AU96" i="7"/>
  <c r="AT96" i="7"/>
  <c r="AS96" i="7"/>
  <c r="Z96" i="7"/>
  <c r="BF95" i="7"/>
  <c r="BE95" i="7"/>
  <c r="BD95" i="7"/>
  <c r="BC95" i="7"/>
  <c r="BB95" i="7"/>
  <c r="BA95" i="7"/>
  <c r="AZ95" i="7"/>
  <c r="AY95" i="7"/>
  <c r="AX95" i="7"/>
  <c r="AW95" i="7"/>
  <c r="AV95" i="7"/>
  <c r="AU95" i="7"/>
  <c r="AT95" i="7"/>
  <c r="AS95" i="7"/>
  <c r="BF92" i="7"/>
  <c r="BE92" i="7"/>
  <c r="BD92" i="7"/>
  <c r="BC92" i="7"/>
  <c r="BB92" i="7"/>
  <c r="BA92" i="7"/>
  <c r="AZ92" i="7"/>
  <c r="AY92" i="7"/>
  <c r="AX92" i="7"/>
  <c r="AW92" i="7"/>
  <c r="AV92" i="7"/>
  <c r="AU92" i="7"/>
  <c r="AT92" i="7"/>
  <c r="AS92" i="7"/>
  <c r="Z92" i="7" s="1"/>
  <c r="BF91" i="7"/>
  <c r="BE91" i="7"/>
  <c r="BD91" i="7"/>
  <c r="BC91" i="7"/>
  <c r="BB91" i="7"/>
  <c r="BA91" i="7"/>
  <c r="AZ91" i="7"/>
  <c r="AY91" i="7"/>
  <c r="AX91" i="7"/>
  <c r="AW91" i="7"/>
  <c r="AV91" i="7"/>
  <c r="AU91" i="7"/>
  <c r="AT91" i="7"/>
  <c r="Z91" i="7" s="1"/>
  <c r="AS91" i="7"/>
  <c r="BF85" i="7"/>
  <c r="BE85" i="7"/>
  <c r="BD85" i="7"/>
  <c r="BC85" i="7"/>
  <c r="BB85" i="7"/>
  <c r="BA85" i="7"/>
  <c r="AZ85" i="7"/>
  <c r="AY85" i="7"/>
  <c r="AX85" i="7"/>
  <c r="AW85" i="7"/>
  <c r="AV85" i="7"/>
  <c r="AU85" i="7"/>
  <c r="AT85" i="7"/>
  <c r="AS85" i="7"/>
  <c r="BF84" i="7"/>
  <c r="BE84" i="7"/>
  <c r="BD84" i="7"/>
  <c r="BC84" i="7"/>
  <c r="BB84" i="7"/>
  <c r="BA84" i="7"/>
  <c r="AZ84" i="7"/>
  <c r="AY84" i="7"/>
  <c r="AX84" i="7"/>
  <c r="AW84" i="7"/>
  <c r="AV84" i="7"/>
  <c r="AU84" i="7"/>
  <c r="AT84" i="7"/>
  <c r="AS84" i="7"/>
  <c r="BF81" i="7"/>
  <c r="BE81" i="7"/>
  <c r="BD81" i="7"/>
  <c r="BC81" i="7"/>
  <c r="BB81" i="7"/>
  <c r="BA81" i="7"/>
  <c r="AZ81" i="7"/>
  <c r="AY81" i="7"/>
  <c r="AX81" i="7"/>
  <c r="AW81" i="7"/>
  <c r="AV81" i="7"/>
  <c r="AU81" i="7"/>
  <c r="AT81" i="7"/>
  <c r="AS81" i="7"/>
  <c r="Z81" i="7" s="1"/>
  <c r="BF80" i="7"/>
  <c r="BE80" i="7"/>
  <c r="BD80" i="7"/>
  <c r="BC80" i="7"/>
  <c r="BB80" i="7"/>
  <c r="BA80" i="7"/>
  <c r="AZ80" i="7"/>
  <c r="AY80" i="7"/>
  <c r="AX80" i="7"/>
  <c r="AW80" i="7"/>
  <c r="AV80" i="7"/>
  <c r="AU80" i="7"/>
  <c r="AT80" i="7"/>
  <c r="AS80" i="7"/>
  <c r="BF74" i="7"/>
  <c r="BE74" i="7"/>
  <c r="BD74" i="7"/>
  <c r="BC74" i="7"/>
  <c r="BB74" i="7"/>
  <c r="BA74" i="7"/>
  <c r="AZ74" i="7"/>
  <c r="AY74" i="7"/>
  <c r="AX74" i="7"/>
  <c r="AW74" i="7"/>
  <c r="AV74" i="7"/>
  <c r="AU74" i="7"/>
  <c r="AT74" i="7"/>
  <c r="AS74" i="7"/>
  <c r="Z74" i="7"/>
  <c r="BF73" i="7"/>
  <c r="BE73" i="7"/>
  <c r="BD73" i="7"/>
  <c r="BC73" i="7"/>
  <c r="BB73" i="7"/>
  <c r="BA73" i="7"/>
  <c r="AZ73" i="7"/>
  <c r="AY73" i="7"/>
  <c r="AX73" i="7"/>
  <c r="AW73" i="7"/>
  <c r="AV73" i="7"/>
  <c r="Z73" i="7" s="1"/>
  <c r="AU73" i="7"/>
  <c r="AT73" i="7"/>
  <c r="AS73" i="7"/>
  <c r="BF70" i="7"/>
  <c r="BE70" i="7"/>
  <c r="BD70" i="7"/>
  <c r="BC70" i="7"/>
  <c r="BB70" i="7"/>
  <c r="BA70" i="7"/>
  <c r="AZ70" i="7"/>
  <c r="AY70" i="7"/>
  <c r="AX70" i="7"/>
  <c r="AW70" i="7"/>
  <c r="AV70" i="7"/>
  <c r="AU70" i="7"/>
  <c r="AT70" i="7"/>
  <c r="AS70" i="7"/>
  <c r="Z70" i="7" s="1"/>
  <c r="BF69" i="7"/>
  <c r="BE69" i="7"/>
  <c r="BD69" i="7"/>
  <c r="BC69" i="7"/>
  <c r="BB69" i="7"/>
  <c r="BA69" i="7"/>
  <c r="AZ69" i="7"/>
  <c r="AY69" i="7"/>
  <c r="AX69" i="7"/>
  <c r="AW69" i="7"/>
  <c r="AV69" i="7"/>
  <c r="AU69" i="7"/>
  <c r="AT69" i="7"/>
  <c r="Z69" i="7" s="1"/>
  <c r="AS69" i="7"/>
  <c r="BF63" i="7"/>
  <c r="BE63" i="7"/>
  <c r="BD63" i="7"/>
  <c r="BC63" i="7"/>
  <c r="BB63" i="7"/>
  <c r="BA63" i="7"/>
  <c r="AZ63" i="7"/>
  <c r="AY63" i="7"/>
  <c r="AX63" i="7"/>
  <c r="AW63" i="7"/>
  <c r="AV63" i="7"/>
  <c r="AU63" i="7"/>
  <c r="AT63" i="7"/>
  <c r="AS63" i="7"/>
  <c r="BF62" i="7"/>
  <c r="BE62" i="7"/>
  <c r="BD62" i="7"/>
  <c r="BC62" i="7"/>
  <c r="BB62" i="7"/>
  <c r="BA62" i="7"/>
  <c r="AZ62" i="7"/>
  <c r="AY62" i="7"/>
  <c r="AX62" i="7"/>
  <c r="AW62" i="7"/>
  <c r="AV62" i="7"/>
  <c r="AU62" i="7"/>
  <c r="AT62" i="7"/>
  <c r="AS62" i="7"/>
  <c r="BF59" i="7"/>
  <c r="BE59" i="7"/>
  <c r="BD59" i="7"/>
  <c r="BC59" i="7"/>
  <c r="BB59" i="7"/>
  <c r="BA59" i="7"/>
  <c r="AZ59" i="7"/>
  <c r="AY59" i="7"/>
  <c r="AX59" i="7"/>
  <c r="AW59" i="7"/>
  <c r="AV59" i="7"/>
  <c r="AU59" i="7"/>
  <c r="AT59" i="7"/>
  <c r="AS59" i="7"/>
  <c r="Z59" i="7" s="1"/>
  <c r="BF58" i="7"/>
  <c r="BE58" i="7"/>
  <c r="BD58" i="7"/>
  <c r="BC58" i="7"/>
  <c r="BB58" i="7"/>
  <c r="BA58" i="7"/>
  <c r="AZ58" i="7"/>
  <c r="AY58" i="7"/>
  <c r="AX58" i="7"/>
  <c r="AW58" i="7"/>
  <c r="AV58" i="7"/>
  <c r="AU58" i="7"/>
  <c r="AT58" i="7"/>
  <c r="AS58" i="7"/>
  <c r="BF52" i="7"/>
  <c r="BE52" i="7"/>
  <c r="BD52" i="7"/>
  <c r="BC52" i="7"/>
  <c r="BB52" i="7"/>
  <c r="BA52" i="7"/>
  <c r="AZ52" i="7"/>
  <c r="AY52" i="7"/>
  <c r="AX52" i="7"/>
  <c r="AW52" i="7"/>
  <c r="AV52" i="7"/>
  <c r="AU52" i="7"/>
  <c r="AT52" i="7"/>
  <c r="AS52" i="7"/>
  <c r="BF51" i="7"/>
  <c r="BE51" i="7"/>
  <c r="BD51" i="7"/>
  <c r="BC51" i="7"/>
  <c r="BB51" i="7"/>
  <c r="BA51" i="7"/>
  <c r="AZ51" i="7"/>
  <c r="AY51" i="7"/>
  <c r="AX51" i="7"/>
  <c r="AW51" i="7"/>
  <c r="AV51" i="7"/>
  <c r="Z51" i="7" s="1"/>
  <c r="AU51" i="7"/>
  <c r="AT51" i="7"/>
  <c r="AS51" i="7"/>
  <c r="BF48" i="7"/>
  <c r="BE48" i="7"/>
  <c r="BD48" i="7"/>
  <c r="BC48" i="7"/>
  <c r="BB48" i="7"/>
  <c r="BA48" i="7"/>
  <c r="AZ48" i="7"/>
  <c r="AY48" i="7"/>
  <c r="AX48" i="7"/>
  <c r="AW48" i="7"/>
  <c r="AV48" i="7"/>
  <c r="AU48" i="7"/>
  <c r="AT48" i="7"/>
  <c r="AS48" i="7"/>
  <c r="Z48" i="7" s="1"/>
  <c r="BF47" i="7"/>
  <c r="BE47" i="7"/>
  <c r="BD47" i="7"/>
  <c r="BC47" i="7"/>
  <c r="BB47" i="7"/>
  <c r="BA47" i="7"/>
  <c r="AZ47" i="7"/>
  <c r="AY47" i="7"/>
  <c r="AX47" i="7"/>
  <c r="AW47" i="7"/>
  <c r="AV47" i="7"/>
  <c r="AU47" i="7"/>
  <c r="AT47" i="7"/>
  <c r="Z47" i="7" s="1"/>
  <c r="AS47" i="7"/>
  <c r="BE41" i="7"/>
  <c r="BD41" i="7"/>
  <c r="BC41" i="7"/>
  <c r="BB41" i="7"/>
  <c r="BA41" i="7"/>
  <c r="AZ41" i="7"/>
  <c r="AY41" i="7"/>
  <c r="AX41" i="7"/>
  <c r="AW41" i="7"/>
  <c r="AV41" i="7"/>
  <c r="AU41" i="7"/>
  <c r="AT41" i="7"/>
  <c r="AS41" i="7"/>
  <c r="AO41" i="7"/>
  <c r="AN41" i="7"/>
  <c r="AM41" i="7"/>
  <c r="AL41" i="7"/>
  <c r="AK41" i="7"/>
  <c r="AJ41" i="7"/>
  <c r="AI41" i="7"/>
  <c r="AH41" i="7"/>
  <c r="AG41" i="7"/>
  <c r="AF41" i="7"/>
  <c r="AE41" i="7"/>
  <c r="AD41" i="7"/>
  <c r="AC41" i="7"/>
  <c r="Z41" i="7"/>
  <c r="T41" i="7"/>
  <c r="BE40" i="7"/>
  <c r="BD40" i="7"/>
  <c r="BC40" i="7"/>
  <c r="BB40" i="7"/>
  <c r="BA40" i="7"/>
  <c r="AZ40" i="7"/>
  <c r="AY40" i="7"/>
  <c r="AX40" i="7"/>
  <c r="AW40" i="7"/>
  <c r="AV40" i="7"/>
  <c r="AU40" i="7"/>
  <c r="AT40" i="7"/>
  <c r="AS40" i="7"/>
  <c r="Z40" i="7" s="1"/>
  <c r="AO40" i="7"/>
  <c r="AN40" i="7"/>
  <c r="AM40" i="7"/>
  <c r="AL40" i="7"/>
  <c r="AK40" i="7"/>
  <c r="AJ40" i="7"/>
  <c r="AI40" i="7"/>
  <c r="AH40" i="7"/>
  <c r="AG40" i="7"/>
  <c r="AF40" i="7"/>
  <c r="AE40" i="7"/>
  <c r="AD40" i="7"/>
  <c r="AC40" i="7"/>
  <c r="T40" i="7"/>
  <c r="BE39" i="7"/>
  <c r="BD39" i="7"/>
  <c r="BC39" i="7"/>
  <c r="BB39" i="7"/>
  <c r="BA39" i="7"/>
  <c r="AZ39" i="7"/>
  <c r="AY39" i="7"/>
  <c r="AX39" i="7"/>
  <c r="AW39" i="7"/>
  <c r="AV39" i="7"/>
  <c r="AU39" i="7"/>
  <c r="AT39" i="7"/>
  <c r="AS39" i="7"/>
  <c r="Z39" i="7" s="1"/>
  <c r="AO39" i="7"/>
  <c r="AN39" i="7"/>
  <c r="AM39" i="7"/>
  <c r="AL39" i="7"/>
  <c r="AK39" i="7"/>
  <c r="AJ39" i="7"/>
  <c r="AI39" i="7"/>
  <c r="AH39" i="7"/>
  <c r="AG39" i="7"/>
  <c r="AF39" i="7"/>
  <c r="AE39" i="7"/>
  <c r="AD39" i="7"/>
  <c r="AC39" i="7"/>
  <c r="T39" i="7"/>
  <c r="BE38" i="7"/>
  <c r="BD38" i="7"/>
  <c r="BC38" i="7"/>
  <c r="BB38" i="7"/>
  <c r="BA38" i="7"/>
  <c r="AZ38" i="7"/>
  <c r="AY38" i="7"/>
  <c r="AX38" i="7"/>
  <c r="AW38" i="7"/>
  <c r="AV38" i="7"/>
  <c r="AU38" i="7"/>
  <c r="AT38" i="7"/>
  <c r="Z38" i="7" s="1"/>
  <c r="AS38" i="7"/>
  <c r="AO38" i="7"/>
  <c r="AN38" i="7"/>
  <c r="AM38" i="7"/>
  <c r="AL38" i="7"/>
  <c r="AK38" i="7"/>
  <c r="AJ38" i="7"/>
  <c r="AI38" i="7"/>
  <c r="AH38" i="7"/>
  <c r="Y38" i="7" s="1"/>
  <c r="AG38" i="7"/>
  <c r="AF38" i="7"/>
  <c r="AE38" i="7"/>
  <c r="AD38" i="7"/>
  <c r="AC38" i="7"/>
  <c r="T38" i="7"/>
  <c r="S35" i="7"/>
  <c r="R35" i="7"/>
  <c r="O35" i="7"/>
  <c r="T35" i="7" s="1"/>
  <c r="N35" i="7"/>
  <c r="K35" i="7"/>
  <c r="J35" i="7"/>
  <c r="G35" i="7"/>
  <c r="T34" i="7"/>
  <c r="S34" i="7"/>
  <c r="R34" i="7"/>
  <c r="Q34" i="7"/>
  <c r="P34" i="7"/>
  <c r="O34" i="7"/>
  <c r="N34" i="7"/>
  <c r="M34" i="7"/>
  <c r="L34" i="7"/>
  <c r="K34" i="7"/>
  <c r="J34" i="7"/>
  <c r="I34" i="7"/>
  <c r="H34" i="7"/>
  <c r="G34" i="7"/>
  <c r="BE33" i="7"/>
  <c r="BD33" i="7"/>
  <c r="BC33" i="7"/>
  <c r="BB33" i="7"/>
  <c r="BA33" i="7"/>
  <c r="AZ33" i="7"/>
  <c r="AY33" i="7"/>
  <c r="AX33" i="7"/>
  <c r="AW33" i="7"/>
  <c r="AV33" i="7"/>
  <c r="AU33" i="7"/>
  <c r="AT33" i="7"/>
  <c r="AS33" i="7"/>
  <c r="AO33" i="7"/>
  <c r="AN33" i="7"/>
  <c r="AM33" i="7"/>
  <c r="AL33" i="7"/>
  <c r="AK33" i="7"/>
  <c r="AJ33" i="7"/>
  <c r="AI33" i="7"/>
  <c r="AH33" i="7"/>
  <c r="AG33" i="7"/>
  <c r="AF33" i="7"/>
  <c r="AE33" i="7"/>
  <c r="AD33" i="7"/>
  <c r="AC33" i="7"/>
  <c r="Z33" i="7"/>
  <c r="T33" i="7"/>
  <c r="BE32" i="7"/>
  <c r="BD32" i="7"/>
  <c r="BC32" i="7"/>
  <c r="BB32" i="7"/>
  <c r="BA32" i="7"/>
  <c r="AZ32" i="7"/>
  <c r="AY32" i="7"/>
  <c r="AX32" i="7"/>
  <c r="AW32" i="7"/>
  <c r="AV32" i="7"/>
  <c r="AU32" i="7"/>
  <c r="AT32" i="7"/>
  <c r="AS32" i="7"/>
  <c r="Z32" i="7" s="1"/>
  <c r="AO32" i="7"/>
  <c r="AN32" i="7"/>
  <c r="AM32" i="7"/>
  <c r="AL32" i="7"/>
  <c r="AK32" i="7"/>
  <c r="AJ32" i="7"/>
  <c r="AI32" i="7"/>
  <c r="AH32" i="7"/>
  <c r="AG32" i="7"/>
  <c r="AF32" i="7"/>
  <c r="AE32" i="7"/>
  <c r="AD32" i="7"/>
  <c r="AC32" i="7"/>
  <c r="T32" i="7"/>
  <c r="T31" i="7"/>
  <c r="S31" i="7"/>
  <c r="R31" i="7"/>
  <c r="Q31" i="7"/>
  <c r="Q35" i="7" s="1"/>
  <c r="P31" i="7"/>
  <c r="P35" i="7" s="1"/>
  <c r="O31" i="7"/>
  <c r="N31" i="7"/>
  <c r="M31" i="7"/>
  <c r="M35" i="7" s="1"/>
  <c r="L31" i="7"/>
  <c r="L35" i="7" s="1"/>
  <c r="K31" i="7"/>
  <c r="J31" i="7"/>
  <c r="I31" i="7"/>
  <c r="I35" i="7" s="1"/>
  <c r="H31" i="7"/>
  <c r="H35" i="7" s="1"/>
  <c r="G31" i="7"/>
  <c r="BE30" i="7"/>
  <c r="BD30" i="7"/>
  <c r="BC30" i="7"/>
  <c r="BB30" i="7"/>
  <c r="BA30" i="7"/>
  <c r="AZ30" i="7"/>
  <c r="AY30" i="7"/>
  <c r="AX30" i="7"/>
  <c r="AW30" i="7"/>
  <c r="AV30" i="7"/>
  <c r="AU30" i="7"/>
  <c r="AT30" i="7"/>
  <c r="AS30" i="7"/>
  <c r="AO30" i="7"/>
  <c r="AN30" i="7"/>
  <c r="AM30" i="7"/>
  <c r="AL30" i="7"/>
  <c r="AK30" i="7"/>
  <c r="AJ30" i="7"/>
  <c r="AI30" i="7"/>
  <c r="AH30" i="7"/>
  <c r="AG30" i="7"/>
  <c r="AF30" i="7"/>
  <c r="AE30" i="7"/>
  <c r="AD30" i="7"/>
  <c r="AC30" i="7"/>
  <c r="Z30" i="7"/>
  <c r="T30" i="7"/>
  <c r="BE29" i="7"/>
  <c r="BD29" i="7"/>
  <c r="BC29" i="7"/>
  <c r="BB29" i="7"/>
  <c r="BA29" i="7"/>
  <c r="AZ29" i="7"/>
  <c r="AY29" i="7"/>
  <c r="AX29" i="7"/>
  <c r="AW29" i="7"/>
  <c r="AV29" i="7"/>
  <c r="AU29" i="7"/>
  <c r="AT29" i="7"/>
  <c r="AS29" i="7"/>
  <c r="Z29" i="7" s="1"/>
  <c r="AO29" i="7"/>
  <c r="AN29" i="7"/>
  <c r="AM29" i="7"/>
  <c r="AL29" i="7"/>
  <c r="AK29" i="7"/>
  <c r="AJ29" i="7"/>
  <c r="AI29" i="7"/>
  <c r="AH29" i="7"/>
  <c r="AG29" i="7"/>
  <c r="AF29" i="7"/>
  <c r="AE29" i="7"/>
  <c r="AD29" i="7"/>
  <c r="AC29" i="7"/>
  <c r="T29" i="7"/>
  <c r="T26" i="7"/>
  <c r="S26" i="7"/>
  <c r="R26" i="7"/>
  <c r="Q26" i="7"/>
  <c r="P26" i="7"/>
  <c r="O26" i="7"/>
  <c r="N26" i="7"/>
  <c r="M26" i="7"/>
  <c r="L26" i="7"/>
  <c r="K26" i="7"/>
  <c r="J26" i="7"/>
  <c r="I26" i="7"/>
  <c r="H26" i="7"/>
  <c r="G26" i="7"/>
  <c r="Z23" i="7"/>
  <c r="K23" i="7"/>
  <c r="H23" i="7"/>
  <c r="G23" i="7"/>
  <c r="S22" i="7"/>
  <c r="R22" i="7"/>
  <c r="Q22" i="7"/>
  <c r="P22" i="7"/>
  <c r="O22" i="7"/>
  <c r="N22" i="7"/>
  <c r="M22" i="7"/>
  <c r="L22" i="7"/>
  <c r="K22" i="7"/>
  <c r="J22" i="7"/>
  <c r="J23" i="7" s="1"/>
  <c r="I22" i="7"/>
  <c r="I23" i="7" s="1"/>
  <c r="H22" i="7"/>
  <c r="G22" i="7"/>
  <c r="S21" i="7"/>
  <c r="R21" i="7"/>
  <c r="Q21" i="7"/>
  <c r="P21" i="7"/>
  <c r="O21" i="7"/>
  <c r="N21" i="7"/>
  <c r="M21" i="7"/>
  <c r="L21" i="7"/>
  <c r="L23" i="7" s="1"/>
  <c r="K21" i="7"/>
  <c r="J21" i="7"/>
  <c r="I21" i="7"/>
  <c r="H21" i="7"/>
  <c r="G21" i="7"/>
  <c r="J20" i="7"/>
  <c r="L18" i="7"/>
  <c r="L20" i="7" s="1"/>
  <c r="K18" i="7"/>
  <c r="K20" i="7" s="1"/>
  <c r="J18" i="7"/>
  <c r="BE17" i="7"/>
  <c r="BD17" i="7"/>
  <c r="BC17" i="7"/>
  <c r="BB17" i="7"/>
  <c r="BA17" i="7"/>
  <c r="AZ17" i="7"/>
  <c r="AY17" i="7"/>
  <c r="AX17" i="7"/>
  <c r="AW17" i="7"/>
  <c r="AV17" i="7"/>
  <c r="AU17" i="7"/>
  <c r="AT17" i="7"/>
  <c r="Z17" i="7" s="1"/>
  <c r="AS17" i="7"/>
  <c r="AO17" i="7"/>
  <c r="AN17" i="7"/>
  <c r="AM17" i="7"/>
  <c r="AL17" i="7"/>
  <c r="AK17" i="7"/>
  <c r="AJ17" i="7"/>
  <c r="AI17" i="7"/>
  <c r="AH17" i="7"/>
  <c r="AG17" i="7"/>
  <c r="AF17" i="7"/>
  <c r="AE17" i="7"/>
  <c r="AD17" i="7"/>
  <c r="AC17" i="7"/>
  <c r="Y17" i="7" s="1"/>
  <c r="T17" i="7"/>
  <c r="BE16" i="7"/>
  <c r="BD16" i="7"/>
  <c r="BC16" i="7"/>
  <c r="BB16" i="7"/>
  <c r="BA16" i="7"/>
  <c r="AZ16" i="7"/>
  <c r="AY16" i="7"/>
  <c r="AX16" i="7"/>
  <c r="AW16" i="7"/>
  <c r="AV16" i="7"/>
  <c r="AU16" i="7"/>
  <c r="AT16" i="7"/>
  <c r="Z16" i="7" s="1"/>
  <c r="AS16" i="7"/>
  <c r="AO16" i="7"/>
  <c r="AN16" i="7"/>
  <c r="AM16" i="7"/>
  <c r="AL16" i="7"/>
  <c r="AK16" i="7"/>
  <c r="AJ16" i="7"/>
  <c r="AI16" i="7"/>
  <c r="AH16" i="7"/>
  <c r="AG16" i="7"/>
  <c r="AF16" i="7"/>
  <c r="AE16" i="7"/>
  <c r="AD16" i="7"/>
  <c r="AC16" i="7"/>
  <c r="T16" i="7"/>
  <c r="BE15" i="7"/>
  <c r="BD15" i="7"/>
  <c r="BC15" i="7"/>
  <c r="BB15" i="7"/>
  <c r="BA15" i="7"/>
  <c r="AZ15" i="7"/>
  <c r="AY15" i="7"/>
  <c r="AX15" i="7"/>
  <c r="AW15" i="7"/>
  <c r="AV15" i="7"/>
  <c r="AU15" i="7"/>
  <c r="AT15" i="7"/>
  <c r="AS15" i="7"/>
  <c r="Z15" i="7" s="1"/>
  <c r="AO15" i="7"/>
  <c r="AN15" i="7"/>
  <c r="AM15" i="7"/>
  <c r="AL15" i="7"/>
  <c r="AK15" i="7"/>
  <c r="AJ15" i="7"/>
  <c r="AI15" i="7"/>
  <c r="AH15" i="7"/>
  <c r="AG15" i="7"/>
  <c r="AF15" i="7"/>
  <c r="AE15" i="7"/>
  <c r="AD15" i="7"/>
  <c r="AC15" i="7"/>
  <c r="T15" i="7"/>
  <c r="S13" i="7"/>
  <c r="S18" i="7" s="1"/>
  <c r="S20" i="7" s="1"/>
  <c r="R13" i="7"/>
  <c r="R18" i="7" s="1"/>
  <c r="R20" i="7" s="1"/>
  <c r="Q13" i="7"/>
  <c r="Q18" i="7" s="1"/>
  <c r="Q20" i="7" s="1"/>
  <c r="P13" i="7"/>
  <c r="P18" i="7" s="1"/>
  <c r="P20" i="7" s="1"/>
  <c r="O13" i="7"/>
  <c r="O18" i="7" s="1"/>
  <c r="N13" i="7"/>
  <c r="N18" i="7" s="1"/>
  <c r="N20" i="7" s="1"/>
  <c r="M13" i="7"/>
  <c r="M18" i="7" s="1"/>
  <c r="M20" i="7" s="1"/>
  <c r="L13" i="7"/>
  <c r="K13" i="7"/>
  <c r="J13" i="7"/>
  <c r="I13" i="7"/>
  <c r="I18" i="7" s="1"/>
  <c r="I20" i="7" s="1"/>
  <c r="H13" i="7"/>
  <c r="H18" i="7" s="1"/>
  <c r="H20" i="7" s="1"/>
  <c r="G13" i="7"/>
  <c r="G18" i="7" s="1"/>
  <c r="G20" i="7" s="1"/>
  <c r="BE12" i="7"/>
  <c r="BD12" i="7"/>
  <c r="BC12" i="7"/>
  <c r="BB12" i="7"/>
  <c r="BA12" i="7"/>
  <c r="AZ12" i="7"/>
  <c r="AY12" i="7"/>
  <c r="AX12" i="7"/>
  <c r="AW12" i="7"/>
  <c r="AV12" i="7"/>
  <c r="AU12" i="7"/>
  <c r="AT12" i="7"/>
  <c r="AS12" i="7"/>
  <c r="AO12" i="7"/>
  <c r="AN12" i="7"/>
  <c r="AM12" i="7"/>
  <c r="AL12" i="7"/>
  <c r="AK12" i="7"/>
  <c r="AJ12" i="7"/>
  <c r="AI12" i="7"/>
  <c r="AH12" i="7"/>
  <c r="AG12" i="7"/>
  <c r="AF12" i="7"/>
  <c r="AE12" i="7"/>
  <c r="AD12" i="7"/>
  <c r="AC12" i="7"/>
  <c r="T12" i="7"/>
  <c r="BE11" i="7"/>
  <c r="BD11" i="7"/>
  <c r="BC11" i="7"/>
  <c r="BB11" i="7"/>
  <c r="BA11" i="7"/>
  <c r="Z11" i="7" s="1"/>
  <c r="AO11" i="7"/>
  <c r="AN11" i="7"/>
  <c r="AM11" i="7"/>
  <c r="AL11" i="7"/>
  <c r="AK11" i="7"/>
  <c r="T11" i="7"/>
  <c r="BE10" i="7"/>
  <c r="BD10" i="7"/>
  <c r="BC10" i="7"/>
  <c r="BB10" i="7"/>
  <c r="BA10" i="7"/>
  <c r="AZ10" i="7"/>
  <c r="AY10" i="7"/>
  <c r="Z10" i="7" s="1"/>
  <c r="AX10" i="7"/>
  <c r="AW10" i="7"/>
  <c r="AV10" i="7"/>
  <c r="AO10" i="7"/>
  <c r="AN10" i="7"/>
  <c r="AM10" i="7"/>
  <c r="AL10" i="7"/>
  <c r="AK10" i="7"/>
  <c r="AJ10" i="7"/>
  <c r="AI10" i="7"/>
  <c r="AH10" i="7"/>
  <c r="AG10" i="7"/>
  <c r="AF10" i="7"/>
  <c r="T10" i="7"/>
  <c r="BE9" i="7"/>
  <c r="BD9" i="7"/>
  <c r="BC9" i="7"/>
  <c r="BB9" i="7"/>
  <c r="BA9" i="7"/>
  <c r="AZ9" i="7"/>
  <c r="AY9" i="7"/>
  <c r="AX9" i="7"/>
  <c r="AW9" i="7"/>
  <c r="AV9" i="7"/>
  <c r="AU9" i="7"/>
  <c r="AT9" i="7"/>
  <c r="AS9" i="7"/>
  <c r="Z9" i="7" s="1"/>
  <c r="AO9" i="7"/>
  <c r="AN9" i="7"/>
  <c r="AM9" i="7"/>
  <c r="AL9" i="7"/>
  <c r="AK9" i="7"/>
  <c r="AJ9" i="7"/>
  <c r="AI9" i="7"/>
  <c r="AH9" i="7"/>
  <c r="AG9" i="7"/>
  <c r="AF9" i="7"/>
  <c r="AE9" i="7"/>
  <c r="AD9" i="7"/>
  <c r="AC9" i="7"/>
  <c r="T9" i="7"/>
  <c r="BE8" i="7"/>
  <c r="BD8" i="7"/>
  <c r="BC8" i="7"/>
  <c r="BB8" i="7"/>
  <c r="BA8" i="7"/>
  <c r="AZ8" i="7"/>
  <c r="AY8" i="7"/>
  <c r="AX8" i="7"/>
  <c r="AW8" i="7"/>
  <c r="AV8" i="7"/>
  <c r="AU8" i="7"/>
  <c r="AT8" i="7"/>
  <c r="AS8" i="7"/>
  <c r="AO8" i="7"/>
  <c r="AN8" i="7"/>
  <c r="AM8" i="7"/>
  <c r="AL8" i="7"/>
  <c r="AK8" i="7"/>
  <c r="AJ8" i="7"/>
  <c r="AI8" i="7"/>
  <c r="AH8" i="7"/>
  <c r="AG8" i="7"/>
  <c r="AF8" i="7"/>
  <c r="AE8" i="7"/>
  <c r="AD8" i="7"/>
  <c r="AC8" i="7"/>
  <c r="T8" i="7"/>
  <c r="T1" i="7"/>
  <c r="C91" i="6"/>
  <c r="C83" i="6"/>
  <c r="C75" i="6"/>
  <c r="C73" i="6"/>
  <c r="C57" i="6"/>
  <c r="JB44" i="6"/>
  <c r="IS44" i="6"/>
  <c r="IJ44" i="6"/>
  <c r="IA44" i="6"/>
  <c r="HR44" i="6"/>
  <c r="HI44" i="6"/>
  <c r="DX44" i="6" s="1"/>
  <c r="GZ44" i="6"/>
  <c r="GQ44" i="6"/>
  <c r="GH44" i="6"/>
  <c r="FY44" i="6"/>
  <c r="FP44" i="6"/>
  <c r="FG44" i="6"/>
  <c r="EX44" i="6"/>
  <c r="JB43" i="6"/>
  <c r="IS43" i="6"/>
  <c r="IJ43" i="6"/>
  <c r="IA43" i="6"/>
  <c r="HR43" i="6"/>
  <c r="HI43" i="6"/>
  <c r="GZ43" i="6"/>
  <c r="GQ43" i="6"/>
  <c r="DX43" i="6" s="1"/>
  <c r="GH43" i="6"/>
  <c r="FY43" i="6"/>
  <c r="FP43" i="6"/>
  <c r="FG43" i="6"/>
  <c r="EX43" i="6"/>
  <c r="JB42" i="6"/>
  <c r="IS42" i="6"/>
  <c r="IJ42" i="6"/>
  <c r="IA42" i="6"/>
  <c r="HR42" i="6"/>
  <c r="HI42" i="6"/>
  <c r="GZ42" i="6"/>
  <c r="GQ42" i="6"/>
  <c r="GH42" i="6"/>
  <c r="FY42" i="6"/>
  <c r="FP42" i="6"/>
  <c r="FG42" i="6"/>
  <c r="EX42" i="6"/>
  <c r="DX42" i="6" s="1"/>
  <c r="JB41" i="6"/>
  <c r="IS41" i="6"/>
  <c r="IJ41" i="6"/>
  <c r="IA41" i="6"/>
  <c r="HR41" i="6"/>
  <c r="HI41" i="6"/>
  <c r="GZ41" i="6"/>
  <c r="GQ41" i="6"/>
  <c r="GH41" i="6"/>
  <c r="FY41" i="6"/>
  <c r="FP41" i="6"/>
  <c r="FG41" i="6"/>
  <c r="DX41" i="6" s="1"/>
  <c r="EX41" i="6"/>
  <c r="CR38" i="6"/>
  <c r="CI38" i="6"/>
  <c r="BZ38" i="6"/>
  <c r="X38" i="6"/>
  <c r="O38" i="6"/>
  <c r="DS37" i="6"/>
  <c r="DS38" i="6" s="1"/>
  <c r="DJ37" i="6"/>
  <c r="DA37" i="6"/>
  <c r="CR37" i="6"/>
  <c r="CI37" i="6"/>
  <c r="BZ37" i="6"/>
  <c r="BQ37" i="6"/>
  <c r="BH37" i="6"/>
  <c r="AY37" i="6"/>
  <c r="AY38" i="6" s="1"/>
  <c r="AP37" i="6"/>
  <c r="AG37" i="6"/>
  <c r="X37" i="6"/>
  <c r="O37" i="6"/>
  <c r="JB36" i="6"/>
  <c r="IS36" i="6"/>
  <c r="IJ36" i="6"/>
  <c r="IA36" i="6"/>
  <c r="HR36" i="6"/>
  <c r="HI36" i="6"/>
  <c r="GZ36" i="6"/>
  <c r="GQ36" i="6"/>
  <c r="GH36" i="6"/>
  <c r="FY36" i="6"/>
  <c r="FP36" i="6"/>
  <c r="FG36" i="6"/>
  <c r="EX36" i="6"/>
  <c r="JB35" i="6"/>
  <c r="IS35" i="6"/>
  <c r="IJ35" i="6"/>
  <c r="IA35" i="6"/>
  <c r="HR35" i="6"/>
  <c r="HI35" i="6"/>
  <c r="GZ35" i="6"/>
  <c r="GQ35" i="6"/>
  <c r="GH35" i="6"/>
  <c r="FY35" i="6"/>
  <c r="FP35" i="6"/>
  <c r="FG35" i="6"/>
  <c r="EX35" i="6"/>
  <c r="DX35" i="6"/>
  <c r="DS34" i="6"/>
  <c r="DJ34" i="6"/>
  <c r="DJ38" i="6" s="1"/>
  <c r="DA34" i="6"/>
  <c r="DA38" i="6" s="1"/>
  <c r="CR34" i="6"/>
  <c r="CI34" i="6"/>
  <c r="BZ34" i="6"/>
  <c r="BQ34" i="6"/>
  <c r="BQ38" i="6" s="1"/>
  <c r="BH34" i="6"/>
  <c r="BH38" i="6" s="1"/>
  <c r="AY34" i="6"/>
  <c r="AP34" i="6"/>
  <c r="AP38" i="6" s="1"/>
  <c r="AG34" i="6"/>
  <c r="AG38" i="6" s="1"/>
  <c r="X34" i="6"/>
  <c r="O34" i="6"/>
  <c r="JB33" i="6"/>
  <c r="IS33" i="6"/>
  <c r="IJ33" i="6"/>
  <c r="IA33" i="6"/>
  <c r="HR33" i="6"/>
  <c r="HI33" i="6"/>
  <c r="GZ33" i="6"/>
  <c r="GQ33" i="6"/>
  <c r="GH33" i="6"/>
  <c r="FY33" i="6"/>
  <c r="FP33" i="6"/>
  <c r="FG33" i="6"/>
  <c r="EX33" i="6"/>
  <c r="DX33" i="6" s="1"/>
  <c r="JB32" i="6"/>
  <c r="IS32" i="6"/>
  <c r="IJ32" i="6"/>
  <c r="IA32" i="6"/>
  <c r="HR32" i="6"/>
  <c r="HI32" i="6"/>
  <c r="GZ32" i="6"/>
  <c r="GQ32" i="6"/>
  <c r="GH32" i="6"/>
  <c r="FY32" i="6"/>
  <c r="FP32" i="6"/>
  <c r="FG32" i="6"/>
  <c r="EX32" i="6"/>
  <c r="IZ29" i="6"/>
  <c r="IY29" i="6"/>
  <c r="IX29" i="6"/>
  <c r="IV29" i="6"/>
  <c r="IU29" i="6"/>
  <c r="IT29" i="6"/>
  <c r="IQ29" i="6"/>
  <c r="IP29" i="6"/>
  <c r="IO29" i="6"/>
  <c r="IM29" i="6"/>
  <c r="IL29" i="6"/>
  <c r="IK29" i="6"/>
  <c r="IH29" i="6"/>
  <c r="IG29" i="6"/>
  <c r="IF29" i="6"/>
  <c r="ID29" i="6"/>
  <c r="IC29" i="6"/>
  <c r="IB29" i="6"/>
  <c r="HY29" i="6"/>
  <c r="HX29" i="6"/>
  <c r="HW29" i="6"/>
  <c r="HU29" i="6"/>
  <c r="HT29" i="6"/>
  <c r="HS29" i="6"/>
  <c r="HP29" i="6"/>
  <c r="HO29" i="6"/>
  <c r="HN29" i="6"/>
  <c r="HL29" i="6"/>
  <c r="HK29" i="6"/>
  <c r="HJ29" i="6"/>
  <c r="HG29" i="6"/>
  <c r="HF29" i="6"/>
  <c r="HE29" i="6"/>
  <c r="HC29" i="6"/>
  <c r="HB29" i="6"/>
  <c r="HA29" i="6"/>
  <c r="GX29" i="6"/>
  <c r="GW29" i="6"/>
  <c r="GV29" i="6"/>
  <c r="GT29" i="6"/>
  <c r="GS29" i="6"/>
  <c r="GR29" i="6"/>
  <c r="GO29" i="6"/>
  <c r="GN29" i="6"/>
  <c r="GM29" i="6"/>
  <c r="GK29" i="6"/>
  <c r="GJ29" i="6"/>
  <c r="GI29" i="6"/>
  <c r="GF29" i="6"/>
  <c r="GE29" i="6"/>
  <c r="GD29" i="6"/>
  <c r="GB29" i="6"/>
  <c r="GA29" i="6"/>
  <c r="FZ29" i="6"/>
  <c r="FW29" i="6"/>
  <c r="FV29" i="6"/>
  <c r="FU29" i="6"/>
  <c r="FS29" i="6"/>
  <c r="FR29" i="6"/>
  <c r="FQ29" i="6"/>
  <c r="FN29" i="6"/>
  <c r="FM29" i="6"/>
  <c r="FL29" i="6"/>
  <c r="FJ29" i="6"/>
  <c r="FI29" i="6"/>
  <c r="FH29" i="6"/>
  <c r="FE29" i="6"/>
  <c r="FD29" i="6"/>
  <c r="FC29" i="6"/>
  <c r="FA29" i="6"/>
  <c r="EZ29" i="6"/>
  <c r="EY29" i="6"/>
  <c r="EV29" i="6"/>
  <c r="EU29" i="6"/>
  <c r="ET29" i="6"/>
  <c r="ER29" i="6"/>
  <c r="EQ29" i="6"/>
  <c r="EP29" i="6"/>
  <c r="DR29" i="6"/>
  <c r="DN29" i="6"/>
  <c r="DI29" i="6"/>
  <c r="DJ29" i="6" s="1"/>
  <c r="DE29" i="6"/>
  <c r="CZ29" i="6"/>
  <c r="CV29" i="6"/>
  <c r="CQ29" i="6"/>
  <c r="CM29" i="6"/>
  <c r="CH29" i="6"/>
  <c r="BY29" i="6"/>
  <c r="BU29" i="6"/>
  <c r="BP29" i="6"/>
  <c r="BL29" i="6"/>
  <c r="BG29" i="6"/>
  <c r="BC29" i="6"/>
  <c r="AX29" i="6"/>
  <c r="AY29" i="6" s="1"/>
  <c r="AT29" i="6"/>
  <c r="AO29" i="6"/>
  <c r="AK29" i="6"/>
  <c r="AP29" i="6" s="1"/>
  <c r="AF29" i="6"/>
  <c r="AG29" i="6" s="1"/>
  <c r="AB29" i="6"/>
  <c r="X29" i="6"/>
  <c r="W29" i="6"/>
  <c r="S29" i="6"/>
  <c r="N29" i="6"/>
  <c r="J29" i="6"/>
  <c r="IZ26" i="6"/>
  <c r="IY26" i="6"/>
  <c r="IX26" i="6"/>
  <c r="IV26" i="6"/>
  <c r="IU26" i="6"/>
  <c r="IT26" i="6"/>
  <c r="IQ26" i="6"/>
  <c r="IP26" i="6"/>
  <c r="IO26" i="6"/>
  <c r="IM26" i="6"/>
  <c r="IL26" i="6"/>
  <c r="IK26" i="6"/>
  <c r="IH26" i="6"/>
  <c r="IG26" i="6"/>
  <c r="IF26" i="6"/>
  <c r="ID26" i="6"/>
  <c r="IC26" i="6"/>
  <c r="IB26" i="6"/>
  <c r="HY26" i="6"/>
  <c r="HX26" i="6"/>
  <c r="HW26" i="6"/>
  <c r="HU26" i="6"/>
  <c r="HT26" i="6"/>
  <c r="HS26" i="6"/>
  <c r="HP26" i="6"/>
  <c r="HO26" i="6"/>
  <c r="HN26" i="6"/>
  <c r="HL26" i="6"/>
  <c r="HK26" i="6"/>
  <c r="HJ26" i="6"/>
  <c r="HG26" i="6"/>
  <c r="HF26" i="6"/>
  <c r="HE26" i="6"/>
  <c r="HC26" i="6"/>
  <c r="HB26" i="6"/>
  <c r="HA26" i="6"/>
  <c r="GX26" i="6"/>
  <c r="GW26" i="6"/>
  <c r="GV26" i="6"/>
  <c r="GT26" i="6"/>
  <c r="GS26" i="6"/>
  <c r="GR26" i="6"/>
  <c r="GO26" i="6"/>
  <c r="GN26" i="6"/>
  <c r="GM26" i="6"/>
  <c r="GK26" i="6"/>
  <c r="GJ26" i="6"/>
  <c r="GI26" i="6"/>
  <c r="FW26" i="6"/>
  <c r="FV26" i="6"/>
  <c r="FU26" i="6"/>
  <c r="FS26" i="6"/>
  <c r="FR26" i="6"/>
  <c r="FQ26" i="6"/>
  <c r="FN26" i="6"/>
  <c r="FM26" i="6"/>
  <c r="FL26" i="6"/>
  <c r="FJ26" i="6"/>
  <c r="FI26" i="6"/>
  <c r="FH26" i="6"/>
  <c r="FE26" i="6"/>
  <c r="FD26" i="6"/>
  <c r="FC26" i="6"/>
  <c r="FA26" i="6"/>
  <c r="EZ26" i="6"/>
  <c r="EY26" i="6"/>
  <c r="EV26" i="6"/>
  <c r="EU26" i="6"/>
  <c r="ET26" i="6"/>
  <c r="ER26" i="6"/>
  <c r="EQ26" i="6"/>
  <c r="EP26" i="6"/>
  <c r="DR26" i="6"/>
  <c r="DS26" i="6" s="1"/>
  <c r="DN26" i="6"/>
  <c r="DI26" i="6"/>
  <c r="DE26" i="6"/>
  <c r="CZ26" i="6"/>
  <c r="DA26" i="6" s="1"/>
  <c r="CV26" i="6"/>
  <c r="CR26" i="6"/>
  <c r="CQ26" i="6"/>
  <c r="CM26" i="6"/>
  <c r="CH26" i="6"/>
  <c r="CD26" i="6"/>
  <c r="BZ26" i="6"/>
  <c r="BY26" i="6"/>
  <c r="BU26" i="6"/>
  <c r="BP26" i="6"/>
  <c r="BL26" i="6"/>
  <c r="BG26" i="6"/>
  <c r="BH26" i="6" s="1"/>
  <c r="BC26" i="6"/>
  <c r="AX26" i="6"/>
  <c r="AY26" i="6" s="1"/>
  <c r="AT26" i="6"/>
  <c r="AO26" i="6"/>
  <c r="AK26" i="6"/>
  <c r="AF26" i="6"/>
  <c r="AG26" i="6" s="1"/>
  <c r="AB26" i="6"/>
  <c r="X26" i="6"/>
  <c r="W26" i="6"/>
  <c r="S26" i="6"/>
  <c r="N26" i="6"/>
  <c r="J26" i="6"/>
  <c r="DM25" i="6"/>
  <c r="DL25" i="6"/>
  <c r="DK25" i="6"/>
  <c r="DN25" i="6" s="1"/>
  <c r="DD25" i="6"/>
  <c r="DC25" i="6"/>
  <c r="CW25" i="6"/>
  <c r="CU25" i="6"/>
  <c r="CO25" i="6"/>
  <c r="CN25" i="6"/>
  <c r="CG25" i="6"/>
  <c r="CF25" i="6"/>
  <c r="CE25" i="6"/>
  <c r="BX25" i="6"/>
  <c r="BW25" i="6"/>
  <c r="BA25" i="6"/>
  <c r="AZ25" i="6"/>
  <c r="AS25" i="6"/>
  <c r="AR25" i="6"/>
  <c r="AQ25" i="6"/>
  <c r="AJ25" i="6"/>
  <c r="AI25" i="6"/>
  <c r="AC25" i="6"/>
  <c r="AA25" i="6"/>
  <c r="U25" i="6"/>
  <c r="T25" i="6"/>
  <c r="M25" i="6"/>
  <c r="L25" i="6"/>
  <c r="K25" i="6"/>
  <c r="N25" i="6" s="1"/>
  <c r="IZ24" i="6"/>
  <c r="IY24" i="6"/>
  <c r="IX24" i="6"/>
  <c r="IV24" i="6"/>
  <c r="IU24" i="6"/>
  <c r="IT24" i="6"/>
  <c r="IQ24" i="6"/>
  <c r="IP24" i="6"/>
  <c r="IO24" i="6"/>
  <c r="IM24" i="6"/>
  <c r="IL24" i="6"/>
  <c r="IK24" i="6"/>
  <c r="IH24" i="6"/>
  <c r="IG24" i="6"/>
  <c r="IF24" i="6"/>
  <c r="ID24" i="6"/>
  <c r="IC24" i="6"/>
  <c r="IB24" i="6"/>
  <c r="HY24" i="6"/>
  <c r="HX24" i="6"/>
  <c r="HW24" i="6"/>
  <c r="HU24" i="6"/>
  <c r="HT24" i="6"/>
  <c r="HS24" i="6"/>
  <c r="HP24" i="6"/>
  <c r="HO24" i="6"/>
  <c r="HN24" i="6"/>
  <c r="HL24" i="6"/>
  <c r="HK24" i="6"/>
  <c r="HJ24" i="6"/>
  <c r="DR24" i="6"/>
  <c r="DN24" i="6"/>
  <c r="DI24" i="6"/>
  <c r="DJ24" i="6" s="1"/>
  <c r="DE24" i="6"/>
  <c r="DA24" i="6"/>
  <c r="CZ24" i="6"/>
  <c r="CV24" i="6"/>
  <c r="CQ24" i="6"/>
  <c r="CM24" i="6"/>
  <c r="CI24" i="6"/>
  <c r="CH24" i="6"/>
  <c r="CD24" i="6"/>
  <c r="IZ23" i="6"/>
  <c r="IY23" i="6"/>
  <c r="IX23" i="6"/>
  <c r="IV23" i="6"/>
  <c r="IU23" i="6"/>
  <c r="IT23" i="6"/>
  <c r="IQ23" i="6"/>
  <c r="IP23" i="6"/>
  <c r="IO23" i="6"/>
  <c r="IM23" i="6"/>
  <c r="IL23" i="6"/>
  <c r="IK23" i="6"/>
  <c r="IH23" i="6"/>
  <c r="IG23" i="6"/>
  <c r="IF23" i="6"/>
  <c r="ID23" i="6"/>
  <c r="IC23" i="6"/>
  <c r="IB23" i="6"/>
  <c r="HY23" i="6"/>
  <c r="HX23" i="6"/>
  <c r="HW23" i="6"/>
  <c r="HU23" i="6"/>
  <c r="HT23" i="6"/>
  <c r="HS23" i="6"/>
  <c r="HP23" i="6"/>
  <c r="HO23" i="6"/>
  <c r="HN23" i="6"/>
  <c r="HL23" i="6"/>
  <c r="HK23" i="6"/>
  <c r="HJ23" i="6"/>
  <c r="HG23" i="6"/>
  <c r="HF23" i="6"/>
  <c r="HE23" i="6"/>
  <c r="HC23" i="6"/>
  <c r="HB23" i="6"/>
  <c r="HA23" i="6"/>
  <c r="GX23" i="6"/>
  <c r="GW23" i="6"/>
  <c r="GV23" i="6"/>
  <c r="GT23" i="6"/>
  <c r="GS23" i="6"/>
  <c r="GR23" i="6"/>
  <c r="GO23" i="6"/>
  <c r="GN23" i="6"/>
  <c r="GM23" i="6"/>
  <c r="GK23" i="6"/>
  <c r="GJ23" i="6"/>
  <c r="GI23" i="6"/>
  <c r="FW23" i="6"/>
  <c r="FV23" i="6"/>
  <c r="FU23" i="6"/>
  <c r="FS23" i="6"/>
  <c r="FR23" i="6"/>
  <c r="FQ23" i="6"/>
  <c r="DS23" i="6"/>
  <c r="DR23" i="6"/>
  <c r="DN23" i="6"/>
  <c r="DI23" i="6"/>
  <c r="DJ23" i="6" s="1"/>
  <c r="DE23" i="6"/>
  <c r="DA23" i="6"/>
  <c r="CZ23" i="6"/>
  <c r="CV23" i="6"/>
  <c r="CR23" i="6"/>
  <c r="CQ23" i="6"/>
  <c r="CM23" i="6"/>
  <c r="CH23" i="6"/>
  <c r="CD23" i="6"/>
  <c r="CI23" i="6" s="1"/>
  <c r="BY23" i="6"/>
  <c r="BZ23" i="6" s="1"/>
  <c r="BU23" i="6"/>
  <c r="BL23" i="6"/>
  <c r="BG23" i="6"/>
  <c r="BH23" i="6" s="1"/>
  <c r="BC23" i="6"/>
  <c r="AY23" i="6"/>
  <c r="AX23" i="6"/>
  <c r="AT23" i="6"/>
  <c r="AO23" i="6"/>
  <c r="AK23" i="6"/>
  <c r="IZ22" i="6"/>
  <c r="IY22" i="6"/>
  <c r="IX22" i="6"/>
  <c r="IV22" i="6"/>
  <c r="IU22" i="6"/>
  <c r="IT22" i="6"/>
  <c r="IQ22" i="6"/>
  <c r="IP22" i="6"/>
  <c r="IO22" i="6"/>
  <c r="IM22" i="6"/>
  <c r="IL22" i="6"/>
  <c r="IK22" i="6"/>
  <c r="IH22" i="6"/>
  <c r="IG22" i="6"/>
  <c r="IF22" i="6"/>
  <c r="ID22" i="6"/>
  <c r="IC22" i="6"/>
  <c r="IB22" i="6"/>
  <c r="HY22" i="6"/>
  <c r="HX22" i="6"/>
  <c r="HW22" i="6"/>
  <c r="HU22" i="6"/>
  <c r="HT22" i="6"/>
  <c r="HS22" i="6"/>
  <c r="HP22" i="6"/>
  <c r="HO22" i="6"/>
  <c r="HN22" i="6"/>
  <c r="HL22" i="6"/>
  <c r="HK22" i="6"/>
  <c r="HJ22" i="6"/>
  <c r="HG22" i="6"/>
  <c r="HF22" i="6"/>
  <c r="HE22" i="6"/>
  <c r="HC22" i="6"/>
  <c r="HB22" i="6"/>
  <c r="HA22" i="6"/>
  <c r="GX22" i="6"/>
  <c r="GW22" i="6"/>
  <c r="GV22" i="6"/>
  <c r="GT22" i="6"/>
  <c r="GS22" i="6"/>
  <c r="GR22" i="6"/>
  <c r="GO22" i="6"/>
  <c r="GN22" i="6"/>
  <c r="GM22" i="6"/>
  <c r="GK22" i="6"/>
  <c r="GJ22" i="6"/>
  <c r="GI22" i="6"/>
  <c r="FW22" i="6"/>
  <c r="FV22" i="6"/>
  <c r="FU22" i="6"/>
  <c r="FS22" i="6"/>
  <c r="FR22" i="6"/>
  <c r="FQ22" i="6"/>
  <c r="FN22" i="6"/>
  <c r="FM22" i="6"/>
  <c r="FL22" i="6"/>
  <c r="FJ22" i="6"/>
  <c r="FI22" i="6"/>
  <c r="FH22" i="6"/>
  <c r="FE22" i="6"/>
  <c r="FD22" i="6"/>
  <c r="FC22" i="6"/>
  <c r="FA22" i="6"/>
  <c r="EZ22" i="6"/>
  <c r="EY22" i="6"/>
  <c r="EV22" i="6"/>
  <c r="EU22" i="6"/>
  <c r="ET22" i="6"/>
  <c r="ER22" i="6"/>
  <c r="EQ22" i="6"/>
  <c r="EP22" i="6"/>
  <c r="DR22" i="6"/>
  <c r="DS22" i="6" s="1"/>
  <c r="DN22" i="6"/>
  <c r="DI22" i="6"/>
  <c r="DE22" i="6"/>
  <c r="CZ22" i="6"/>
  <c r="DA22" i="6" s="1"/>
  <c r="CV22" i="6"/>
  <c r="CR22" i="6"/>
  <c r="CQ22" i="6"/>
  <c r="CM22" i="6"/>
  <c r="CH22" i="6"/>
  <c r="CD22" i="6"/>
  <c r="BZ22" i="6"/>
  <c r="BY22" i="6"/>
  <c r="BU22" i="6"/>
  <c r="BP22" i="6"/>
  <c r="BL22" i="6"/>
  <c r="BG22" i="6"/>
  <c r="BH22" i="6" s="1"/>
  <c r="BC22" i="6"/>
  <c r="AX22" i="6"/>
  <c r="AY22" i="6" s="1"/>
  <c r="AT22" i="6"/>
  <c r="AO22" i="6"/>
  <c r="AK22" i="6"/>
  <c r="AF22" i="6"/>
  <c r="AG22" i="6" s="1"/>
  <c r="AB22" i="6"/>
  <c r="X22" i="6"/>
  <c r="W22" i="6"/>
  <c r="S22" i="6"/>
  <c r="N22" i="6"/>
  <c r="J22" i="6"/>
  <c r="DM20" i="6"/>
  <c r="DL20" i="6"/>
  <c r="DK20" i="6"/>
  <c r="DN20" i="6" s="1"/>
  <c r="DD20" i="6"/>
  <c r="DC20" i="6"/>
  <c r="CW20" i="6"/>
  <c r="CU20" i="6"/>
  <c r="CO20" i="6"/>
  <c r="CN20" i="6"/>
  <c r="CG20" i="6"/>
  <c r="CF20" i="6"/>
  <c r="CE20" i="6"/>
  <c r="BX20" i="6"/>
  <c r="BW20" i="6"/>
  <c r="BA20" i="6"/>
  <c r="AZ20" i="6"/>
  <c r="AW20" i="6"/>
  <c r="AS20" i="6"/>
  <c r="AR20" i="6"/>
  <c r="AQ20" i="6"/>
  <c r="AJ20" i="6"/>
  <c r="AI20" i="6"/>
  <c r="AC20" i="6"/>
  <c r="AA20" i="6"/>
  <c r="Y20" i="6"/>
  <c r="U20" i="6"/>
  <c r="T20" i="6"/>
  <c r="M20" i="6"/>
  <c r="L20" i="6"/>
  <c r="K20" i="6"/>
  <c r="IZ19" i="6"/>
  <c r="IY19" i="6"/>
  <c r="IX19" i="6"/>
  <c r="IV19" i="6"/>
  <c r="IU19" i="6"/>
  <c r="IT19" i="6"/>
  <c r="IQ19" i="6"/>
  <c r="IP19" i="6"/>
  <c r="IO19" i="6"/>
  <c r="IM19" i="6"/>
  <c r="IL19" i="6"/>
  <c r="IK19" i="6"/>
  <c r="IH19" i="6"/>
  <c r="IG19" i="6"/>
  <c r="IF19" i="6"/>
  <c r="ID19" i="6"/>
  <c r="IC19" i="6"/>
  <c r="IB19" i="6"/>
  <c r="HY19" i="6"/>
  <c r="HX19" i="6"/>
  <c r="HW19" i="6"/>
  <c r="HU19" i="6"/>
  <c r="HT19" i="6"/>
  <c r="HS19" i="6"/>
  <c r="HP19" i="6"/>
  <c r="HO19" i="6"/>
  <c r="HN19" i="6"/>
  <c r="HL19" i="6"/>
  <c r="HK19" i="6"/>
  <c r="HJ19" i="6"/>
  <c r="HG19" i="6"/>
  <c r="HF19" i="6"/>
  <c r="HE19" i="6"/>
  <c r="HC19" i="6"/>
  <c r="HB19" i="6"/>
  <c r="HA19" i="6"/>
  <c r="GX19" i="6"/>
  <c r="GW19" i="6"/>
  <c r="GV19" i="6"/>
  <c r="GT19" i="6"/>
  <c r="GS19" i="6"/>
  <c r="GR19" i="6"/>
  <c r="GO19" i="6"/>
  <c r="GN19" i="6"/>
  <c r="GM19" i="6"/>
  <c r="GK19" i="6"/>
  <c r="GJ19" i="6"/>
  <c r="GI19" i="6"/>
  <c r="FW19" i="6"/>
  <c r="FV19" i="6"/>
  <c r="FU19" i="6"/>
  <c r="FS19" i="6"/>
  <c r="FR19" i="6"/>
  <c r="FQ19" i="6"/>
  <c r="FN19" i="6"/>
  <c r="FM19" i="6"/>
  <c r="FL19" i="6"/>
  <c r="FJ19" i="6"/>
  <c r="FI19" i="6"/>
  <c r="FH19" i="6"/>
  <c r="FE19" i="6"/>
  <c r="FD19" i="6"/>
  <c r="FC19" i="6"/>
  <c r="FA19" i="6"/>
  <c r="EZ19" i="6"/>
  <c r="EY19" i="6"/>
  <c r="EV19" i="6"/>
  <c r="EU19" i="6"/>
  <c r="ET19" i="6"/>
  <c r="ER19" i="6"/>
  <c r="EQ19" i="6"/>
  <c r="EP19" i="6"/>
  <c r="DR19" i="6"/>
  <c r="DS19" i="6" s="1"/>
  <c r="DN19" i="6"/>
  <c r="DI19" i="6"/>
  <c r="DJ19" i="6" s="1"/>
  <c r="DE19" i="6"/>
  <c r="CZ19" i="6"/>
  <c r="DA19" i="6" s="1"/>
  <c r="CV19" i="6"/>
  <c r="CQ19" i="6"/>
  <c r="CR19" i="6" s="1"/>
  <c r="CM19" i="6"/>
  <c r="CI19" i="6"/>
  <c r="CH19" i="6"/>
  <c r="CD19" i="6"/>
  <c r="BY19" i="6"/>
  <c r="BZ19" i="6" s="1"/>
  <c r="BU19" i="6"/>
  <c r="BP19" i="6"/>
  <c r="BL19" i="6"/>
  <c r="BQ19" i="6" s="1"/>
  <c r="BH19" i="6"/>
  <c r="BG19" i="6"/>
  <c r="BC19" i="6"/>
  <c r="AX19" i="6"/>
  <c r="AT19" i="6"/>
  <c r="AY19" i="6" s="1"/>
  <c r="AO19" i="6"/>
  <c r="AP19" i="6" s="1"/>
  <c r="AK19" i="6"/>
  <c r="AF19" i="6"/>
  <c r="AB19" i="6"/>
  <c r="W19" i="6"/>
  <c r="X19" i="6" s="1"/>
  <c r="S19" i="6"/>
  <c r="O19" i="6"/>
  <c r="N19" i="6"/>
  <c r="J19" i="6"/>
  <c r="DQ17" i="6"/>
  <c r="DR17" i="6" s="1"/>
  <c r="DS17" i="6" s="1"/>
  <c r="DP17" i="6"/>
  <c r="DO17" i="6"/>
  <c r="DO25" i="6" s="1"/>
  <c r="DN17" i="6"/>
  <c r="DM17" i="6"/>
  <c r="DL17" i="6"/>
  <c r="DK17" i="6"/>
  <c r="DI17" i="6"/>
  <c r="DH17" i="6"/>
  <c r="DG17" i="6"/>
  <c r="DG25" i="6" s="1"/>
  <c r="DF17" i="6"/>
  <c r="DD17" i="6"/>
  <c r="DC17" i="6"/>
  <c r="DB17" i="6"/>
  <c r="CZ17" i="6"/>
  <c r="CY17" i="6"/>
  <c r="CY25" i="6" s="1"/>
  <c r="CX17" i="6"/>
  <c r="CW17" i="6"/>
  <c r="CU17" i="6"/>
  <c r="CT17" i="6"/>
  <c r="CS17" i="6"/>
  <c r="CP17" i="6"/>
  <c r="CO17" i="6"/>
  <c r="CN17" i="6"/>
  <c r="CL17" i="6"/>
  <c r="CK17" i="6"/>
  <c r="CJ17" i="6"/>
  <c r="CH17" i="6"/>
  <c r="CG17" i="6"/>
  <c r="CF17" i="6"/>
  <c r="CE17" i="6"/>
  <c r="CC17" i="6"/>
  <c r="CB17" i="6"/>
  <c r="CD17" i="6" s="1"/>
  <c r="CA17" i="6"/>
  <c r="CA25" i="6" s="1"/>
  <c r="BX17" i="6"/>
  <c r="BW17" i="6"/>
  <c r="BV17" i="6"/>
  <c r="BT17" i="6"/>
  <c r="BS17" i="6"/>
  <c r="BS25" i="6" s="1"/>
  <c r="BR17" i="6"/>
  <c r="BU17" i="6" s="1"/>
  <c r="BO17" i="6"/>
  <c r="BO25" i="6" s="1"/>
  <c r="BN17" i="6"/>
  <c r="BM17" i="6"/>
  <c r="BK17" i="6"/>
  <c r="BK25" i="6" s="1"/>
  <c r="BJ17" i="6"/>
  <c r="BI17" i="6"/>
  <c r="BI20" i="6" s="1"/>
  <c r="BF17" i="6"/>
  <c r="BE17" i="6"/>
  <c r="BE25" i="6" s="1"/>
  <c r="BD17" i="6"/>
  <c r="BB17" i="6"/>
  <c r="BA17" i="6"/>
  <c r="AZ17" i="6"/>
  <c r="AW17" i="6"/>
  <c r="AW25" i="6" s="1"/>
  <c r="AV17" i="6"/>
  <c r="AX17" i="6" s="1"/>
  <c r="AY17" i="6" s="1"/>
  <c r="AU17" i="6"/>
  <c r="AU25" i="6" s="1"/>
  <c r="AT17" i="6"/>
  <c r="AS17" i="6"/>
  <c r="AR17" i="6"/>
  <c r="AQ17" i="6"/>
  <c r="AN17" i="6"/>
  <c r="AM17" i="6"/>
  <c r="AM25" i="6" s="1"/>
  <c r="AL17" i="6"/>
  <c r="AJ17" i="6"/>
  <c r="AI17" i="6"/>
  <c r="AH17" i="6"/>
  <c r="AE17" i="6"/>
  <c r="AE25" i="6" s="1"/>
  <c r="AD17" i="6"/>
  <c r="AC17" i="6"/>
  <c r="AA17" i="6"/>
  <c r="Z17" i="6"/>
  <c r="Y17" i="6"/>
  <c r="V17" i="6"/>
  <c r="U17" i="6"/>
  <c r="T17" i="6"/>
  <c r="W17" i="6" s="1"/>
  <c r="R17" i="6"/>
  <c r="Q17" i="6"/>
  <c r="Q25" i="6" s="1"/>
  <c r="P17" i="6"/>
  <c r="N17" i="6"/>
  <c r="M17" i="6"/>
  <c r="L17" i="6"/>
  <c r="K17" i="6"/>
  <c r="I17" i="6"/>
  <c r="I25" i="6" s="1"/>
  <c r="H17" i="6"/>
  <c r="J17" i="6" s="1"/>
  <c r="G17" i="6"/>
  <c r="G25" i="6" s="1"/>
  <c r="IZ16" i="6"/>
  <c r="IY16" i="6"/>
  <c r="IX16" i="6"/>
  <c r="IV16" i="6"/>
  <c r="IU16" i="6"/>
  <c r="IT16" i="6"/>
  <c r="IQ16" i="6"/>
  <c r="IP16" i="6"/>
  <c r="IO16" i="6"/>
  <c r="IM16" i="6"/>
  <c r="IL16" i="6"/>
  <c r="IK16" i="6"/>
  <c r="IH16" i="6"/>
  <c r="IG16" i="6"/>
  <c r="IF16" i="6"/>
  <c r="ID16" i="6"/>
  <c r="IC16" i="6"/>
  <c r="IB16" i="6"/>
  <c r="HY16" i="6"/>
  <c r="HX16" i="6"/>
  <c r="HW16" i="6"/>
  <c r="HU16" i="6"/>
  <c r="HT16" i="6"/>
  <c r="HS16" i="6"/>
  <c r="HP16" i="6"/>
  <c r="HO16" i="6"/>
  <c r="HN16" i="6"/>
  <c r="HL16" i="6"/>
  <c r="HK16" i="6"/>
  <c r="HJ16" i="6"/>
  <c r="HG16" i="6"/>
  <c r="HF16" i="6"/>
  <c r="HE16" i="6"/>
  <c r="HC16" i="6"/>
  <c r="HB16" i="6"/>
  <c r="HA16" i="6"/>
  <c r="GX16" i="6"/>
  <c r="GW16" i="6"/>
  <c r="GV16" i="6"/>
  <c r="GT16" i="6"/>
  <c r="GS16" i="6"/>
  <c r="GR16" i="6"/>
  <c r="GO16" i="6"/>
  <c r="GN16" i="6"/>
  <c r="GM16" i="6"/>
  <c r="GK16" i="6"/>
  <c r="GJ16" i="6"/>
  <c r="GI16" i="6"/>
  <c r="GF16" i="6"/>
  <c r="GE16" i="6"/>
  <c r="GD16" i="6"/>
  <c r="GB16" i="6"/>
  <c r="GA16" i="6"/>
  <c r="FZ16" i="6"/>
  <c r="FW16" i="6"/>
  <c r="FV16" i="6"/>
  <c r="FU16" i="6"/>
  <c r="FS16" i="6"/>
  <c r="FR16" i="6"/>
  <c r="FQ16" i="6"/>
  <c r="FN16" i="6"/>
  <c r="FM16" i="6"/>
  <c r="FL16" i="6"/>
  <c r="FJ16" i="6"/>
  <c r="FI16" i="6"/>
  <c r="FH16" i="6"/>
  <c r="FE16" i="6"/>
  <c r="FD16" i="6"/>
  <c r="FC16" i="6"/>
  <c r="FA16" i="6"/>
  <c r="EZ16" i="6"/>
  <c r="EY16" i="6"/>
  <c r="EV16" i="6"/>
  <c r="EU16" i="6"/>
  <c r="ET16" i="6"/>
  <c r="ER16" i="6"/>
  <c r="EQ16" i="6"/>
  <c r="DX16" i="6" s="1"/>
  <c r="EP16" i="6"/>
  <c r="DR16" i="6"/>
  <c r="DS16" i="6" s="1"/>
  <c r="DN16" i="6"/>
  <c r="DI16" i="6"/>
  <c r="DE16" i="6"/>
  <c r="DJ16" i="6" s="1"/>
  <c r="CZ16" i="6"/>
  <c r="DA16" i="6" s="1"/>
  <c r="CV16" i="6"/>
  <c r="CR16" i="6"/>
  <c r="CQ16" i="6"/>
  <c r="CM16" i="6"/>
  <c r="CH16" i="6"/>
  <c r="CD16" i="6"/>
  <c r="BY16" i="6"/>
  <c r="BU16" i="6"/>
  <c r="BZ16" i="6" s="1"/>
  <c r="BQ16" i="6"/>
  <c r="BP16" i="6"/>
  <c r="BL16" i="6"/>
  <c r="BG16" i="6"/>
  <c r="BH16" i="6" s="1"/>
  <c r="BC16" i="6"/>
  <c r="AX16" i="6"/>
  <c r="AY16" i="6" s="1"/>
  <c r="AT16" i="6"/>
  <c r="AO16" i="6"/>
  <c r="AK16" i="6"/>
  <c r="AP16" i="6" s="1"/>
  <c r="AG16" i="6"/>
  <c r="AF16" i="6"/>
  <c r="AB16" i="6"/>
  <c r="X16" i="6"/>
  <c r="W16" i="6"/>
  <c r="S16" i="6"/>
  <c r="N16" i="6"/>
  <c r="O16" i="6" s="1"/>
  <c r="J16" i="6"/>
  <c r="IZ15" i="6"/>
  <c r="IY15" i="6"/>
  <c r="IX15" i="6"/>
  <c r="IV15" i="6"/>
  <c r="IU15" i="6"/>
  <c r="IT15" i="6"/>
  <c r="IQ15" i="6"/>
  <c r="IP15" i="6"/>
  <c r="IO15" i="6"/>
  <c r="IM15" i="6"/>
  <c r="IL15" i="6"/>
  <c r="IK15" i="6"/>
  <c r="IH15" i="6"/>
  <c r="IG15" i="6"/>
  <c r="IF15" i="6"/>
  <c r="ID15" i="6"/>
  <c r="IC15" i="6"/>
  <c r="IB15" i="6"/>
  <c r="HY15" i="6"/>
  <c r="HX15" i="6"/>
  <c r="HW15" i="6"/>
  <c r="HU15" i="6"/>
  <c r="HT15" i="6"/>
  <c r="HS15" i="6"/>
  <c r="HP15" i="6"/>
  <c r="HO15" i="6"/>
  <c r="HN15" i="6"/>
  <c r="HL15" i="6"/>
  <c r="HK15" i="6"/>
  <c r="HJ15" i="6"/>
  <c r="HG15" i="6"/>
  <c r="HF15" i="6"/>
  <c r="HE15" i="6"/>
  <c r="HC15" i="6"/>
  <c r="HB15" i="6"/>
  <c r="HA15" i="6"/>
  <c r="GX15" i="6"/>
  <c r="GW15" i="6"/>
  <c r="GV15" i="6"/>
  <c r="GT15" i="6"/>
  <c r="GS15" i="6"/>
  <c r="GR15" i="6"/>
  <c r="GO15" i="6"/>
  <c r="GN15" i="6"/>
  <c r="GM15" i="6"/>
  <c r="GK15" i="6"/>
  <c r="GJ15" i="6"/>
  <c r="GI15" i="6"/>
  <c r="GF15" i="6"/>
  <c r="GE15" i="6"/>
  <c r="GD15" i="6"/>
  <c r="GB15" i="6"/>
  <c r="GA15" i="6"/>
  <c r="FZ15" i="6"/>
  <c r="FW15" i="6"/>
  <c r="FV15" i="6"/>
  <c r="FU15" i="6"/>
  <c r="FS15" i="6"/>
  <c r="FR15" i="6"/>
  <c r="FQ15" i="6"/>
  <c r="FN15" i="6"/>
  <c r="FM15" i="6"/>
  <c r="FL15" i="6"/>
  <c r="FJ15" i="6"/>
  <c r="FI15" i="6"/>
  <c r="FH15" i="6"/>
  <c r="FE15" i="6"/>
  <c r="FD15" i="6"/>
  <c r="FC15" i="6"/>
  <c r="FA15" i="6"/>
  <c r="EZ15" i="6"/>
  <c r="EY15" i="6"/>
  <c r="EV15" i="6"/>
  <c r="EU15" i="6"/>
  <c r="ET15" i="6"/>
  <c r="ER15" i="6"/>
  <c r="EQ15" i="6"/>
  <c r="EP15" i="6"/>
  <c r="DR15" i="6"/>
  <c r="DS15" i="6" s="1"/>
  <c r="DN15" i="6"/>
  <c r="DJ15" i="6"/>
  <c r="DI15" i="6"/>
  <c r="DE15" i="6"/>
  <c r="CZ15" i="6"/>
  <c r="CV15" i="6"/>
  <c r="CR15" i="6"/>
  <c r="CQ15" i="6"/>
  <c r="CM15" i="6"/>
  <c r="CI15" i="6"/>
  <c r="CH15" i="6"/>
  <c r="CD15" i="6"/>
  <c r="BY15" i="6"/>
  <c r="BZ15" i="6" s="1"/>
  <c r="BU15" i="6"/>
  <c r="BP15" i="6"/>
  <c r="BQ15" i="6" s="1"/>
  <c r="BL15" i="6"/>
  <c r="BG15" i="6"/>
  <c r="BC15" i="6"/>
  <c r="BH15" i="6" s="1"/>
  <c r="AX15" i="6"/>
  <c r="AY15" i="6" s="1"/>
  <c r="AT15" i="6"/>
  <c r="AP15" i="6"/>
  <c r="AO15" i="6"/>
  <c r="AK15" i="6"/>
  <c r="AF15" i="6"/>
  <c r="AB15" i="6"/>
  <c r="W15" i="6"/>
  <c r="S15" i="6"/>
  <c r="X15" i="6" s="1"/>
  <c r="O15" i="6"/>
  <c r="N15" i="6"/>
  <c r="J15" i="6"/>
  <c r="IZ14" i="6"/>
  <c r="IY14" i="6"/>
  <c r="IX14" i="6"/>
  <c r="IV14" i="6"/>
  <c r="IU14" i="6"/>
  <c r="IT14" i="6"/>
  <c r="IQ14" i="6"/>
  <c r="IP14" i="6"/>
  <c r="IO14" i="6"/>
  <c r="IM14" i="6"/>
  <c r="IL14" i="6"/>
  <c r="IK14" i="6"/>
  <c r="IH14" i="6"/>
  <c r="IG14" i="6"/>
  <c r="IF14" i="6"/>
  <c r="ID14" i="6"/>
  <c r="IC14" i="6"/>
  <c r="IB14" i="6"/>
  <c r="HY14" i="6"/>
  <c r="HX14" i="6"/>
  <c r="HW14" i="6"/>
  <c r="HU14" i="6"/>
  <c r="HT14" i="6"/>
  <c r="HS14" i="6"/>
  <c r="HP14" i="6"/>
  <c r="HO14" i="6"/>
  <c r="HN14" i="6"/>
  <c r="HL14" i="6"/>
  <c r="HK14" i="6"/>
  <c r="HJ14" i="6"/>
  <c r="HG14" i="6"/>
  <c r="HF14" i="6"/>
  <c r="HE14" i="6"/>
  <c r="HC14" i="6"/>
  <c r="HB14" i="6"/>
  <c r="HA14" i="6"/>
  <c r="GX14" i="6"/>
  <c r="GW14" i="6"/>
  <c r="GV14" i="6"/>
  <c r="GT14" i="6"/>
  <c r="GS14" i="6"/>
  <c r="GR14" i="6"/>
  <c r="GO14" i="6"/>
  <c r="GN14" i="6"/>
  <c r="GM14" i="6"/>
  <c r="GK14" i="6"/>
  <c r="GJ14" i="6"/>
  <c r="GI14" i="6"/>
  <c r="GF14" i="6"/>
  <c r="GE14" i="6"/>
  <c r="GD14" i="6"/>
  <c r="GB14" i="6"/>
  <c r="GA14" i="6"/>
  <c r="FZ14" i="6"/>
  <c r="FW14" i="6"/>
  <c r="FV14" i="6"/>
  <c r="FU14" i="6"/>
  <c r="FS14" i="6"/>
  <c r="FR14" i="6"/>
  <c r="FQ14" i="6"/>
  <c r="FN14" i="6"/>
  <c r="FM14" i="6"/>
  <c r="FL14" i="6"/>
  <c r="FJ14" i="6"/>
  <c r="FI14" i="6"/>
  <c r="FH14" i="6"/>
  <c r="FE14" i="6"/>
  <c r="FD14" i="6"/>
  <c r="FC14" i="6"/>
  <c r="FA14" i="6"/>
  <c r="EZ14" i="6"/>
  <c r="EY14" i="6"/>
  <c r="EV14" i="6"/>
  <c r="EU14" i="6"/>
  <c r="ET14" i="6"/>
  <c r="ER14" i="6"/>
  <c r="EQ14" i="6"/>
  <c r="EP14" i="6"/>
  <c r="DR14" i="6"/>
  <c r="DS14" i="6" s="1"/>
  <c r="DN14" i="6"/>
  <c r="DI14" i="6"/>
  <c r="DE14" i="6"/>
  <c r="DJ14" i="6" s="1"/>
  <c r="DA14" i="6"/>
  <c r="CZ14" i="6"/>
  <c r="CV14" i="6"/>
  <c r="CQ14" i="6"/>
  <c r="CM14" i="6"/>
  <c r="CR14" i="6" s="1"/>
  <c r="CH14" i="6"/>
  <c r="CI14" i="6" s="1"/>
  <c r="CD14" i="6"/>
  <c r="BY14" i="6"/>
  <c r="BU14" i="6"/>
  <c r="BZ14" i="6" s="1"/>
  <c r="BH14" i="6"/>
  <c r="BG14" i="6"/>
  <c r="BC14" i="6"/>
  <c r="AX14" i="6"/>
  <c r="AT14" i="6"/>
  <c r="AP14" i="6"/>
  <c r="AO14" i="6"/>
  <c r="AK14" i="6"/>
  <c r="AG14" i="6"/>
  <c r="AF14" i="6"/>
  <c r="AB14" i="6"/>
  <c r="W14" i="6"/>
  <c r="X14" i="6" s="1"/>
  <c r="S14" i="6"/>
  <c r="N14" i="6"/>
  <c r="O14" i="6" s="1"/>
  <c r="J14" i="6"/>
  <c r="IZ13" i="6"/>
  <c r="IY13" i="6"/>
  <c r="IX13" i="6"/>
  <c r="IQ13" i="6"/>
  <c r="IP13" i="6"/>
  <c r="IO13" i="6"/>
  <c r="IH13" i="6"/>
  <c r="IG13" i="6"/>
  <c r="IF13" i="6"/>
  <c r="HY13" i="6"/>
  <c r="HX13" i="6"/>
  <c r="HW13" i="6"/>
  <c r="HP13" i="6"/>
  <c r="HO13" i="6"/>
  <c r="HN13" i="6"/>
  <c r="HG13" i="6"/>
  <c r="HF13" i="6"/>
  <c r="HE13" i="6"/>
  <c r="GX13" i="6"/>
  <c r="GW13" i="6"/>
  <c r="GV13" i="6"/>
  <c r="GO13" i="6"/>
  <c r="GN13" i="6"/>
  <c r="GM13" i="6"/>
  <c r="FW13" i="6"/>
  <c r="FV13" i="6"/>
  <c r="FU13" i="6"/>
  <c r="FN13" i="6"/>
  <c r="FM13" i="6"/>
  <c r="FL13" i="6"/>
  <c r="FE13" i="6"/>
  <c r="FD13" i="6"/>
  <c r="FC13" i="6"/>
  <c r="EV13" i="6"/>
  <c r="EU13" i="6"/>
  <c r="ET13" i="6"/>
  <c r="DR13" i="6"/>
  <c r="DS13" i="6" s="1"/>
  <c r="DJ13" i="6"/>
  <c r="DI13" i="6"/>
  <c r="CZ13" i="6"/>
  <c r="DA13" i="6" s="1"/>
  <c r="CQ13" i="6"/>
  <c r="CR13" i="6" s="1"/>
  <c r="CH13" i="6"/>
  <c r="CI13" i="6" s="1"/>
  <c r="BZ13" i="6"/>
  <c r="BY13" i="6"/>
  <c r="BG13" i="6"/>
  <c r="BH13" i="6" s="1"/>
  <c r="AX13" i="6"/>
  <c r="AY13" i="6" s="1"/>
  <c r="AP13" i="6"/>
  <c r="AO13" i="6"/>
  <c r="AF13" i="6"/>
  <c r="AG13" i="6" s="1"/>
  <c r="W13" i="6"/>
  <c r="X13" i="6" s="1"/>
  <c r="N13" i="6"/>
  <c r="O13" i="6" s="1"/>
  <c r="IZ12" i="6"/>
  <c r="IY12" i="6"/>
  <c r="IX12" i="6"/>
  <c r="IV12" i="6"/>
  <c r="IU12" i="6"/>
  <c r="IT12" i="6"/>
  <c r="IQ12" i="6"/>
  <c r="IP12" i="6"/>
  <c r="IO12" i="6"/>
  <c r="IM12" i="6"/>
  <c r="IL12" i="6"/>
  <c r="IK12" i="6"/>
  <c r="IH12" i="6"/>
  <c r="IG12" i="6"/>
  <c r="IF12" i="6"/>
  <c r="ID12" i="6"/>
  <c r="IC12" i="6"/>
  <c r="IB12" i="6"/>
  <c r="HY12" i="6"/>
  <c r="HX12" i="6"/>
  <c r="HW12" i="6"/>
  <c r="HU12" i="6"/>
  <c r="HT12" i="6"/>
  <c r="HS12" i="6"/>
  <c r="HP12" i="6"/>
  <c r="HO12" i="6"/>
  <c r="HN12" i="6"/>
  <c r="HL12" i="6"/>
  <c r="HK12" i="6"/>
  <c r="HJ12" i="6"/>
  <c r="HG12" i="6"/>
  <c r="HF12" i="6"/>
  <c r="HE12" i="6"/>
  <c r="HC12" i="6"/>
  <c r="HB12" i="6"/>
  <c r="HA12" i="6"/>
  <c r="GX12" i="6"/>
  <c r="GW12" i="6"/>
  <c r="GV12" i="6"/>
  <c r="GT12" i="6"/>
  <c r="GS12" i="6"/>
  <c r="GR12" i="6"/>
  <c r="GO12" i="6"/>
  <c r="GN12" i="6"/>
  <c r="GM12" i="6"/>
  <c r="GK12" i="6"/>
  <c r="GJ12" i="6"/>
  <c r="GI12" i="6"/>
  <c r="FW12" i="6"/>
  <c r="FV12" i="6"/>
  <c r="FU12" i="6"/>
  <c r="FS12" i="6"/>
  <c r="FR12" i="6"/>
  <c r="FQ12" i="6"/>
  <c r="FN12" i="6"/>
  <c r="FM12" i="6"/>
  <c r="FL12" i="6"/>
  <c r="FJ12" i="6"/>
  <c r="FI12" i="6"/>
  <c r="FH12" i="6"/>
  <c r="FE12" i="6"/>
  <c r="FD12" i="6"/>
  <c r="FC12" i="6"/>
  <c r="FA12" i="6"/>
  <c r="EZ12" i="6"/>
  <c r="EY12" i="6"/>
  <c r="EV12" i="6"/>
  <c r="EU12" i="6"/>
  <c r="ET12" i="6"/>
  <c r="ER12" i="6"/>
  <c r="EQ12" i="6"/>
  <c r="EP12" i="6"/>
  <c r="DR12" i="6"/>
  <c r="DN12" i="6"/>
  <c r="DS12" i="6" s="1"/>
  <c r="DI12" i="6"/>
  <c r="DJ12" i="6" s="1"/>
  <c r="DE12" i="6"/>
  <c r="DA12" i="6"/>
  <c r="CZ12" i="6"/>
  <c r="CV12" i="6"/>
  <c r="CQ12" i="6"/>
  <c r="CM12" i="6"/>
  <c r="CH12" i="6"/>
  <c r="CD12" i="6"/>
  <c r="CI12" i="6" s="1"/>
  <c r="BZ12" i="6"/>
  <c r="BY12" i="6"/>
  <c r="BU12" i="6"/>
  <c r="BG12" i="6"/>
  <c r="BH12" i="6" s="1"/>
  <c r="BC12" i="6"/>
  <c r="AX12" i="6"/>
  <c r="AT12" i="6"/>
  <c r="AY12" i="6" s="1"/>
  <c r="AO12" i="6"/>
  <c r="AP12" i="6" s="1"/>
  <c r="AK12" i="6"/>
  <c r="AG12" i="6"/>
  <c r="AF12" i="6"/>
  <c r="AB12" i="6"/>
  <c r="W12" i="6"/>
  <c r="S12" i="6"/>
  <c r="N12" i="6"/>
  <c r="J12" i="6"/>
  <c r="O12" i="6" s="1"/>
  <c r="IZ11" i="6"/>
  <c r="IY11" i="6"/>
  <c r="IX11" i="6"/>
  <c r="IV11" i="6"/>
  <c r="IU11" i="6"/>
  <c r="IT11" i="6"/>
  <c r="IQ11" i="6"/>
  <c r="IP11" i="6"/>
  <c r="IO11" i="6"/>
  <c r="IM11" i="6"/>
  <c r="IL11" i="6"/>
  <c r="IK11" i="6"/>
  <c r="IH11" i="6"/>
  <c r="IG11" i="6"/>
  <c r="IF11" i="6"/>
  <c r="ID11" i="6"/>
  <c r="IC11" i="6"/>
  <c r="IB11" i="6"/>
  <c r="HY11" i="6"/>
  <c r="HX11" i="6"/>
  <c r="HW11" i="6"/>
  <c r="HU11" i="6"/>
  <c r="HT11" i="6"/>
  <c r="HS11" i="6"/>
  <c r="HP11" i="6"/>
  <c r="HO11" i="6"/>
  <c r="HN11" i="6"/>
  <c r="HL11" i="6"/>
  <c r="HK11" i="6"/>
  <c r="HJ11" i="6"/>
  <c r="HG11" i="6"/>
  <c r="HF11" i="6"/>
  <c r="HE11" i="6"/>
  <c r="HC11" i="6"/>
  <c r="HB11" i="6"/>
  <c r="HA11" i="6"/>
  <c r="GX11" i="6"/>
  <c r="GW11" i="6"/>
  <c r="GV11" i="6"/>
  <c r="GT11" i="6"/>
  <c r="GS11" i="6"/>
  <c r="GR11" i="6"/>
  <c r="GO11" i="6"/>
  <c r="GN11" i="6"/>
  <c r="GM11" i="6"/>
  <c r="GK11" i="6"/>
  <c r="GJ11" i="6"/>
  <c r="GI11" i="6"/>
  <c r="FW11" i="6"/>
  <c r="FV11" i="6"/>
  <c r="FU11" i="6"/>
  <c r="FS11" i="6"/>
  <c r="FR11" i="6"/>
  <c r="FQ11" i="6"/>
  <c r="FN11" i="6"/>
  <c r="FM11" i="6"/>
  <c r="FL11" i="6"/>
  <c r="FJ11" i="6"/>
  <c r="FI11" i="6"/>
  <c r="FH11" i="6"/>
  <c r="FE11" i="6"/>
  <c r="FD11" i="6"/>
  <c r="FC11" i="6"/>
  <c r="FA11" i="6"/>
  <c r="EZ11" i="6"/>
  <c r="EY11" i="6"/>
  <c r="EV11" i="6"/>
  <c r="EU11" i="6"/>
  <c r="ET11" i="6"/>
  <c r="ER11" i="6"/>
  <c r="EQ11" i="6"/>
  <c r="EP11" i="6"/>
  <c r="DR11" i="6"/>
  <c r="DN11" i="6"/>
  <c r="DS11" i="6" s="1"/>
  <c r="DJ11" i="6"/>
  <c r="DI11" i="6"/>
  <c r="DE11" i="6"/>
  <c r="DA11" i="6"/>
  <c r="CZ11" i="6"/>
  <c r="CV11" i="6"/>
  <c r="CQ11" i="6"/>
  <c r="CM11" i="6"/>
  <c r="CI11" i="6"/>
  <c r="CH11" i="6"/>
  <c r="CD11" i="6"/>
  <c r="BZ11" i="6"/>
  <c r="BY11" i="6"/>
  <c r="BU11" i="6"/>
  <c r="BG11" i="6"/>
  <c r="BH11" i="6" s="1"/>
  <c r="BC11" i="6"/>
  <c r="AX11" i="6"/>
  <c r="AT11" i="6"/>
  <c r="AY11" i="6" s="1"/>
  <c r="AO11" i="6"/>
  <c r="AP11" i="6" s="1"/>
  <c r="AK11" i="6"/>
  <c r="AG11" i="6"/>
  <c r="AF11" i="6"/>
  <c r="AB11" i="6"/>
  <c r="W11" i="6"/>
  <c r="S11" i="6"/>
  <c r="N11" i="6"/>
  <c r="J11" i="6"/>
  <c r="O11" i="6" s="1"/>
  <c r="IZ10" i="6"/>
  <c r="IY10" i="6"/>
  <c r="IX10" i="6"/>
  <c r="IV10" i="6"/>
  <c r="IU10" i="6"/>
  <c r="IT10" i="6"/>
  <c r="IQ10" i="6"/>
  <c r="IP10" i="6"/>
  <c r="IO10" i="6"/>
  <c r="IM10" i="6"/>
  <c r="IL10" i="6"/>
  <c r="IK10" i="6"/>
  <c r="IH10" i="6"/>
  <c r="IG10" i="6"/>
  <c r="IF10" i="6"/>
  <c r="ID10" i="6"/>
  <c r="IC10" i="6"/>
  <c r="IB10" i="6"/>
  <c r="HY10" i="6"/>
  <c r="HX10" i="6"/>
  <c r="HW10" i="6"/>
  <c r="HU10" i="6"/>
  <c r="HT10" i="6"/>
  <c r="HS10" i="6"/>
  <c r="HP10" i="6"/>
  <c r="HO10" i="6"/>
  <c r="HN10" i="6"/>
  <c r="HL10" i="6"/>
  <c r="HK10" i="6"/>
  <c r="HJ10" i="6"/>
  <c r="HG10" i="6"/>
  <c r="HF10" i="6"/>
  <c r="HE10" i="6"/>
  <c r="HC10" i="6"/>
  <c r="HB10" i="6"/>
  <c r="HA10" i="6"/>
  <c r="GX10" i="6"/>
  <c r="GW10" i="6"/>
  <c r="GV10" i="6"/>
  <c r="GT10" i="6"/>
  <c r="GS10" i="6"/>
  <c r="GR10" i="6"/>
  <c r="GO10" i="6"/>
  <c r="GN10" i="6"/>
  <c r="GM10" i="6"/>
  <c r="GK10" i="6"/>
  <c r="GJ10" i="6"/>
  <c r="GI10" i="6"/>
  <c r="FW10" i="6"/>
  <c r="FV10" i="6"/>
  <c r="FU10" i="6"/>
  <c r="FS10" i="6"/>
  <c r="FR10" i="6"/>
  <c r="FQ10" i="6"/>
  <c r="FN10" i="6"/>
  <c r="FM10" i="6"/>
  <c r="FL10" i="6"/>
  <c r="FJ10" i="6"/>
  <c r="FI10" i="6"/>
  <c r="FH10" i="6"/>
  <c r="FE10" i="6"/>
  <c r="FD10" i="6"/>
  <c r="FC10" i="6"/>
  <c r="FA10" i="6"/>
  <c r="EZ10" i="6"/>
  <c r="EY10" i="6"/>
  <c r="EV10" i="6"/>
  <c r="EU10" i="6"/>
  <c r="ET10" i="6"/>
  <c r="ER10" i="6"/>
  <c r="EQ10" i="6"/>
  <c r="EP10" i="6"/>
  <c r="DR10" i="6"/>
  <c r="DN10" i="6"/>
  <c r="DS10" i="6" s="1"/>
  <c r="DJ10" i="6"/>
  <c r="DI10" i="6"/>
  <c r="DE10" i="6"/>
  <c r="DA10" i="6"/>
  <c r="CZ10" i="6"/>
  <c r="CV10" i="6"/>
  <c r="CQ10" i="6"/>
  <c r="CR10" i="6" s="1"/>
  <c r="CM10" i="6"/>
  <c r="CH10" i="6"/>
  <c r="CD10" i="6"/>
  <c r="CI10" i="6" s="1"/>
  <c r="BZ10" i="6"/>
  <c r="BY10" i="6"/>
  <c r="BU10" i="6"/>
  <c r="BG10" i="6"/>
  <c r="BH10" i="6" s="1"/>
  <c r="BC10" i="6"/>
  <c r="AX10" i="6"/>
  <c r="AT10" i="6"/>
  <c r="AY10" i="6" s="1"/>
  <c r="AO10" i="6"/>
  <c r="AP10" i="6" s="1"/>
  <c r="AK10" i="6"/>
  <c r="AG10" i="6"/>
  <c r="AF10" i="6"/>
  <c r="AB10" i="6"/>
  <c r="W10" i="6"/>
  <c r="S10" i="6"/>
  <c r="O10" i="6"/>
  <c r="N10" i="6"/>
  <c r="J10" i="6"/>
  <c r="EM1" i="6"/>
  <c r="DS1" i="6"/>
  <c r="B119" i="5"/>
  <c r="C118" i="5"/>
  <c r="BA105" i="5"/>
  <c r="AZ105" i="5"/>
  <c r="AY105" i="5"/>
  <c r="AX105" i="5"/>
  <c r="AW105" i="5"/>
  <c r="BB105" i="5" s="1"/>
  <c r="AV105" i="5"/>
  <c r="AU105" i="5"/>
  <c r="AT105" i="5"/>
  <c r="AS105" i="5"/>
  <c r="AR105" i="5"/>
  <c r="AQ105" i="5"/>
  <c r="AO105" i="5"/>
  <c r="AN105" i="5"/>
  <c r="AP105" i="5" s="1"/>
  <c r="AM105" i="5"/>
  <c r="AL105" i="5"/>
  <c r="AK105" i="5"/>
  <c r="AI105" i="5"/>
  <c r="AH105" i="5"/>
  <c r="AG105" i="5"/>
  <c r="AF105" i="5"/>
  <c r="AJ105" i="5" s="1"/>
  <c r="AE105" i="5"/>
  <c r="AC105" i="5"/>
  <c r="AB105" i="5"/>
  <c r="AA105" i="5"/>
  <c r="Z105" i="5"/>
  <c r="Y105" i="5"/>
  <c r="AD105" i="5" s="1"/>
  <c r="X105" i="5"/>
  <c r="W105" i="5"/>
  <c r="V105" i="5"/>
  <c r="U105" i="5"/>
  <c r="T105" i="5"/>
  <c r="S105" i="5"/>
  <c r="Q105" i="5"/>
  <c r="P105" i="5"/>
  <c r="R105" i="5" s="1"/>
  <c r="O105" i="5"/>
  <c r="N105" i="5"/>
  <c r="M105" i="5"/>
  <c r="K105" i="5"/>
  <c r="J105" i="5"/>
  <c r="I105" i="5"/>
  <c r="H105" i="5"/>
  <c r="L105" i="5" s="1"/>
  <c r="G105" i="5"/>
  <c r="DR104" i="5"/>
  <c r="DQ104" i="5"/>
  <c r="DP104" i="5"/>
  <c r="DO104" i="5"/>
  <c r="DN104" i="5"/>
  <c r="DL104" i="5"/>
  <c r="DK104" i="5"/>
  <c r="DJ104" i="5"/>
  <c r="DI104" i="5"/>
  <c r="DH104" i="5"/>
  <c r="DF104" i="5"/>
  <c r="DE104" i="5"/>
  <c r="DD104" i="5"/>
  <c r="DC104" i="5"/>
  <c r="DB104" i="5"/>
  <c r="CZ104" i="5"/>
  <c r="CY104" i="5"/>
  <c r="CX104" i="5"/>
  <c r="CW104" i="5"/>
  <c r="CV104" i="5"/>
  <c r="CT104" i="5"/>
  <c r="CS104" i="5"/>
  <c r="CR104" i="5"/>
  <c r="CQ104" i="5"/>
  <c r="CP104" i="5"/>
  <c r="CN104" i="5"/>
  <c r="CM104" i="5"/>
  <c r="CL104" i="5"/>
  <c r="CK104" i="5"/>
  <c r="CJ104" i="5"/>
  <c r="CH104" i="5"/>
  <c r="CG104" i="5"/>
  <c r="CF104" i="5"/>
  <c r="CE104" i="5"/>
  <c r="CD104" i="5"/>
  <c r="CB104" i="5"/>
  <c r="CA104" i="5"/>
  <c r="BZ104" i="5"/>
  <c r="BG104" i="5" s="1"/>
  <c r="BY104" i="5"/>
  <c r="BX104" i="5"/>
  <c r="BB104" i="5"/>
  <c r="AV104" i="5"/>
  <c r="AP104" i="5"/>
  <c r="AJ104" i="5"/>
  <c r="AD104" i="5"/>
  <c r="X104" i="5"/>
  <c r="R104" i="5"/>
  <c r="L104" i="5"/>
  <c r="BV104" i="5" s="1"/>
  <c r="DR103" i="5"/>
  <c r="DQ103" i="5"/>
  <c r="DP103" i="5"/>
  <c r="DO103" i="5"/>
  <c r="DN103" i="5"/>
  <c r="DL103" i="5"/>
  <c r="DK103" i="5"/>
  <c r="DJ103" i="5"/>
  <c r="DI103" i="5"/>
  <c r="DH103" i="5"/>
  <c r="DF103" i="5"/>
  <c r="DE103" i="5"/>
  <c r="DD103" i="5"/>
  <c r="DC103" i="5"/>
  <c r="DB103" i="5"/>
  <c r="CZ103" i="5"/>
  <c r="CY103" i="5"/>
  <c r="CX103" i="5"/>
  <c r="CW103" i="5"/>
  <c r="CV103" i="5"/>
  <c r="CT103" i="5"/>
  <c r="CS103" i="5"/>
  <c r="CR103" i="5"/>
  <c r="CQ103" i="5"/>
  <c r="CP103" i="5"/>
  <c r="CN103" i="5"/>
  <c r="CM103" i="5"/>
  <c r="CL103" i="5"/>
  <c r="CK103" i="5"/>
  <c r="CJ103" i="5"/>
  <c r="CH103" i="5"/>
  <c r="CG103" i="5"/>
  <c r="CF103" i="5"/>
  <c r="CE103" i="5"/>
  <c r="CD103" i="5"/>
  <c r="CB103" i="5"/>
  <c r="CA103" i="5"/>
  <c r="BZ103" i="5"/>
  <c r="BY103" i="5"/>
  <c r="BX103" i="5"/>
  <c r="BB103" i="5"/>
  <c r="AV103" i="5"/>
  <c r="AP103" i="5"/>
  <c r="AJ103" i="5"/>
  <c r="AD103" i="5"/>
  <c r="X103" i="5"/>
  <c r="R103" i="5"/>
  <c r="BV103" i="5" s="1"/>
  <c r="L103" i="5"/>
  <c r="DR102" i="5"/>
  <c r="DQ102" i="5"/>
  <c r="DP102" i="5"/>
  <c r="DO102" i="5"/>
  <c r="DN102" i="5"/>
  <c r="DL102" i="5"/>
  <c r="DK102" i="5"/>
  <c r="DJ102" i="5"/>
  <c r="DI102" i="5"/>
  <c r="DH102" i="5"/>
  <c r="DF102" i="5"/>
  <c r="DE102" i="5"/>
  <c r="DD102" i="5"/>
  <c r="DC102" i="5"/>
  <c r="DB102" i="5"/>
  <c r="CZ102" i="5"/>
  <c r="CY102" i="5"/>
  <c r="CX102" i="5"/>
  <c r="CW102" i="5"/>
  <c r="CV102" i="5"/>
  <c r="CT102" i="5"/>
  <c r="CS102" i="5"/>
  <c r="CR102" i="5"/>
  <c r="CQ102" i="5"/>
  <c r="CP102" i="5"/>
  <c r="CN102" i="5"/>
  <c r="CM102" i="5"/>
  <c r="CL102" i="5"/>
  <c r="CK102" i="5"/>
  <c r="CJ102" i="5"/>
  <c r="CH102" i="5"/>
  <c r="CG102" i="5"/>
  <c r="CF102" i="5"/>
  <c r="CE102" i="5"/>
  <c r="CD102" i="5"/>
  <c r="CB102" i="5"/>
  <c r="CA102" i="5"/>
  <c r="BZ102" i="5"/>
  <c r="BY102" i="5"/>
  <c r="BX102" i="5"/>
  <c r="BB102" i="5"/>
  <c r="AV102" i="5"/>
  <c r="AP102" i="5"/>
  <c r="AJ102" i="5"/>
  <c r="AD102" i="5"/>
  <c r="X102" i="5"/>
  <c r="R102" i="5"/>
  <c r="L102" i="5"/>
  <c r="BV102" i="5" s="1"/>
  <c r="DR101" i="5"/>
  <c r="DQ101" i="5"/>
  <c r="DP101" i="5"/>
  <c r="DO101" i="5"/>
  <c r="DN101" i="5"/>
  <c r="DL101" i="5"/>
  <c r="DK101" i="5"/>
  <c r="DJ101" i="5"/>
  <c r="DI101" i="5"/>
  <c r="DH101" i="5"/>
  <c r="DF101" i="5"/>
  <c r="DE101" i="5"/>
  <c r="DD101" i="5"/>
  <c r="DC101" i="5"/>
  <c r="DB101" i="5"/>
  <c r="CZ101" i="5"/>
  <c r="CY101" i="5"/>
  <c r="CX101" i="5"/>
  <c r="CW101" i="5"/>
  <c r="CV101" i="5"/>
  <c r="CT101" i="5"/>
  <c r="CS101" i="5"/>
  <c r="CR101" i="5"/>
  <c r="CQ101" i="5"/>
  <c r="CP101" i="5"/>
  <c r="CN101" i="5"/>
  <c r="CM101" i="5"/>
  <c r="CL101" i="5"/>
  <c r="CK101" i="5"/>
  <c r="CJ101" i="5"/>
  <c r="CH101" i="5"/>
  <c r="CG101" i="5"/>
  <c r="CF101" i="5"/>
  <c r="CE101" i="5"/>
  <c r="CD101" i="5"/>
  <c r="CB101" i="5"/>
  <c r="CA101" i="5"/>
  <c r="BZ101" i="5"/>
  <c r="BY101" i="5"/>
  <c r="BX101" i="5"/>
  <c r="BB101" i="5"/>
  <c r="AV101" i="5"/>
  <c r="AP101" i="5"/>
  <c r="AJ101" i="5"/>
  <c r="AD101" i="5"/>
  <c r="X101" i="5"/>
  <c r="R101" i="5"/>
  <c r="BV101" i="5" s="1"/>
  <c r="L101" i="5"/>
  <c r="DR100" i="5"/>
  <c r="DQ100" i="5"/>
  <c r="DP100" i="5"/>
  <c r="DO100" i="5"/>
  <c r="DN100" i="5"/>
  <c r="DL100" i="5"/>
  <c r="DK100" i="5"/>
  <c r="DJ100" i="5"/>
  <c r="DI100" i="5"/>
  <c r="DH100" i="5"/>
  <c r="DF100" i="5"/>
  <c r="DE100" i="5"/>
  <c r="DD100" i="5"/>
  <c r="DC100" i="5"/>
  <c r="DB100" i="5"/>
  <c r="CZ100" i="5"/>
  <c r="CY100" i="5"/>
  <c r="CX100" i="5"/>
  <c r="CW100" i="5"/>
  <c r="CV100" i="5"/>
  <c r="CT100" i="5"/>
  <c r="CS100" i="5"/>
  <c r="CR100" i="5"/>
  <c r="CQ100" i="5"/>
  <c r="CP100" i="5"/>
  <c r="CN100" i="5"/>
  <c r="CM100" i="5"/>
  <c r="CL100" i="5"/>
  <c r="CK100" i="5"/>
  <c r="CJ100" i="5"/>
  <c r="CH100" i="5"/>
  <c r="CG100" i="5"/>
  <c r="CF100" i="5"/>
  <c r="CE100" i="5"/>
  <c r="CD100" i="5"/>
  <c r="CB100" i="5"/>
  <c r="CA100" i="5"/>
  <c r="BZ100" i="5"/>
  <c r="BY100" i="5"/>
  <c r="BX100" i="5"/>
  <c r="BB100" i="5"/>
  <c r="AV100" i="5"/>
  <c r="AP100" i="5"/>
  <c r="AJ100" i="5"/>
  <c r="AD100" i="5"/>
  <c r="X100" i="5"/>
  <c r="R100" i="5"/>
  <c r="L100" i="5"/>
  <c r="DR99" i="5"/>
  <c r="DQ99" i="5"/>
  <c r="DP99" i="5"/>
  <c r="DO99" i="5"/>
  <c r="DN99" i="5"/>
  <c r="DL99" i="5"/>
  <c r="DK99" i="5"/>
  <c r="DJ99" i="5"/>
  <c r="DI99" i="5"/>
  <c r="DH99" i="5"/>
  <c r="DF99" i="5"/>
  <c r="DE99" i="5"/>
  <c r="DD99" i="5"/>
  <c r="DC99" i="5"/>
  <c r="DB99" i="5"/>
  <c r="CZ99" i="5"/>
  <c r="CY99" i="5"/>
  <c r="CX99" i="5"/>
  <c r="CW99" i="5"/>
  <c r="CV99" i="5"/>
  <c r="CT99" i="5"/>
  <c r="CS99" i="5"/>
  <c r="CR99" i="5"/>
  <c r="CQ99" i="5"/>
  <c r="CP99" i="5"/>
  <c r="CN99" i="5"/>
  <c r="CM99" i="5"/>
  <c r="CL99" i="5"/>
  <c r="CK99" i="5"/>
  <c r="CJ99" i="5"/>
  <c r="CH99" i="5"/>
  <c r="CG99" i="5"/>
  <c r="CF99" i="5"/>
  <c r="CE99" i="5"/>
  <c r="CD99" i="5"/>
  <c r="CB99" i="5"/>
  <c r="CA99" i="5"/>
  <c r="BZ99" i="5"/>
  <c r="BY99" i="5"/>
  <c r="BX99" i="5"/>
  <c r="BB99" i="5"/>
  <c r="AV99" i="5"/>
  <c r="AP99" i="5"/>
  <c r="AJ99" i="5"/>
  <c r="AD99" i="5"/>
  <c r="X99" i="5"/>
  <c r="R99" i="5"/>
  <c r="BV99" i="5" s="1"/>
  <c r="L99" i="5"/>
  <c r="DR98" i="5"/>
  <c r="DQ98" i="5"/>
  <c r="DP98" i="5"/>
  <c r="DO98" i="5"/>
  <c r="DN98" i="5"/>
  <c r="DL98" i="5"/>
  <c r="DK98" i="5"/>
  <c r="DJ98" i="5"/>
  <c r="DI98" i="5"/>
  <c r="DH98" i="5"/>
  <c r="DF98" i="5"/>
  <c r="DE98" i="5"/>
  <c r="DD98" i="5"/>
  <c r="DC98" i="5"/>
  <c r="DB98" i="5"/>
  <c r="CZ98" i="5"/>
  <c r="CY98" i="5"/>
  <c r="CX98" i="5"/>
  <c r="CW98" i="5"/>
  <c r="CV98" i="5"/>
  <c r="CT98" i="5"/>
  <c r="CS98" i="5"/>
  <c r="CR98" i="5"/>
  <c r="CQ98" i="5"/>
  <c r="CP98" i="5"/>
  <c r="CN98" i="5"/>
  <c r="CM98" i="5"/>
  <c r="CL98" i="5"/>
  <c r="CK98" i="5"/>
  <c r="CJ98" i="5"/>
  <c r="CH98" i="5"/>
  <c r="CG98" i="5"/>
  <c r="CF98" i="5"/>
  <c r="CE98" i="5"/>
  <c r="CD98" i="5"/>
  <c r="CB98" i="5"/>
  <c r="CA98" i="5"/>
  <c r="BZ98" i="5"/>
  <c r="BY98" i="5"/>
  <c r="BX98" i="5"/>
  <c r="BB98" i="5"/>
  <c r="AV98" i="5"/>
  <c r="AP98" i="5"/>
  <c r="AJ98" i="5"/>
  <c r="AD98" i="5"/>
  <c r="X98" i="5"/>
  <c r="R98" i="5"/>
  <c r="L98" i="5"/>
  <c r="DR97" i="5"/>
  <c r="DQ97" i="5"/>
  <c r="DP97" i="5"/>
  <c r="DO97" i="5"/>
  <c r="DN97" i="5"/>
  <c r="DL97" i="5"/>
  <c r="DK97" i="5"/>
  <c r="DJ97" i="5"/>
  <c r="DI97" i="5"/>
  <c r="DH97" i="5"/>
  <c r="DF97" i="5"/>
  <c r="DE97" i="5"/>
  <c r="DD97" i="5"/>
  <c r="DC97" i="5"/>
  <c r="DB97" i="5"/>
  <c r="CZ97" i="5"/>
  <c r="CY97" i="5"/>
  <c r="CX97" i="5"/>
  <c r="CW97" i="5"/>
  <c r="CV97" i="5"/>
  <c r="CT97" i="5"/>
  <c r="CS97" i="5"/>
  <c r="CR97" i="5"/>
  <c r="CQ97" i="5"/>
  <c r="CP97" i="5"/>
  <c r="CN97" i="5"/>
  <c r="CM97" i="5"/>
  <c r="CL97" i="5"/>
  <c r="CK97" i="5"/>
  <c r="CJ97" i="5"/>
  <c r="CH97" i="5"/>
  <c r="CG97" i="5"/>
  <c r="CF97" i="5"/>
  <c r="CE97" i="5"/>
  <c r="CD97" i="5"/>
  <c r="CB97" i="5"/>
  <c r="CA97" i="5"/>
  <c r="BZ97" i="5"/>
  <c r="BY97" i="5"/>
  <c r="BX97" i="5"/>
  <c r="BB97" i="5"/>
  <c r="AV97" i="5"/>
  <c r="AP97" i="5"/>
  <c r="AJ97" i="5"/>
  <c r="AD97" i="5"/>
  <c r="X97" i="5"/>
  <c r="R97" i="5"/>
  <c r="BV97" i="5" s="1"/>
  <c r="L97" i="5"/>
  <c r="DR96" i="5"/>
  <c r="DQ96" i="5"/>
  <c r="DP96" i="5"/>
  <c r="DO96" i="5"/>
  <c r="DN96" i="5"/>
  <c r="DL96" i="5"/>
  <c r="DK96" i="5"/>
  <c r="DJ96" i="5"/>
  <c r="DI96" i="5"/>
  <c r="DH96" i="5"/>
  <c r="DF96" i="5"/>
  <c r="DE96" i="5"/>
  <c r="DD96" i="5"/>
  <c r="DC96" i="5"/>
  <c r="DB96" i="5"/>
  <c r="CZ96" i="5"/>
  <c r="CY96" i="5"/>
  <c r="CX96" i="5"/>
  <c r="CW96" i="5"/>
  <c r="CV96" i="5"/>
  <c r="CT96" i="5"/>
  <c r="CS96" i="5"/>
  <c r="CR96" i="5"/>
  <c r="CQ96" i="5"/>
  <c r="CP96" i="5"/>
  <c r="CN96" i="5"/>
  <c r="CM96" i="5"/>
  <c r="CL96" i="5"/>
  <c r="CK96" i="5"/>
  <c r="CJ96" i="5"/>
  <c r="CH96" i="5"/>
  <c r="CG96" i="5"/>
  <c r="CF96" i="5"/>
  <c r="CE96" i="5"/>
  <c r="CD96" i="5"/>
  <c r="CB96" i="5"/>
  <c r="CA96" i="5"/>
  <c r="BZ96" i="5"/>
  <c r="BY96" i="5"/>
  <c r="BX96" i="5"/>
  <c r="BB96" i="5"/>
  <c r="AV96" i="5"/>
  <c r="AP96" i="5"/>
  <c r="AJ96" i="5"/>
  <c r="AD96" i="5"/>
  <c r="X96" i="5"/>
  <c r="R96" i="5"/>
  <c r="L96" i="5"/>
  <c r="DR95" i="5"/>
  <c r="DQ95" i="5"/>
  <c r="DP95" i="5"/>
  <c r="DO95" i="5"/>
  <c r="DN95" i="5"/>
  <c r="DL95" i="5"/>
  <c r="DK95" i="5"/>
  <c r="DJ95" i="5"/>
  <c r="DI95" i="5"/>
  <c r="DH95" i="5"/>
  <c r="DF95" i="5"/>
  <c r="DE95" i="5"/>
  <c r="DD95" i="5"/>
  <c r="DC95" i="5"/>
  <c r="DB95" i="5"/>
  <c r="CZ95" i="5"/>
  <c r="CY95" i="5"/>
  <c r="CX95" i="5"/>
  <c r="CW95" i="5"/>
  <c r="CV95" i="5"/>
  <c r="CT95" i="5"/>
  <c r="CS95" i="5"/>
  <c r="CR95" i="5"/>
  <c r="CQ95" i="5"/>
  <c r="CP95" i="5"/>
  <c r="CN95" i="5"/>
  <c r="CM95" i="5"/>
  <c r="CL95" i="5"/>
  <c r="CK95" i="5"/>
  <c r="CJ95" i="5"/>
  <c r="CH95" i="5"/>
  <c r="CG95" i="5"/>
  <c r="CF95" i="5"/>
  <c r="CE95" i="5"/>
  <c r="CD95" i="5"/>
  <c r="CB95" i="5"/>
  <c r="CA95" i="5"/>
  <c r="BZ95" i="5"/>
  <c r="BY95" i="5"/>
  <c r="BX95" i="5"/>
  <c r="BB95" i="5"/>
  <c r="AV95" i="5"/>
  <c r="AP95" i="5"/>
  <c r="AJ95" i="5"/>
  <c r="AD95" i="5"/>
  <c r="X95" i="5"/>
  <c r="R95" i="5"/>
  <c r="BV95" i="5" s="1"/>
  <c r="L95" i="5"/>
  <c r="DR94" i="5"/>
  <c r="DQ94" i="5"/>
  <c r="DP94" i="5"/>
  <c r="DO94" i="5"/>
  <c r="DN94" i="5"/>
  <c r="DL94" i="5"/>
  <c r="DK94" i="5"/>
  <c r="DJ94" i="5"/>
  <c r="DI94" i="5"/>
  <c r="DH94" i="5"/>
  <c r="DF94" i="5"/>
  <c r="DE94" i="5"/>
  <c r="DD94" i="5"/>
  <c r="DC94" i="5"/>
  <c r="DB94" i="5"/>
  <c r="CZ94" i="5"/>
  <c r="CY94" i="5"/>
  <c r="CX94" i="5"/>
  <c r="CW94" i="5"/>
  <c r="CV94" i="5"/>
  <c r="CT94" i="5"/>
  <c r="CS94" i="5"/>
  <c r="CR94" i="5"/>
  <c r="CQ94" i="5"/>
  <c r="CP94" i="5"/>
  <c r="CN94" i="5"/>
  <c r="CM94" i="5"/>
  <c r="CL94" i="5"/>
  <c r="CK94" i="5"/>
  <c r="CJ94" i="5"/>
  <c r="CH94" i="5"/>
  <c r="CG94" i="5"/>
  <c r="CF94" i="5"/>
  <c r="CE94" i="5"/>
  <c r="CD94" i="5"/>
  <c r="CB94" i="5"/>
  <c r="CA94" i="5"/>
  <c r="BZ94" i="5"/>
  <c r="BY94" i="5"/>
  <c r="BX94" i="5"/>
  <c r="BB94" i="5"/>
  <c r="AV94" i="5"/>
  <c r="AP94" i="5"/>
  <c r="AJ94" i="5"/>
  <c r="AD94" i="5"/>
  <c r="X94" i="5"/>
  <c r="R94" i="5"/>
  <c r="L94" i="5"/>
  <c r="DR93" i="5"/>
  <c r="DQ93" i="5"/>
  <c r="DP93" i="5"/>
  <c r="DO93" i="5"/>
  <c r="DN93" i="5"/>
  <c r="DL93" i="5"/>
  <c r="DK93" i="5"/>
  <c r="DJ93" i="5"/>
  <c r="DI93" i="5"/>
  <c r="DH93" i="5"/>
  <c r="DF93" i="5"/>
  <c r="DE93" i="5"/>
  <c r="DD93" i="5"/>
  <c r="DC93" i="5"/>
  <c r="DB93" i="5"/>
  <c r="CZ93" i="5"/>
  <c r="CY93" i="5"/>
  <c r="CX93" i="5"/>
  <c r="CW93" i="5"/>
  <c r="CV93" i="5"/>
  <c r="CT93" i="5"/>
  <c r="CS93" i="5"/>
  <c r="CR93" i="5"/>
  <c r="CQ93" i="5"/>
  <c r="CP93" i="5"/>
  <c r="CN93" i="5"/>
  <c r="CM93" i="5"/>
  <c r="CL93" i="5"/>
  <c r="CK93" i="5"/>
  <c r="CJ93" i="5"/>
  <c r="CH93" i="5"/>
  <c r="CG93" i="5"/>
  <c r="CF93" i="5"/>
  <c r="CE93" i="5"/>
  <c r="CD93" i="5"/>
  <c r="CB93" i="5"/>
  <c r="CA93" i="5"/>
  <c r="BZ93" i="5"/>
  <c r="BY93" i="5"/>
  <c r="BX93" i="5"/>
  <c r="BB93" i="5"/>
  <c r="AV93" i="5"/>
  <c r="AP93" i="5"/>
  <c r="AJ93" i="5"/>
  <c r="AD93" i="5"/>
  <c r="X93" i="5"/>
  <c r="R93" i="5"/>
  <c r="BV93" i="5" s="1"/>
  <c r="L93" i="5"/>
  <c r="DR92" i="5"/>
  <c r="DQ92" i="5"/>
  <c r="DP92" i="5"/>
  <c r="DO92" i="5"/>
  <c r="DN92" i="5"/>
  <c r="DL92" i="5"/>
  <c r="DK92" i="5"/>
  <c r="DJ92" i="5"/>
  <c r="DI92" i="5"/>
  <c r="DH92" i="5"/>
  <c r="DF92" i="5"/>
  <c r="DE92" i="5"/>
  <c r="DD92" i="5"/>
  <c r="DC92" i="5"/>
  <c r="DB92" i="5"/>
  <c r="CZ92" i="5"/>
  <c r="CY92" i="5"/>
  <c r="CX92" i="5"/>
  <c r="CW92" i="5"/>
  <c r="CV92" i="5"/>
  <c r="CT92" i="5"/>
  <c r="CS92" i="5"/>
  <c r="CR92" i="5"/>
  <c r="CQ92" i="5"/>
  <c r="CP92" i="5"/>
  <c r="CN92" i="5"/>
  <c r="CM92" i="5"/>
  <c r="CL92" i="5"/>
  <c r="CK92" i="5"/>
  <c r="CJ92" i="5"/>
  <c r="CH92" i="5"/>
  <c r="CG92" i="5"/>
  <c r="CF92" i="5"/>
  <c r="CE92" i="5"/>
  <c r="CD92" i="5"/>
  <c r="CB92" i="5"/>
  <c r="CA92" i="5"/>
  <c r="BZ92" i="5"/>
  <c r="BY92" i="5"/>
  <c r="BX92" i="5"/>
  <c r="BB92" i="5"/>
  <c r="AV92" i="5"/>
  <c r="AP92" i="5"/>
  <c r="AJ92" i="5"/>
  <c r="AD92" i="5"/>
  <c r="X92" i="5"/>
  <c r="R92" i="5"/>
  <c r="L92" i="5"/>
  <c r="DR91" i="5"/>
  <c r="DQ91" i="5"/>
  <c r="DP91" i="5"/>
  <c r="DO91" i="5"/>
  <c r="DN91" i="5"/>
  <c r="DL91" i="5"/>
  <c r="DK91" i="5"/>
  <c r="DJ91" i="5"/>
  <c r="DI91" i="5"/>
  <c r="DH91" i="5"/>
  <c r="DF91" i="5"/>
  <c r="DE91" i="5"/>
  <c r="DD91" i="5"/>
  <c r="DC91" i="5"/>
  <c r="DB91" i="5"/>
  <c r="CZ91" i="5"/>
  <c r="CY91" i="5"/>
  <c r="CX91" i="5"/>
  <c r="CW91" i="5"/>
  <c r="CV91" i="5"/>
  <c r="CT91" i="5"/>
  <c r="CS91" i="5"/>
  <c r="CR91" i="5"/>
  <c r="CQ91" i="5"/>
  <c r="CP91" i="5"/>
  <c r="CN91" i="5"/>
  <c r="CM91" i="5"/>
  <c r="CL91" i="5"/>
  <c r="CK91" i="5"/>
  <c r="CJ91" i="5"/>
  <c r="CH91" i="5"/>
  <c r="CG91" i="5"/>
  <c r="CF91" i="5"/>
  <c r="CE91" i="5"/>
  <c r="CD91" i="5"/>
  <c r="CB91" i="5"/>
  <c r="CA91" i="5"/>
  <c r="BZ91" i="5"/>
  <c r="BY91" i="5"/>
  <c r="BX91" i="5"/>
  <c r="BB91" i="5"/>
  <c r="AV91" i="5"/>
  <c r="AP91" i="5"/>
  <c r="AJ91" i="5"/>
  <c r="AD91" i="5"/>
  <c r="X91" i="5"/>
  <c r="R91" i="5"/>
  <c r="BV91" i="5" s="1"/>
  <c r="L91" i="5"/>
  <c r="DR90" i="5"/>
  <c r="DQ90" i="5"/>
  <c r="DP90" i="5"/>
  <c r="DO90" i="5"/>
  <c r="DN90" i="5"/>
  <c r="DL90" i="5"/>
  <c r="DK90" i="5"/>
  <c r="DJ90" i="5"/>
  <c r="DI90" i="5"/>
  <c r="DH90" i="5"/>
  <c r="DF90" i="5"/>
  <c r="DE90" i="5"/>
  <c r="DD90" i="5"/>
  <c r="DC90" i="5"/>
  <c r="DB90" i="5"/>
  <c r="CZ90" i="5"/>
  <c r="CY90" i="5"/>
  <c r="CX90" i="5"/>
  <c r="CW90" i="5"/>
  <c r="CV90" i="5"/>
  <c r="CT90" i="5"/>
  <c r="CS90" i="5"/>
  <c r="CR90" i="5"/>
  <c r="CQ90" i="5"/>
  <c r="CP90" i="5"/>
  <c r="CN90" i="5"/>
  <c r="CM90" i="5"/>
  <c r="CL90" i="5"/>
  <c r="CK90" i="5"/>
  <c r="CJ90" i="5"/>
  <c r="CH90" i="5"/>
  <c r="CG90" i="5"/>
  <c r="CF90" i="5"/>
  <c r="CE90" i="5"/>
  <c r="CD90" i="5"/>
  <c r="CB90" i="5"/>
  <c r="CA90" i="5"/>
  <c r="BZ90" i="5"/>
  <c r="BY90" i="5"/>
  <c r="BX90" i="5"/>
  <c r="BB90" i="5"/>
  <c r="AV90" i="5"/>
  <c r="AP90" i="5"/>
  <c r="AJ90" i="5"/>
  <c r="AD90" i="5"/>
  <c r="X90" i="5"/>
  <c r="R90" i="5"/>
  <c r="L90" i="5"/>
  <c r="BV90" i="5" s="1"/>
  <c r="DR89" i="5"/>
  <c r="DQ89" i="5"/>
  <c r="DP89" i="5"/>
  <c r="DO89" i="5"/>
  <c r="DN89" i="5"/>
  <c r="DL89" i="5"/>
  <c r="DK89" i="5"/>
  <c r="DJ89" i="5"/>
  <c r="DI89" i="5"/>
  <c r="DH89" i="5"/>
  <c r="DF89" i="5"/>
  <c r="DE89" i="5"/>
  <c r="DD89" i="5"/>
  <c r="DC89" i="5"/>
  <c r="DB89" i="5"/>
  <c r="CZ89" i="5"/>
  <c r="CY89" i="5"/>
  <c r="CX89" i="5"/>
  <c r="CW89" i="5"/>
  <c r="CV89" i="5"/>
  <c r="CT89" i="5"/>
  <c r="CS89" i="5"/>
  <c r="CR89" i="5"/>
  <c r="CQ89" i="5"/>
  <c r="CP89" i="5"/>
  <c r="CN89" i="5"/>
  <c r="CM89" i="5"/>
  <c r="CL89" i="5"/>
  <c r="CK89" i="5"/>
  <c r="CJ89" i="5"/>
  <c r="CH89" i="5"/>
  <c r="CG89" i="5"/>
  <c r="CF89" i="5"/>
  <c r="CE89" i="5"/>
  <c r="CD89" i="5"/>
  <c r="CB89" i="5"/>
  <c r="CA89" i="5"/>
  <c r="BZ89" i="5"/>
  <c r="BY89" i="5"/>
  <c r="BX89" i="5"/>
  <c r="BB89" i="5"/>
  <c r="AV89" i="5"/>
  <c r="AP89" i="5"/>
  <c r="AJ89" i="5"/>
  <c r="AD89" i="5"/>
  <c r="X89" i="5"/>
  <c r="R89" i="5"/>
  <c r="L89" i="5"/>
  <c r="DR88" i="5"/>
  <c r="DQ88" i="5"/>
  <c r="DP88" i="5"/>
  <c r="DO88" i="5"/>
  <c r="DN88" i="5"/>
  <c r="DL88" i="5"/>
  <c r="DK88" i="5"/>
  <c r="DJ88" i="5"/>
  <c r="DI88" i="5"/>
  <c r="DH88" i="5"/>
  <c r="DF88" i="5"/>
  <c r="DE88" i="5"/>
  <c r="DD88" i="5"/>
  <c r="DC88" i="5"/>
  <c r="DB88" i="5"/>
  <c r="CZ88" i="5"/>
  <c r="CY88" i="5"/>
  <c r="CX88" i="5"/>
  <c r="CW88" i="5"/>
  <c r="CV88" i="5"/>
  <c r="CT88" i="5"/>
  <c r="CS88" i="5"/>
  <c r="CR88" i="5"/>
  <c r="CQ88" i="5"/>
  <c r="CP88" i="5"/>
  <c r="CN88" i="5"/>
  <c r="CM88" i="5"/>
  <c r="CL88" i="5"/>
  <c r="CK88" i="5"/>
  <c r="CJ88" i="5"/>
  <c r="CH88" i="5"/>
  <c r="CG88" i="5"/>
  <c r="CF88" i="5"/>
  <c r="CE88" i="5"/>
  <c r="CD88" i="5"/>
  <c r="CB88" i="5"/>
  <c r="CA88" i="5"/>
  <c r="BZ88" i="5"/>
  <c r="BY88" i="5"/>
  <c r="BX88" i="5"/>
  <c r="BB88" i="5"/>
  <c r="AV88" i="5"/>
  <c r="AP88" i="5"/>
  <c r="AJ88" i="5"/>
  <c r="AD88" i="5"/>
  <c r="X88" i="5"/>
  <c r="R88" i="5"/>
  <c r="L88" i="5"/>
  <c r="DR87" i="5"/>
  <c r="DQ87" i="5"/>
  <c r="DP87" i="5"/>
  <c r="DO87" i="5"/>
  <c r="DN87" i="5"/>
  <c r="DL87" i="5"/>
  <c r="DK87" i="5"/>
  <c r="DJ87" i="5"/>
  <c r="DI87" i="5"/>
  <c r="DH87" i="5"/>
  <c r="DF87" i="5"/>
  <c r="DE87" i="5"/>
  <c r="DD87" i="5"/>
  <c r="DC87" i="5"/>
  <c r="DB87" i="5"/>
  <c r="CZ87" i="5"/>
  <c r="CY87" i="5"/>
  <c r="CX87" i="5"/>
  <c r="CW87" i="5"/>
  <c r="CV87" i="5"/>
  <c r="CT87" i="5"/>
  <c r="CS87" i="5"/>
  <c r="CR87" i="5"/>
  <c r="CQ87" i="5"/>
  <c r="CP87" i="5"/>
  <c r="CN87" i="5"/>
  <c r="CM87" i="5"/>
  <c r="CL87" i="5"/>
  <c r="CK87" i="5"/>
  <c r="CJ87" i="5"/>
  <c r="CH87" i="5"/>
  <c r="CG87" i="5"/>
  <c r="CF87" i="5"/>
  <c r="CE87" i="5"/>
  <c r="CD87" i="5"/>
  <c r="CB87" i="5"/>
  <c r="CA87" i="5"/>
  <c r="BZ87" i="5"/>
  <c r="BY87" i="5"/>
  <c r="BX87" i="5"/>
  <c r="BB87" i="5"/>
  <c r="AV87" i="5"/>
  <c r="AP87" i="5"/>
  <c r="AJ87" i="5"/>
  <c r="AD87" i="5"/>
  <c r="X87" i="5"/>
  <c r="R87" i="5"/>
  <c r="L87" i="5"/>
  <c r="DR86" i="5"/>
  <c r="DQ86" i="5"/>
  <c r="DP86" i="5"/>
  <c r="DO86" i="5"/>
  <c r="DN86" i="5"/>
  <c r="DL86" i="5"/>
  <c r="DK86" i="5"/>
  <c r="DJ86" i="5"/>
  <c r="DI86" i="5"/>
  <c r="DH86" i="5"/>
  <c r="DF86" i="5"/>
  <c r="DE86" i="5"/>
  <c r="DD86" i="5"/>
  <c r="DC86" i="5"/>
  <c r="DB86" i="5"/>
  <c r="CZ86" i="5"/>
  <c r="CY86" i="5"/>
  <c r="CX86" i="5"/>
  <c r="CW86" i="5"/>
  <c r="CV86" i="5"/>
  <c r="CT86" i="5"/>
  <c r="CS86" i="5"/>
  <c r="CR86" i="5"/>
  <c r="CQ86" i="5"/>
  <c r="CP86" i="5"/>
  <c r="CN86" i="5"/>
  <c r="CM86" i="5"/>
  <c r="CL86" i="5"/>
  <c r="CK86" i="5"/>
  <c r="CJ86" i="5"/>
  <c r="CH86" i="5"/>
  <c r="CG86" i="5"/>
  <c r="CF86" i="5"/>
  <c r="CE86" i="5"/>
  <c r="CD86" i="5"/>
  <c r="CB86" i="5"/>
  <c r="CA86" i="5"/>
  <c r="BZ86" i="5"/>
  <c r="BY86" i="5"/>
  <c r="BX86" i="5"/>
  <c r="BB86" i="5"/>
  <c r="AV86" i="5"/>
  <c r="AP86" i="5"/>
  <c r="AJ86" i="5"/>
  <c r="AD86" i="5"/>
  <c r="X86" i="5"/>
  <c r="R86" i="5"/>
  <c r="L86" i="5"/>
  <c r="DR85" i="5"/>
  <c r="DQ85" i="5"/>
  <c r="DP85" i="5"/>
  <c r="DO85" i="5"/>
  <c r="DN85" i="5"/>
  <c r="DL85" i="5"/>
  <c r="DK85" i="5"/>
  <c r="DJ85" i="5"/>
  <c r="DI85" i="5"/>
  <c r="DH85" i="5"/>
  <c r="DF85" i="5"/>
  <c r="DE85" i="5"/>
  <c r="DD85" i="5"/>
  <c r="DC85" i="5"/>
  <c r="DB85" i="5"/>
  <c r="CZ85" i="5"/>
  <c r="CY85" i="5"/>
  <c r="CX85" i="5"/>
  <c r="CW85" i="5"/>
  <c r="CV85" i="5"/>
  <c r="CT85" i="5"/>
  <c r="CS85" i="5"/>
  <c r="CR85" i="5"/>
  <c r="CQ85" i="5"/>
  <c r="CP85" i="5"/>
  <c r="CN85" i="5"/>
  <c r="CM85" i="5"/>
  <c r="CL85" i="5"/>
  <c r="CK85" i="5"/>
  <c r="CJ85" i="5"/>
  <c r="CH85" i="5"/>
  <c r="CG85" i="5"/>
  <c r="CF85" i="5"/>
  <c r="CE85" i="5"/>
  <c r="CD85" i="5"/>
  <c r="CB85" i="5"/>
  <c r="CA85" i="5"/>
  <c r="BZ85" i="5"/>
  <c r="BY85" i="5"/>
  <c r="BX85" i="5"/>
  <c r="BB85" i="5"/>
  <c r="AV85" i="5"/>
  <c r="AP85" i="5"/>
  <c r="AJ85" i="5"/>
  <c r="AD85" i="5"/>
  <c r="X85" i="5"/>
  <c r="R85" i="5"/>
  <c r="L85" i="5"/>
  <c r="DR84" i="5"/>
  <c r="DQ84" i="5"/>
  <c r="DP84" i="5"/>
  <c r="DO84" i="5"/>
  <c r="DN84" i="5"/>
  <c r="DL84" i="5"/>
  <c r="DK84" i="5"/>
  <c r="DJ84" i="5"/>
  <c r="DI84" i="5"/>
  <c r="DH84" i="5"/>
  <c r="DF84" i="5"/>
  <c r="DE84" i="5"/>
  <c r="DD84" i="5"/>
  <c r="DC84" i="5"/>
  <c r="DB84" i="5"/>
  <c r="CZ84" i="5"/>
  <c r="CY84" i="5"/>
  <c r="CX84" i="5"/>
  <c r="CW84" i="5"/>
  <c r="CV84" i="5"/>
  <c r="CT84" i="5"/>
  <c r="CS84" i="5"/>
  <c r="CR84" i="5"/>
  <c r="CQ84" i="5"/>
  <c r="CP84" i="5"/>
  <c r="CN84" i="5"/>
  <c r="CM84" i="5"/>
  <c r="CL84" i="5"/>
  <c r="CK84" i="5"/>
  <c r="CJ84" i="5"/>
  <c r="CH84" i="5"/>
  <c r="CG84" i="5"/>
  <c r="CF84" i="5"/>
  <c r="CE84" i="5"/>
  <c r="CD84" i="5"/>
  <c r="CB84" i="5"/>
  <c r="CA84" i="5"/>
  <c r="BZ84" i="5"/>
  <c r="BY84" i="5"/>
  <c r="BX84" i="5"/>
  <c r="BB84" i="5"/>
  <c r="AV84" i="5"/>
  <c r="AP84" i="5"/>
  <c r="AJ84" i="5"/>
  <c r="AD84" i="5"/>
  <c r="X84" i="5"/>
  <c r="R84" i="5"/>
  <c r="L84" i="5"/>
  <c r="DR83" i="5"/>
  <c r="DQ83" i="5"/>
  <c r="DP83" i="5"/>
  <c r="DO83" i="5"/>
  <c r="DN83" i="5"/>
  <c r="DL83" i="5"/>
  <c r="DK83" i="5"/>
  <c r="DJ83" i="5"/>
  <c r="DI83" i="5"/>
  <c r="DH83" i="5"/>
  <c r="DF83" i="5"/>
  <c r="DE83" i="5"/>
  <c r="DD83" i="5"/>
  <c r="DC83" i="5"/>
  <c r="DB83" i="5"/>
  <c r="CZ83" i="5"/>
  <c r="CY83" i="5"/>
  <c r="CX83" i="5"/>
  <c r="CW83" i="5"/>
  <c r="CV83" i="5"/>
  <c r="CT83" i="5"/>
  <c r="CS83" i="5"/>
  <c r="CR83" i="5"/>
  <c r="CQ83" i="5"/>
  <c r="CP83" i="5"/>
  <c r="CN83" i="5"/>
  <c r="CM83" i="5"/>
  <c r="CL83" i="5"/>
  <c r="CK83" i="5"/>
  <c r="CJ83" i="5"/>
  <c r="CH83" i="5"/>
  <c r="CG83" i="5"/>
  <c r="CF83" i="5"/>
  <c r="CE83" i="5"/>
  <c r="CD83" i="5"/>
  <c r="CB83" i="5"/>
  <c r="CA83" i="5"/>
  <c r="BZ83" i="5"/>
  <c r="BY83" i="5"/>
  <c r="BX83" i="5"/>
  <c r="BB83" i="5"/>
  <c r="AV83" i="5"/>
  <c r="AP83" i="5"/>
  <c r="AJ83" i="5"/>
  <c r="AD83" i="5"/>
  <c r="X83" i="5"/>
  <c r="R83" i="5"/>
  <c r="L83" i="5"/>
  <c r="DR82" i="5"/>
  <c r="DQ82" i="5"/>
  <c r="DP82" i="5"/>
  <c r="DO82" i="5"/>
  <c r="DN82" i="5"/>
  <c r="DL82" i="5"/>
  <c r="DK82" i="5"/>
  <c r="DJ82" i="5"/>
  <c r="DI82" i="5"/>
  <c r="DH82" i="5"/>
  <c r="DF82" i="5"/>
  <c r="DE82" i="5"/>
  <c r="DD82" i="5"/>
  <c r="DC82" i="5"/>
  <c r="DB82" i="5"/>
  <c r="CZ82" i="5"/>
  <c r="CY82" i="5"/>
  <c r="CX82" i="5"/>
  <c r="CW82" i="5"/>
  <c r="CV82" i="5"/>
  <c r="CT82" i="5"/>
  <c r="CS82" i="5"/>
  <c r="CR82" i="5"/>
  <c r="CQ82" i="5"/>
  <c r="CP82" i="5"/>
  <c r="CN82" i="5"/>
  <c r="CM82" i="5"/>
  <c r="CL82" i="5"/>
  <c r="CK82" i="5"/>
  <c r="CJ82" i="5"/>
  <c r="CH82" i="5"/>
  <c r="CG82" i="5"/>
  <c r="CF82" i="5"/>
  <c r="CE82" i="5"/>
  <c r="CD82" i="5"/>
  <c r="CB82" i="5"/>
  <c r="CA82" i="5"/>
  <c r="BG82" i="5" s="1"/>
  <c r="BZ82" i="5"/>
  <c r="BY82" i="5"/>
  <c r="BX82" i="5"/>
  <c r="BB82" i="5"/>
  <c r="AV82" i="5"/>
  <c r="AP82" i="5"/>
  <c r="AJ82" i="5"/>
  <c r="AD82" i="5"/>
  <c r="X82" i="5"/>
  <c r="R82" i="5"/>
  <c r="L82" i="5"/>
  <c r="DR81" i="5"/>
  <c r="DQ81" i="5"/>
  <c r="DP81" i="5"/>
  <c r="DO81" i="5"/>
  <c r="DN81" i="5"/>
  <c r="DL81" i="5"/>
  <c r="DK81" i="5"/>
  <c r="DJ81" i="5"/>
  <c r="DI81" i="5"/>
  <c r="DH81" i="5"/>
  <c r="DF81" i="5"/>
  <c r="DE81" i="5"/>
  <c r="DD81" i="5"/>
  <c r="DC81" i="5"/>
  <c r="DB81" i="5"/>
  <c r="CZ81" i="5"/>
  <c r="CY81" i="5"/>
  <c r="CX81" i="5"/>
  <c r="CW81" i="5"/>
  <c r="CV81" i="5"/>
  <c r="CT81" i="5"/>
  <c r="CS81" i="5"/>
  <c r="CR81" i="5"/>
  <c r="CQ81" i="5"/>
  <c r="CP81" i="5"/>
  <c r="CN81" i="5"/>
  <c r="CM81" i="5"/>
  <c r="CL81" i="5"/>
  <c r="CK81" i="5"/>
  <c r="CJ81" i="5"/>
  <c r="CH81" i="5"/>
  <c r="CG81" i="5"/>
  <c r="CF81" i="5"/>
  <c r="CE81" i="5"/>
  <c r="CD81" i="5"/>
  <c r="CB81" i="5"/>
  <c r="CA81" i="5"/>
  <c r="BZ81" i="5"/>
  <c r="BY81" i="5"/>
  <c r="BX81" i="5"/>
  <c r="BB81" i="5"/>
  <c r="AV81" i="5"/>
  <c r="AP81" i="5"/>
  <c r="AJ81" i="5"/>
  <c r="AD81" i="5"/>
  <c r="X81" i="5"/>
  <c r="R81" i="5"/>
  <c r="L81" i="5"/>
  <c r="DR80" i="5"/>
  <c r="DQ80" i="5"/>
  <c r="DP80" i="5"/>
  <c r="DO80" i="5"/>
  <c r="DN80" i="5"/>
  <c r="DL80" i="5"/>
  <c r="DK80" i="5"/>
  <c r="DJ80" i="5"/>
  <c r="DI80" i="5"/>
  <c r="DH80" i="5"/>
  <c r="DF80" i="5"/>
  <c r="DE80" i="5"/>
  <c r="DD80" i="5"/>
  <c r="DC80" i="5"/>
  <c r="DB80" i="5"/>
  <c r="CZ80" i="5"/>
  <c r="CY80" i="5"/>
  <c r="CX80" i="5"/>
  <c r="CW80" i="5"/>
  <c r="CV80" i="5"/>
  <c r="CT80" i="5"/>
  <c r="CS80" i="5"/>
  <c r="CR80" i="5"/>
  <c r="CQ80" i="5"/>
  <c r="CP80" i="5"/>
  <c r="CN80" i="5"/>
  <c r="CM80" i="5"/>
  <c r="CL80" i="5"/>
  <c r="CK80" i="5"/>
  <c r="CJ80" i="5"/>
  <c r="CH80" i="5"/>
  <c r="CG80" i="5"/>
  <c r="CF80" i="5"/>
  <c r="CE80" i="5"/>
  <c r="CD80" i="5"/>
  <c r="CB80" i="5"/>
  <c r="CA80" i="5"/>
  <c r="BZ80" i="5"/>
  <c r="BY80" i="5"/>
  <c r="BX80" i="5"/>
  <c r="BB80" i="5"/>
  <c r="AV80" i="5"/>
  <c r="AP80" i="5"/>
  <c r="AJ80" i="5"/>
  <c r="AD80" i="5"/>
  <c r="X80" i="5"/>
  <c r="R80" i="5"/>
  <c r="L80" i="5"/>
  <c r="DR79" i="5"/>
  <c r="DQ79" i="5"/>
  <c r="DP79" i="5"/>
  <c r="DO79" i="5"/>
  <c r="DN79" i="5"/>
  <c r="DL79" i="5"/>
  <c r="DK79" i="5"/>
  <c r="DJ79" i="5"/>
  <c r="DI79" i="5"/>
  <c r="DH79" i="5"/>
  <c r="DF79" i="5"/>
  <c r="DE79" i="5"/>
  <c r="DD79" i="5"/>
  <c r="DC79" i="5"/>
  <c r="DB79" i="5"/>
  <c r="CZ79" i="5"/>
  <c r="CY79" i="5"/>
  <c r="CX79" i="5"/>
  <c r="CW79" i="5"/>
  <c r="CV79" i="5"/>
  <c r="CT79" i="5"/>
  <c r="CS79" i="5"/>
  <c r="CR79" i="5"/>
  <c r="CQ79" i="5"/>
  <c r="CP79" i="5"/>
  <c r="CN79" i="5"/>
  <c r="CM79" i="5"/>
  <c r="CL79" i="5"/>
  <c r="CK79" i="5"/>
  <c r="CJ79" i="5"/>
  <c r="CH79" i="5"/>
  <c r="CG79" i="5"/>
  <c r="CF79" i="5"/>
  <c r="CE79" i="5"/>
  <c r="CD79" i="5"/>
  <c r="CB79" i="5"/>
  <c r="CA79" i="5"/>
  <c r="BZ79" i="5"/>
  <c r="BY79" i="5"/>
  <c r="BX79" i="5"/>
  <c r="BB79" i="5"/>
  <c r="AV79" i="5"/>
  <c r="AP79" i="5"/>
  <c r="AJ79" i="5"/>
  <c r="AD79" i="5"/>
  <c r="X79" i="5"/>
  <c r="R79" i="5"/>
  <c r="L79" i="5"/>
  <c r="DR78" i="5"/>
  <c r="DQ78" i="5"/>
  <c r="DP78" i="5"/>
  <c r="DO78" i="5"/>
  <c r="DN78" i="5"/>
  <c r="DL78" i="5"/>
  <c r="DK78" i="5"/>
  <c r="DJ78" i="5"/>
  <c r="DI78" i="5"/>
  <c r="DH78" i="5"/>
  <c r="DF78" i="5"/>
  <c r="DE78" i="5"/>
  <c r="DD78" i="5"/>
  <c r="DC78" i="5"/>
  <c r="DB78" i="5"/>
  <c r="CZ78" i="5"/>
  <c r="CY78" i="5"/>
  <c r="CX78" i="5"/>
  <c r="CW78" i="5"/>
  <c r="CV78" i="5"/>
  <c r="CT78" i="5"/>
  <c r="CS78" i="5"/>
  <c r="CR78" i="5"/>
  <c r="CQ78" i="5"/>
  <c r="CP78" i="5"/>
  <c r="CN78" i="5"/>
  <c r="CM78" i="5"/>
  <c r="CL78" i="5"/>
  <c r="CK78" i="5"/>
  <c r="CJ78" i="5"/>
  <c r="CH78" i="5"/>
  <c r="CG78" i="5"/>
  <c r="CF78" i="5"/>
  <c r="CE78" i="5"/>
  <c r="CD78" i="5"/>
  <c r="CB78" i="5"/>
  <c r="CA78" i="5"/>
  <c r="BZ78" i="5"/>
  <c r="BY78" i="5"/>
  <c r="BX78" i="5"/>
  <c r="BB78" i="5"/>
  <c r="AV78" i="5"/>
  <c r="AP78" i="5"/>
  <c r="AJ78" i="5"/>
  <c r="AD78" i="5"/>
  <c r="X78" i="5"/>
  <c r="R78" i="5"/>
  <c r="L78" i="5"/>
  <c r="DR77" i="5"/>
  <c r="DQ77" i="5"/>
  <c r="DP77" i="5"/>
  <c r="DO77" i="5"/>
  <c r="DN77" i="5"/>
  <c r="DL77" i="5"/>
  <c r="DK77" i="5"/>
  <c r="DJ77" i="5"/>
  <c r="DI77" i="5"/>
  <c r="DH77" i="5"/>
  <c r="DF77" i="5"/>
  <c r="DE77" i="5"/>
  <c r="DD77" i="5"/>
  <c r="DC77" i="5"/>
  <c r="DB77" i="5"/>
  <c r="CZ77" i="5"/>
  <c r="CY77" i="5"/>
  <c r="CX77" i="5"/>
  <c r="CW77" i="5"/>
  <c r="CV77" i="5"/>
  <c r="CT77" i="5"/>
  <c r="CS77" i="5"/>
  <c r="CR77" i="5"/>
  <c r="CQ77" i="5"/>
  <c r="CP77" i="5"/>
  <c r="CN77" i="5"/>
  <c r="CM77" i="5"/>
  <c r="CL77" i="5"/>
  <c r="CK77" i="5"/>
  <c r="CJ77" i="5"/>
  <c r="CH77" i="5"/>
  <c r="CG77" i="5"/>
  <c r="CF77" i="5"/>
  <c r="CE77" i="5"/>
  <c r="CD77" i="5"/>
  <c r="CB77" i="5"/>
  <c r="CA77" i="5"/>
  <c r="BZ77" i="5"/>
  <c r="BY77" i="5"/>
  <c r="BX77" i="5"/>
  <c r="BB77" i="5"/>
  <c r="AV77" i="5"/>
  <c r="AP77" i="5"/>
  <c r="AJ77" i="5"/>
  <c r="AD77" i="5"/>
  <c r="X77" i="5"/>
  <c r="R77" i="5"/>
  <c r="L77" i="5"/>
  <c r="DR76" i="5"/>
  <c r="DQ76" i="5"/>
  <c r="DP76" i="5"/>
  <c r="DO76" i="5"/>
  <c r="DN76" i="5"/>
  <c r="DL76" i="5"/>
  <c r="DK76" i="5"/>
  <c r="DJ76" i="5"/>
  <c r="DI76" i="5"/>
  <c r="DH76" i="5"/>
  <c r="DF76" i="5"/>
  <c r="DE76" i="5"/>
  <c r="DD76" i="5"/>
  <c r="DC76" i="5"/>
  <c r="DB76" i="5"/>
  <c r="CZ76" i="5"/>
  <c r="CY76" i="5"/>
  <c r="CX76" i="5"/>
  <c r="CW76" i="5"/>
  <c r="CV76" i="5"/>
  <c r="CT76" i="5"/>
  <c r="CS76" i="5"/>
  <c r="CR76" i="5"/>
  <c r="CQ76" i="5"/>
  <c r="CP76" i="5"/>
  <c r="CN76" i="5"/>
  <c r="CM76" i="5"/>
  <c r="CL76" i="5"/>
  <c r="CK76" i="5"/>
  <c r="CJ76" i="5"/>
  <c r="CH76" i="5"/>
  <c r="CG76" i="5"/>
  <c r="CF76" i="5"/>
  <c r="CE76" i="5"/>
  <c r="CD76" i="5"/>
  <c r="CB76" i="5"/>
  <c r="CA76" i="5"/>
  <c r="BZ76" i="5"/>
  <c r="BY76" i="5"/>
  <c r="BX76" i="5"/>
  <c r="BB76" i="5"/>
  <c r="AV76" i="5"/>
  <c r="AP76" i="5"/>
  <c r="AJ76" i="5"/>
  <c r="AD76" i="5"/>
  <c r="X76" i="5"/>
  <c r="R76" i="5"/>
  <c r="L76" i="5"/>
  <c r="DR75" i="5"/>
  <c r="DQ75" i="5"/>
  <c r="DP75" i="5"/>
  <c r="DO75" i="5"/>
  <c r="DN75" i="5"/>
  <c r="DL75" i="5"/>
  <c r="DK75" i="5"/>
  <c r="DJ75" i="5"/>
  <c r="DI75" i="5"/>
  <c r="DH75" i="5"/>
  <c r="DF75" i="5"/>
  <c r="DE75" i="5"/>
  <c r="DD75" i="5"/>
  <c r="DC75" i="5"/>
  <c r="DB75" i="5"/>
  <c r="CZ75" i="5"/>
  <c r="CY75" i="5"/>
  <c r="CX75" i="5"/>
  <c r="CW75" i="5"/>
  <c r="CV75" i="5"/>
  <c r="CT75" i="5"/>
  <c r="CS75" i="5"/>
  <c r="CR75" i="5"/>
  <c r="CQ75" i="5"/>
  <c r="CP75" i="5"/>
  <c r="CN75" i="5"/>
  <c r="CM75" i="5"/>
  <c r="CL75" i="5"/>
  <c r="CK75" i="5"/>
  <c r="CJ75" i="5"/>
  <c r="CH75" i="5"/>
  <c r="CG75" i="5"/>
  <c r="CF75" i="5"/>
  <c r="CE75" i="5"/>
  <c r="CD75" i="5"/>
  <c r="CB75" i="5"/>
  <c r="CA75" i="5"/>
  <c r="BZ75" i="5"/>
  <c r="BY75" i="5"/>
  <c r="BX75" i="5"/>
  <c r="BB75" i="5"/>
  <c r="AV75" i="5"/>
  <c r="AP75" i="5"/>
  <c r="AJ75" i="5"/>
  <c r="AD75" i="5"/>
  <c r="X75" i="5"/>
  <c r="R75" i="5"/>
  <c r="L75" i="5"/>
  <c r="DR74" i="5"/>
  <c r="DQ74" i="5"/>
  <c r="DP74" i="5"/>
  <c r="DO74" i="5"/>
  <c r="DN74" i="5"/>
  <c r="DL74" i="5"/>
  <c r="DK74" i="5"/>
  <c r="DJ74" i="5"/>
  <c r="DI74" i="5"/>
  <c r="DH74" i="5"/>
  <c r="DF74" i="5"/>
  <c r="DE74" i="5"/>
  <c r="DD74" i="5"/>
  <c r="DC74" i="5"/>
  <c r="DB74" i="5"/>
  <c r="CZ74" i="5"/>
  <c r="CY74" i="5"/>
  <c r="CX74" i="5"/>
  <c r="CW74" i="5"/>
  <c r="CV74" i="5"/>
  <c r="CT74" i="5"/>
  <c r="CS74" i="5"/>
  <c r="CR74" i="5"/>
  <c r="CQ74" i="5"/>
  <c r="CP74" i="5"/>
  <c r="CN74" i="5"/>
  <c r="CM74" i="5"/>
  <c r="CL74" i="5"/>
  <c r="CK74" i="5"/>
  <c r="CJ74" i="5"/>
  <c r="CH74" i="5"/>
  <c r="CG74" i="5"/>
  <c r="CF74" i="5"/>
  <c r="CE74" i="5"/>
  <c r="CD74" i="5"/>
  <c r="CB74" i="5"/>
  <c r="CA74" i="5"/>
  <c r="BG74" i="5" s="1"/>
  <c r="BZ74" i="5"/>
  <c r="BY74" i="5"/>
  <c r="BX74" i="5"/>
  <c r="BB74" i="5"/>
  <c r="AV74" i="5"/>
  <c r="AP74" i="5"/>
  <c r="AJ74" i="5"/>
  <c r="AD74" i="5"/>
  <c r="X74" i="5"/>
  <c r="R74" i="5"/>
  <c r="L74" i="5"/>
  <c r="DR73" i="5"/>
  <c r="DQ73" i="5"/>
  <c r="DP73" i="5"/>
  <c r="DO73" i="5"/>
  <c r="DN73" i="5"/>
  <c r="DL73" i="5"/>
  <c r="DK73" i="5"/>
  <c r="DJ73" i="5"/>
  <c r="DI73" i="5"/>
  <c r="DH73" i="5"/>
  <c r="DF73" i="5"/>
  <c r="DE73" i="5"/>
  <c r="DD73" i="5"/>
  <c r="DC73" i="5"/>
  <c r="DB73" i="5"/>
  <c r="CZ73" i="5"/>
  <c r="CY73" i="5"/>
  <c r="CX73" i="5"/>
  <c r="CW73" i="5"/>
  <c r="CV73" i="5"/>
  <c r="CT73" i="5"/>
  <c r="CS73" i="5"/>
  <c r="CR73" i="5"/>
  <c r="CQ73" i="5"/>
  <c r="CP73" i="5"/>
  <c r="CN73" i="5"/>
  <c r="CM73" i="5"/>
  <c r="CL73" i="5"/>
  <c r="CK73" i="5"/>
  <c r="CJ73" i="5"/>
  <c r="CH73" i="5"/>
  <c r="CG73" i="5"/>
  <c r="CF73" i="5"/>
  <c r="CE73" i="5"/>
  <c r="CD73" i="5"/>
  <c r="CB73" i="5"/>
  <c r="CA73" i="5"/>
  <c r="BG73" i="5" s="1"/>
  <c r="BZ73" i="5"/>
  <c r="BY73" i="5"/>
  <c r="BX73" i="5"/>
  <c r="BB73" i="5"/>
  <c r="AV73" i="5"/>
  <c r="AP73" i="5"/>
  <c r="AJ73" i="5"/>
  <c r="AD73" i="5"/>
  <c r="X73" i="5"/>
  <c r="R73" i="5"/>
  <c r="L73" i="5"/>
  <c r="DR72" i="5"/>
  <c r="DQ72" i="5"/>
  <c r="DP72" i="5"/>
  <c r="DO72" i="5"/>
  <c r="DN72" i="5"/>
  <c r="DL72" i="5"/>
  <c r="DK72" i="5"/>
  <c r="DJ72" i="5"/>
  <c r="DI72" i="5"/>
  <c r="DH72" i="5"/>
  <c r="DF72" i="5"/>
  <c r="DE72" i="5"/>
  <c r="DD72" i="5"/>
  <c r="DC72" i="5"/>
  <c r="DB72" i="5"/>
  <c r="CZ72" i="5"/>
  <c r="CY72" i="5"/>
  <c r="CX72" i="5"/>
  <c r="CW72" i="5"/>
  <c r="CV72" i="5"/>
  <c r="CT72" i="5"/>
  <c r="CS72" i="5"/>
  <c r="CR72" i="5"/>
  <c r="CQ72" i="5"/>
  <c r="CP72" i="5"/>
  <c r="CN72" i="5"/>
  <c r="CM72" i="5"/>
  <c r="CL72" i="5"/>
  <c r="CK72" i="5"/>
  <c r="CJ72" i="5"/>
  <c r="CH72" i="5"/>
  <c r="CG72" i="5"/>
  <c r="CF72" i="5"/>
  <c r="CE72" i="5"/>
  <c r="CD72" i="5"/>
  <c r="CB72" i="5"/>
  <c r="CA72" i="5"/>
  <c r="BZ72" i="5"/>
  <c r="BY72" i="5"/>
  <c r="BX72" i="5"/>
  <c r="BB72" i="5"/>
  <c r="AV72" i="5"/>
  <c r="AP72" i="5"/>
  <c r="AJ72" i="5"/>
  <c r="AD72" i="5"/>
  <c r="X72" i="5"/>
  <c r="R72" i="5"/>
  <c r="L72" i="5"/>
  <c r="DR71" i="5"/>
  <c r="DQ71" i="5"/>
  <c r="DP71" i="5"/>
  <c r="DO71" i="5"/>
  <c r="DN71" i="5"/>
  <c r="DL71" i="5"/>
  <c r="DK71" i="5"/>
  <c r="DJ71" i="5"/>
  <c r="DI71" i="5"/>
  <c r="DH71" i="5"/>
  <c r="DF71" i="5"/>
  <c r="DE71" i="5"/>
  <c r="DD71" i="5"/>
  <c r="DC71" i="5"/>
  <c r="DB71" i="5"/>
  <c r="CZ71" i="5"/>
  <c r="CY71" i="5"/>
  <c r="CX71" i="5"/>
  <c r="CW71" i="5"/>
  <c r="CV71" i="5"/>
  <c r="CT71" i="5"/>
  <c r="CS71" i="5"/>
  <c r="CR71" i="5"/>
  <c r="CQ71" i="5"/>
  <c r="CP71" i="5"/>
  <c r="CN71" i="5"/>
  <c r="CM71" i="5"/>
  <c r="CL71" i="5"/>
  <c r="CK71" i="5"/>
  <c r="CJ71" i="5"/>
  <c r="CH71" i="5"/>
  <c r="CG71" i="5"/>
  <c r="CF71" i="5"/>
  <c r="CE71" i="5"/>
  <c r="CD71" i="5"/>
  <c r="CB71" i="5"/>
  <c r="BG71" i="5" s="1"/>
  <c r="CA71" i="5"/>
  <c r="BZ71" i="5"/>
  <c r="BY71" i="5"/>
  <c r="BX71" i="5"/>
  <c r="BB71" i="5"/>
  <c r="AV71" i="5"/>
  <c r="AP71" i="5"/>
  <c r="AJ71" i="5"/>
  <c r="AD71" i="5"/>
  <c r="X71" i="5"/>
  <c r="R71" i="5"/>
  <c r="L71" i="5"/>
  <c r="DR70" i="5"/>
  <c r="DQ70" i="5"/>
  <c r="DP70" i="5"/>
  <c r="DO70" i="5"/>
  <c r="DN70" i="5"/>
  <c r="DL70" i="5"/>
  <c r="DK70" i="5"/>
  <c r="DJ70" i="5"/>
  <c r="DI70" i="5"/>
  <c r="DH70" i="5"/>
  <c r="DF70" i="5"/>
  <c r="DE70" i="5"/>
  <c r="DD70" i="5"/>
  <c r="DC70" i="5"/>
  <c r="DB70" i="5"/>
  <c r="CZ70" i="5"/>
  <c r="CY70" i="5"/>
  <c r="CX70" i="5"/>
  <c r="CW70" i="5"/>
  <c r="CV70" i="5"/>
  <c r="CT70" i="5"/>
  <c r="CS70" i="5"/>
  <c r="CR70" i="5"/>
  <c r="CQ70" i="5"/>
  <c r="CP70" i="5"/>
  <c r="CN70" i="5"/>
  <c r="CM70" i="5"/>
  <c r="CL70" i="5"/>
  <c r="CK70" i="5"/>
  <c r="CJ70" i="5"/>
  <c r="CH70" i="5"/>
  <c r="CG70" i="5"/>
  <c r="CF70" i="5"/>
  <c r="CE70" i="5"/>
  <c r="CD70" i="5"/>
  <c r="CB70" i="5"/>
  <c r="CA70" i="5"/>
  <c r="BZ70" i="5"/>
  <c r="BY70" i="5"/>
  <c r="BX70" i="5"/>
  <c r="BJ70" i="5"/>
  <c r="BJ71" i="5" s="1"/>
  <c r="BJ72" i="5" s="1"/>
  <c r="BJ73" i="5" s="1"/>
  <c r="BJ74" i="5" s="1"/>
  <c r="BJ75" i="5" s="1"/>
  <c r="BJ76" i="5" s="1"/>
  <c r="BJ77" i="5" s="1"/>
  <c r="BJ78" i="5" s="1"/>
  <c r="BJ79" i="5" s="1"/>
  <c r="BJ80" i="5" s="1"/>
  <c r="BJ81" i="5" s="1"/>
  <c r="BJ82" i="5" s="1"/>
  <c r="BJ83" i="5" s="1"/>
  <c r="BJ84" i="5" s="1"/>
  <c r="BJ85" i="5" s="1"/>
  <c r="BJ86" i="5" s="1"/>
  <c r="BJ87" i="5" s="1"/>
  <c r="BJ88" i="5" s="1"/>
  <c r="BJ89" i="5" s="1"/>
  <c r="BJ90" i="5" s="1"/>
  <c r="BJ91" i="5" s="1"/>
  <c r="BJ92" i="5" s="1"/>
  <c r="BJ93" i="5" s="1"/>
  <c r="BJ94" i="5" s="1"/>
  <c r="BJ95" i="5" s="1"/>
  <c r="BJ96" i="5" s="1"/>
  <c r="BJ97" i="5" s="1"/>
  <c r="BJ98" i="5" s="1"/>
  <c r="BJ99" i="5" s="1"/>
  <c r="BJ100" i="5" s="1"/>
  <c r="BJ101" i="5" s="1"/>
  <c r="BJ102" i="5" s="1"/>
  <c r="BJ103" i="5" s="1"/>
  <c r="BJ104" i="5" s="1"/>
  <c r="BJ105" i="5" s="1"/>
  <c r="BB70" i="5"/>
  <c r="AV70" i="5"/>
  <c r="AP70" i="5"/>
  <c r="AJ70" i="5"/>
  <c r="AD70" i="5"/>
  <c r="X70" i="5"/>
  <c r="R70" i="5"/>
  <c r="L70" i="5"/>
  <c r="DR69" i="5"/>
  <c r="DQ69" i="5"/>
  <c r="DP69" i="5"/>
  <c r="DO69" i="5"/>
  <c r="DN69" i="5"/>
  <c r="DL69" i="5"/>
  <c r="DK69" i="5"/>
  <c r="DJ69" i="5"/>
  <c r="DI69" i="5"/>
  <c r="DH69" i="5"/>
  <c r="DF69" i="5"/>
  <c r="DE69" i="5"/>
  <c r="DD69" i="5"/>
  <c r="DC69" i="5"/>
  <c r="DB69" i="5"/>
  <c r="CZ69" i="5"/>
  <c r="CY69" i="5"/>
  <c r="CX69" i="5"/>
  <c r="CW69" i="5"/>
  <c r="CV69" i="5"/>
  <c r="CT69" i="5"/>
  <c r="CS69" i="5"/>
  <c r="CR69" i="5"/>
  <c r="CQ69" i="5"/>
  <c r="CP69" i="5"/>
  <c r="CN69" i="5"/>
  <c r="CM69" i="5"/>
  <c r="CL69" i="5"/>
  <c r="CK69" i="5"/>
  <c r="CJ69" i="5"/>
  <c r="CH69" i="5"/>
  <c r="CG69" i="5"/>
  <c r="CF69" i="5"/>
  <c r="CE69" i="5"/>
  <c r="CD69" i="5"/>
  <c r="CB69" i="5"/>
  <c r="CA69" i="5"/>
  <c r="BZ69" i="5"/>
  <c r="BY69" i="5"/>
  <c r="BX69" i="5"/>
  <c r="BB69" i="5"/>
  <c r="AV69" i="5"/>
  <c r="AP69" i="5"/>
  <c r="AJ69" i="5"/>
  <c r="AD69" i="5"/>
  <c r="X69" i="5"/>
  <c r="R69" i="5"/>
  <c r="L69" i="5"/>
  <c r="DR68" i="5"/>
  <c r="DQ68" i="5"/>
  <c r="DP68" i="5"/>
  <c r="DO68" i="5"/>
  <c r="DN68" i="5"/>
  <c r="DL68" i="5"/>
  <c r="DK68" i="5"/>
  <c r="DJ68" i="5"/>
  <c r="DI68" i="5"/>
  <c r="DH68" i="5"/>
  <c r="DF68" i="5"/>
  <c r="DE68" i="5"/>
  <c r="DD68" i="5"/>
  <c r="DC68" i="5"/>
  <c r="DB68" i="5"/>
  <c r="CZ68" i="5"/>
  <c r="CY68" i="5"/>
  <c r="CX68" i="5"/>
  <c r="CW68" i="5"/>
  <c r="CV68" i="5"/>
  <c r="CT68" i="5"/>
  <c r="CS68" i="5"/>
  <c r="CR68" i="5"/>
  <c r="CQ68" i="5"/>
  <c r="CP68" i="5"/>
  <c r="CN68" i="5"/>
  <c r="CM68" i="5"/>
  <c r="CL68" i="5"/>
  <c r="CK68" i="5"/>
  <c r="CJ68" i="5"/>
  <c r="CH68" i="5"/>
  <c r="CG68" i="5"/>
  <c r="CF68" i="5"/>
  <c r="CE68" i="5"/>
  <c r="CD68" i="5"/>
  <c r="BG68" i="5" s="1"/>
  <c r="CB68" i="5"/>
  <c r="CA68" i="5"/>
  <c r="BZ68" i="5"/>
  <c r="BY68" i="5"/>
  <c r="BX68" i="5"/>
  <c r="BB68" i="5"/>
  <c r="AV68" i="5"/>
  <c r="AP68" i="5"/>
  <c r="AJ68" i="5"/>
  <c r="AD68" i="5"/>
  <c r="X68" i="5"/>
  <c r="R68" i="5"/>
  <c r="L68" i="5"/>
  <c r="DR67" i="5"/>
  <c r="DQ67" i="5"/>
  <c r="DP67" i="5"/>
  <c r="DO67" i="5"/>
  <c r="DN67" i="5"/>
  <c r="DL67" i="5"/>
  <c r="DK67" i="5"/>
  <c r="DJ67" i="5"/>
  <c r="DI67" i="5"/>
  <c r="DH67" i="5"/>
  <c r="DF67" i="5"/>
  <c r="DE67" i="5"/>
  <c r="DD67" i="5"/>
  <c r="DC67" i="5"/>
  <c r="DB67" i="5"/>
  <c r="CZ67" i="5"/>
  <c r="CY67" i="5"/>
  <c r="CX67" i="5"/>
  <c r="CW67" i="5"/>
  <c r="CV67" i="5"/>
  <c r="CT67" i="5"/>
  <c r="CS67" i="5"/>
  <c r="CR67" i="5"/>
  <c r="CQ67" i="5"/>
  <c r="CP67" i="5"/>
  <c r="CN67" i="5"/>
  <c r="CM67" i="5"/>
  <c r="CL67" i="5"/>
  <c r="CK67" i="5"/>
  <c r="CJ67" i="5"/>
  <c r="CH67" i="5"/>
  <c r="CG67" i="5"/>
  <c r="CF67" i="5"/>
  <c r="CE67" i="5"/>
  <c r="CD67" i="5"/>
  <c r="CB67" i="5"/>
  <c r="CA67" i="5"/>
  <c r="BZ67" i="5"/>
  <c r="BY67" i="5"/>
  <c r="BX67" i="5"/>
  <c r="BB67" i="5"/>
  <c r="AV67" i="5"/>
  <c r="AP67" i="5"/>
  <c r="AJ67" i="5"/>
  <c r="AD67" i="5"/>
  <c r="X67" i="5"/>
  <c r="R67" i="5"/>
  <c r="L67" i="5"/>
  <c r="DR66" i="5"/>
  <c r="DQ66" i="5"/>
  <c r="DP66" i="5"/>
  <c r="DO66" i="5"/>
  <c r="DN66" i="5"/>
  <c r="DL66" i="5"/>
  <c r="DK66" i="5"/>
  <c r="DJ66" i="5"/>
  <c r="DI66" i="5"/>
  <c r="DH66" i="5"/>
  <c r="DF66" i="5"/>
  <c r="DE66" i="5"/>
  <c r="DD66" i="5"/>
  <c r="DC66" i="5"/>
  <c r="DB66" i="5"/>
  <c r="CZ66" i="5"/>
  <c r="CY66" i="5"/>
  <c r="CX66" i="5"/>
  <c r="CW66" i="5"/>
  <c r="CV66" i="5"/>
  <c r="CT66" i="5"/>
  <c r="CS66" i="5"/>
  <c r="CR66" i="5"/>
  <c r="CQ66" i="5"/>
  <c r="CP66" i="5"/>
  <c r="CN66" i="5"/>
  <c r="CM66" i="5"/>
  <c r="CL66" i="5"/>
  <c r="CK66" i="5"/>
  <c r="CJ66" i="5"/>
  <c r="CH66" i="5"/>
  <c r="CG66" i="5"/>
  <c r="CF66" i="5"/>
  <c r="CE66" i="5"/>
  <c r="CD66" i="5"/>
  <c r="CB66" i="5"/>
  <c r="CA66" i="5"/>
  <c r="BZ66" i="5"/>
  <c r="BY66" i="5"/>
  <c r="BX66" i="5"/>
  <c r="BB66" i="5"/>
  <c r="AV66" i="5"/>
  <c r="AP66" i="5"/>
  <c r="AJ66" i="5"/>
  <c r="AD66" i="5"/>
  <c r="X66" i="5"/>
  <c r="R66" i="5"/>
  <c r="L66" i="5"/>
  <c r="DR65" i="5"/>
  <c r="DQ65" i="5"/>
  <c r="DP65" i="5"/>
  <c r="DO65" i="5"/>
  <c r="DN65" i="5"/>
  <c r="DL65" i="5"/>
  <c r="DK65" i="5"/>
  <c r="DJ65" i="5"/>
  <c r="DI65" i="5"/>
  <c r="DH65" i="5"/>
  <c r="DF65" i="5"/>
  <c r="DE65" i="5"/>
  <c r="DD65" i="5"/>
  <c r="DC65" i="5"/>
  <c r="DB65" i="5"/>
  <c r="CZ65" i="5"/>
  <c r="CY65" i="5"/>
  <c r="CX65" i="5"/>
  <c r="CW65" i="5"/>
  <c r="CV65" i="5"/>
  <c r="CT65" i="5"/>
  <c r="CS65" i="5"/>
  <c r="CR65" i="5"/>
  <c r="CQ65" i="5"/>
  <c r="CP65" i="5"/>
  <c r="CN65" i="5"/>
  <c r="CM65" i="5"/>
  <c r="CL65" i="5"/>
  <c r="CK65" i="5"/>
  <c r="CJ65" i="5"/>
  <c r="CH65" i="5"/>
  <c r="CG65" i="5"/>
  <c r="CF65" i="5"/>
  <c r="CE65" i="5"/>
  <c r="CD65" i="5"/>
  <c r="BG65" i="5" s="1"/>
  <c r="CB65" i="5"/>
  <c r="CA65" i="5"/>
  <c r="BZ65" i="5"/>
  <c r="BY65" i="5"/>
  <c r="BX65" i="5"/>
  <c r="BB65" i="5"/>
  <c r="AV65" i="5"/>
  <c r="AP65" i="5"/>
  <c r="AJ65" i="5"/>
  <c r="AD65" i="5"/>
  <c r="X65" i="5"/>
  <c r="R65" i="5"/>
  <c r="L65" i="5"/>
  <c r="DR64" i="5"/>
  <c r="DQ64" i="5"/>
  <c r="DP64" i="5"/>
  <c r="DO64" i="5"/>
  <c r="DN64" i="5"/>
  <c r="DL64" i="5"/>
  <c r="DK64" i="5"/>
  <c r="DJ64" i="5"/>
  <c r="DI64" i="5"/>
  <c r="DH64" i="5"/>
  <c r="DF64" i="5"/>
  <c r="DE64" i="5"/>
  <c r="DD64" i="5"/>
  <c r="DC64" i="5"/>
  <c r="DB64" i="5"/>
  <c r="CZ64" i="5"/>
  <c r="CY64" i="5"/>
  <c r="CX64" i="5"/>
  <c r="CW64" i="5"/>
  <c r="CV64" i="5"/>
  <c r="CT64" i="5"/>
  <c r="CS64" i="5"/>
  <c r="CR64" i="5"/>
  <c r="CQ64" i="5"/>
  <c r="CP64" i="5"/>
  <c r="CN64" i="5"/>
  <c r="CM64" i="5"/>
  <c r="CL64" i="5"/>
  <c r="CK64" i="5"/>
  <c r="CJ64" i="5"/>
  <c r="CH64" i="5"/>
  <c r="CG64" i="5"/>
  <c r="CF64" i="5"/>
  <c r="CE64" i="5"/>
  <c r="CD64" i="5"/>
  <c r="CB64" i="5"/>
  <c r="CA64" i="5"/>
  <c r="BZ64" i="5"/>
  <c r="BY64" i="5"/>
  <c r="BX64" i="5"/>
  <c r="BB64" i="5"/>
  <c r="AV64" i="5"/>
  <c r="AP64" i="5"/>
  <c r="AJ64" i="5"/>
  <c r="AD64" i="5"/>
  <c r="X64" i="5"/>
  <c r="R64" i="5"/>
  <c r="L64" i="5"/>
  <c r="DR63" i="5"/>
  <c r="DQ63" i="5"/>
  <c r="DP63" i="5"/>
  <c r="DO63" i="5"/>
  <c r="DN63" i="5"/>
  <c r="DL63" i="5"/>
  <c r="DK63" i="5"/>
  <c r="DJ63" i="5"/>
  <c r="DI63" i="5"/>
  <c r="DH63" i="5"/>
  <c r="DF63" i="5"/>
  <c r="DE63" i="5"/>
  <c r="DD63" i="5"/>
  <c r="DC63" i="5"/>
  <c r="DB63" i="5"/>
  <c r="CZ63" i="5"/>
  <c r="CY63" i="5"/>
  <c r="CX63" i="5"/>
  <c r="CW63" i="5"/>
  <c r="CV63" i="5"/>
  <c r="CT63" i="5"/>
  <c r="CS63" i="5"/>
  <c r="CR63" i="5"/>
  <c r="CQ63" i="5"/>
  <c r="CP63" i="5"/>
  <c r="CN63" i="5"/>
  <c r="CM63" i="5"/>
  <c r="CL63" i="5"/>
  <c r="CK63" i="5"/>
  <c r="CJ63" i="5"/>
  <c r="CH63" i="5"/>
  <c r="CG63" i="5"/>
  <c r="CF63" i="5"/>
  <c r="CE63" i="5"/>
  <c r="CD63" i="5"/>
  <c r="CB63" i="5"/>
  <c r="CA63" i="5"/>
  <c r="BZ63" i="5"/>
  <c r="BY63" i="5"/>
  <c r="BX63" i="5"/>
  <c r="BB63" i="5"/>
  <c r="AV63" i="5"/>
  <c r="AP63" i="5"/>
  <c r="AJ63" i="5"/>
  <c r="AD63" i="5"/>
  <c r="X63" i="5"/>
  <c r="R63" i="5"/>
  <c r="L63" i="5"/>
  <c r="DR62" i="5"/>
  <c r="DQ62" i="5"/>
  <c r="DP62" i="5"/>
  <c r="DO62" i="5"/>
  <c r="DN62" i="5"/>
  <c r="DL62" i="5"/>
  <c r="DK62" i="5"/>
  <c r="DJ62" i="5"/>
  <c r="DI62" i="5"/>
  <c r="DH62" i="5"/>
  <c r="DF62" i="5"/>
  <c r="DE62" i="5"/>
  <c r="DD62" i="5"/>
  <c r="DC62" i="5"/>
  <c r="DB62" i="5"/>
  <c r="CZ62" i="5"/>
  <c r="CY62" i="5"/>
  <c r="CX62" i="5"/>
  <c r="CW62" i="5"/>
  <c r="CV62" i="5"/>
  <c r="CT62" i="5"/>
  <c r="CS62" i="5"/>
  <c r="CR62" i="5"/>
  <c r="CQ62" i="5"/>
  <c r="CP62" i="5"/>
  <c r="CN62" i="5"/>
  <c r="CM62" i="5"/>
  <c r="CL62" i="5"/>
  <c r="CK62" i="5"/>
  <c r="CJ62" i="5"/>
  <c r="CH62" i="5"/>
  <c r="CG62" i="5"/>
  <c r="CF62" i="5"/>
  <c r="CE62" i="5"/>
  <c r="CD62" i="5"/>
  <c r="CB62" i="5"/>
  <c r="CA62" i="5"/>
  <c r="BZ62" i="5"/>
  <c r="BY62" i="5"/>
  <c r="BX62" i="5"/>
  <c r="BJ62" i="5"/>
  <c r="BJ63" i="5" s="1"/>
  <c r="BJ64" i="5" s="1"/>
  <c r="BJ65" i="5" s="1"/>
  <c r="BJ66" i="5" s="1"/>
  <c r="BJ67" i="5" s="1"/>
  <c r="BJ68" i="5" s="1"/>
  <c r="BJ69" i="5" s="1"/>
  <c r="BB62" i="5"/>
  <c r="AV62" i="5"/>
  <c r="AP62" i="5"/>
  <c r="AJ62" i="5"/>
  <c r="AD62" i="5"/>
  <c r="X62" i="5"/>
  <c r="R62" i="5"/>
  <c r="L62" i="5"/>
  <c r="DR61" i="5"/>
  <c r="DQ61" i="5"/>
  <c r="DP61" i="5"/>
  <c r="DO61" i="5"/>
  <c r="DN61" i="5"/>
  <c r="DL61" i="5"/>
  <c r="DK61" i="5"/>
  <c r="DJ61" i="5"/>
  <c r="DI61" i="5"/>
  <c r="DH61" i="5"/>
  <c r="DF61" i="5"/>
  <c r="DE61" i="5"/>
  <c r="DD61" i="5"/>
  <c r="DC61" i="5"/>
  <c r="DB61" i="5"/>
  <c r="CZ61" i="5"/>
  <c r="CY61" i="5"/>
  <c r="CX61" i="5"/>
  <c r="CW61" i="5"/>
  <c r="CV61" i="5"/>
  <c r="CT61" i="5"/>
  <c r="CS61" i="5"/>
  <c r="CR61" i="5"/>
  <c r="CQ61" i="5"/>
  <c r="CP61" i="5"/>
  <c r="CN61" i="5"/>
  <c r="CM61" i="5"/>
  <c r="CL61" i="5"/>
  <c r="CK61" i="5"/>
  <c r="CJ61" i="5"/>
  <c r="CH61" i="5"/>
  <c r="CG61" i="5"/>
  <c r="CF61" i="5"/>
  <c r="CE61" i="5"/>
  <c r="CD61" i="5"/>
  <c r="CB61" i="5"/>
  <c r="CA61" i="5"/>
  <c r="BZ61" i="5"/>
  <c r="BY61" i="5"/>
  <c r="BX61" i="5"/>
  <c r="BB61" i="5"/>
  <c r="AV61" i="5"/>
  <c r="AP61" i="5"/>
  <c r="AJ61" i="5"/>
  <c r="AD61" i="5"/>
  <c r="X61" i="5"/>
  <c r="R61" i="5"/>
  <c r="L61" i="5"/>
  <c r="DR60" i="5"/>
  <c r="DQ60" i="5"/>
  <c r="DP60" i="5"/>
  <c r="DO60" i="5"/>
  <c r="DN60" i="5"/>
  <c r="DL60" i="5"/>
  <c r="DK60" i="5"/>
  <c r="DJ60" i="5"/>
  <c r="DI60" i="5"/>
  <c r="DH60" i="5"/>
  <c r="DF60" i="5"/>
  <c r="DE60" i="5"/>
  <c r="DD60" i="5"/>
  <c r="DC60" i="5"/>
  <c r="DB60" i="5"/>
  <c r="CZ60" i="5"/>
  <c r="CY60" i="5"/>
  <c r="CX60" i="5"/>
  <c r="CW60" i="5"/>
  <c r="CV60" i="5"/>
  <c r="CT60" i="5"/>
  <c r="CS60" i="5"/>
  <c r="CR60" i="5"/>
  <c r="CQ60" i="5"/>
  <c r="CP60" i="5"/>
  <c r="CN60" i="5"/>
  <c r="CM60" i="5"/>
  <c r="CL60" i="5"/>
  <c r="CK60" i="5"/>
  <c r="CJ60" i="5"/>
  <c r="CH60" i="5"/>
  <c r="CG60" i="5"/>
  <c r="CF60" i="5"/>
  <c r="CE60" i="5"/>
  <c r="CD60" i="5"/>
  <c r="CB60" i="5"/>
  <c r="CA60" i="5"/>
  <c r="BZ60" i="5"/>
  <c r="BY60" i="5"/>
  <c r="BX60" i="5"/>
  <c r="BJ60" i="5"/>
  <c r="BJ61" i="5" s="1"/>
  <c r="BB60" i="5"/>
  <c r="AV60" i="5"/>
  <c r="AP60" i="5"/>
  <c r="AJ60" i="5"/>
  <c r="AD60" i="5"/>
  <c r="X60" i="5"/>
  <c r="R60" i="5"/>
  <c r="L60" i="5"/>
  <c r="B60" i="5"/>
  <c r="DR59" i="5"/>
  <c r="DQ59" i="5"/>
  <c r="DP59" i="5"/>
  <c r="DO59" i="5"/>
  <c r="DN59" i="5"/>
  <c r="DL59" i="5"/>
  <c r="DK59" i="5"/>
  <c r="DJ59" i="5"/>
  <c r="DI59" i="5"/>
  <c r="DH59" i="5"/>
  <c r="DF59" i="5"/>
  <c r="DE59" i="5"/>
  <c r="DD59" i="5"/>
  <c r="DC59" i="5"/>
  <c r="DB59" i="5"/>
  <c r="CZ59" i="5"/>
  <c r="CY59" i="5"/>
  <c r="CX59" i="5"/>
  <c r="CW59" i="5"/>
  <c r="CV59" i="5"/>
  <c r="CT59" i="5"/>
  <c r="CS59" i="5"/>
  <c r="CR59" i="5"/>
  <c r="CQ59" i="5"/>
  <c r="CP59" i="5"/>
  <c r="CN59" i="5"/>
  <c r="CM59" i="5"/>
  <c r="CL59" i="5"/>
  <c r="CK59" i="5"/>
  <c r="CJ59" i="5"/>
  <c r="CH59" i="5"/>
  <c r="CG59" i="5"/>
  <c r="CF59" i="5"/>
  <c r="CE59" i="5"/>
  <c r="CD59" i="5"/>
  <c r="CB59" i="5"/>
  <c r="CA59" i="5"/>
  <c r="BZ59" i="5"/>
  <c r="BY59" i="5"/>
  <c r="BX59" i="5"/>
  <c r="BB59" i="5"/>
  <c r="AV59" i="5"/>
  <c r="AP59" i="5"/>
  <c r="AJ59" i="5"/>
  <c r="AD59" i="5"/>
  <c r="X59" i="5"/>
  <c r="R59" i="5"/>
  <c r="L59" i="5"/>
  <c r="BA56" i="5"/>
  <c r="AZ56" i="5"/>
  <c r="AY56" i="5"/>
  <c r="AX56" i="5"/>
  <c r="AW56" i="5"/>
  <c r="BB56" i="5" s="1"/>
  <c r="AU56" i="5"/>
  <c r="AT56" i="5"/>
  <c r="AS56" i="5"/>
  <c r="AR56" i="5"/>
  <c r="AQ56" i="5"/>
  <c r="AV56" i="5" s="1"/>
  <c r="AO56" i="5"/>
  <c r="AP56" i="5" s="1"/>
  <c r="AN56" i="5"/>
  <c r="AM56" i="5"/>
  <c r="AL56" i="5"/>
  <c r="AK56" i="5"/>
  <c r="AI56" i="5"/>
  <c r="AH56" i="5"/>
  <c r="AG56" i="5"/>
  <c r="AJ56" i="5" s="1"/>
  <c r="AF56" i="5"/>
  <c r="AE56" i="5"/>
  <c r="AC56" i="5"/>
  <c r="AB56" i="5"/>
  <c r="AA56" i="5"/>
  <c r="Z56" i="5"/>
  <c r="Y56" i="5"/>
  <c r="AD56" i="5" s="1"/>
  <c r="W56" i="5"/>
  <c r="V56" i="5"/>
  <c r="U56" i="5"/>
  <c r="T56" i="5"/>
  <c r="S56" i="5"/>
  <c r="X56" i="5" s="1"/>
  <c r="Q56" i="5"/>
  <c r="P56" i="5"/>
  <c r="O56" i="5"/>
  <c r="N56" i="5"/>
  <c r="M56" i="5"/>
  <c r="K56" i="5"/>
  <c r="J56" i="5"/>
  <c r="I56" i="5"/>
  <c r="L56" i="5" s="1"/>
  <c r="H56" i="5"/>
  <c r="G56" i="5"/>
  <c r="DR55" i="5"/>
  <c r="DQ55" i="5"/>
  <c r="DP55" i="5"/>
  <c r="DO55" i="5"/>
  <c r="DN55" i="5"/>
  <c r="DL55" i="5"/>
  <c r="DK55" i="5"/>
  <c r="DJ55" i="5"/>
  <c r="DI55" i="5"/>
  <c r="DH55" i="5"/>
  <c r="DF55" i="5"/>
  <c r="DE55" i="5"/>
  <c r="DD55" i="5"/>
  <c r="DC55" i="5"/>
  <c r="DB55" i="5"/>
  <c r="CZ55" i="5"/>
  <c r="CY55" i="5"/>
  <c r="CX55" i="5"/>
  <c r="CW55" i="5"/>
  <c r="CV55" i="5"/>
  <c r="CT55" i="5"/>
  <c r="CS55" i="5"/>
  <c r="CR55" i="5"/>
  <c r="CQ55" i="5"/>
  <c r="CP55" i="5"/>
  <c r="CN55" i="5"/>
  <c r="CM55" i="5"/>
  <c r="CL55" i="5"/>
  <c r="CK55" i="5"/>
  <c r="CJ55" i="5"/>
  <c r="CH55" i="5"/>
  <c r="CG55" i="5"/>
  <c r="CF55" i="5"/>
  <c r="CE55" i="5"/>
  <c r="CD55" i="5"/>
  <c r="CB55" i="5"/>
  <c r="CA55" i="5"/>
  <c r="BZ55" i="5"/>
  <c r="BY55" i="5"/>
  <c r="BX55" i="5"/>
  <c r="BB55" i="5"/>
  <c r="AV55" i="5"/>
  <c r="AP55" i="5"/>
  <c r="AJ55" i="5"/>
  <c r="AD55" i="5"/>
  <c r="X55" i="5"/>
  <c r="R55" i="5"/>
  <c r="L55" i="5"/>
  <c r="DR54" i="5"/>
  <c r="DQ54" i="5"/>
  <c r="DP54" i="5"/>
  <c r="DO54" i="5"/>
  <c r="DN54" i="5"/>
  <c r="DL54" i="5"/>
  <c r="DK54" i="5"/>
  <c r="DJ54" i="5"/>
  <c r="DI54" i="5"/>
  <c r="DH54" i="5"/>
  <c r="DF54" i="5"/>
  <c r="DE54" i="5"/>
  <c r="DD54" i="5"/>
  <c r="DC54" i="5"/>
  <c r="DB54" i="5"/>
  <c r="CZ54" i="5"/>
  <c r="CY54" i="5"/>
  <c r="CX54" i="5"/>
  <c r="CW54" i="5"/>
  <c r="CV54" i="5"/>
  <c r="CT54" i="5"/>
  <c r="CS54" i="5"/>
  <c r="CR54" i="5"/>
  <c r="CQ54" i="5"/>
  <c r="CP54" i="5"/>
  <c r="CN54" i="5"/>
  <c r="CM54" i="5"/>
  <c r="CL54" i="5"/>
  <c r="CK54" i="5"/>
  <c r="CJ54" i="5"/>
  <c r="CH54" i="5"/>
  <c r="CG54" i="5"/>
  <c r="CF54" i="5"/>
  <c r="CE54" i="5"/>
  <c r="CD54" i="5"/>
  <c r="CB54" i="5"/>
  <c r="CA54" i="5"/>
  <c r="BZ54" i="5"/>
  <c r="BY54" i="5"/>
  <c r="BX54" i="5"/>
  <c r="BV54" i="5"/>
  <c r="BB54" i="5"/>
  <c r="AV54" i="5"/>
  <c r="AP54" i="5"/>
  <c r="AJ54" i="5"/>
  <c r="AD54" i="5"/>
  <c r="X54" i="5"/>
  <c r="R54" i="5"/>
  <c r="L54" i="5"/>
  <c r="DR53" i="5"/>
  <c r="DQ53" i="5"/>
  <c r="DP53" i="5"/>
  <c r="DO53" i="5"/>
  <c r="DN53" i="5"/>
  <c r="DL53" i="5"/>
  <c r="DK53" i="5"/>
  <c r="DJ53" i="5"/>
  <c r="DI53" i="5"/>
  <c r="DH53" i="5"/>
  <c r="DF53" i="5"/>
  <c r="DE53" i="5"/>
  <c r="DD53" i="5"/>
  <c r="DC53" i="5"/>
  <c r="DB53" i="5"/>
  <c r="CZ53" i="5"/>
  <c r="CY53" i="5"/>
  <c r="CX53" i="5"/>
  <c r="CW53" i="5"/>
  <c r="CV53" i="5"/>
  <c r="CT53" i="5"/>
  <c r="CS53" i="5"/>
  <c r="CR53" i="5"/>
  <c r="CQ53" i="5"/>
  <c r="CP53" i="5"/>
  <c r="CN53" i="5"/>
  <c r="CM53" i="5"/>
  <c r="CL53" i="5"/>
  <c r="CK53" i="5"/>
  <c r="CJ53" i="5"/>
  <c r="CH53" i="5"/>
  <c r="CG53" i="5"/>
  <c r="CF53" i="5"/>
  <c r="CE53" i="5"/>
  <c r="CD53" i="5"/>
  <c r="CB53" i="5"/>
  <c r="CA53" i="5"/>
  <c r="BZ53" i="5"/>
  <c r="BY53" i="5"/>
  <c r="BX53" i="5"/>
  <c r="BB53" i="5"/>
  <c r="AV53" i="5"/>
  <c r="AP53" i="5"/>
  <c r="AJ53" i="5"/>
  <c r="AD53" i="5"/>
  <c r="X53" i="5"/>
  <c r="R53" i="5"/>
  <c r="L53" i="5"/>
  <c r="DR52" i="5"/>
  <c r="DQ52" i="5"/>
  <c r="DP52" i="5"/>
  <c r="DO52" i="5"/>
  <c r="DN52" i="5"/>
  <c r="DL52" i="5"/>
  <c r="DK52" i="5"/>
  <c r="DJ52" i="5"/>
  <c r="DI52" i="5"/>
  <c r="DH52" i="5"/>
  <c r="DF52" i="5"/>
  <c r="DE52" i="5"/>
  <c r="DD52" i="5"/>
  <c r="DC52" i="5"/>
  <c r="DB52" i="5"/>
  <c r="CZ52" i="5"/>
  <c r="CY52" i="5"/>
  <c r="CX52" i="5"/>
  <c r="CW52" i="5"/>
  <c r="CV52" i="5"/>
  <c r="CT52" i="5"/>
  <c r="CS52" i="5"/>
  <c r="CR52" i="5"/>
  <c r="CQ52" i="5"/>
  <c r="CP52" i="5"/>
  <c r="CN52" i="5"/>
  <c r="CM52" i="5"/>
  <c r="CL52" i="5"/>
  <c r="CK52" i="5"/>
  <c r="CJ52" i="5"/>
  <c r="CH52" i="5"/>
  <c r="CG52" i="5"/>
  <c r="CF52" i="5"/>
  <c r="CE52" i="5"/>
  <c r="CD52" i="5"/>
  <c r="CB52" i="5"/>
  <c r="CA52" i="5"/>
  <c r="BZ52" i="5"/>
  <c r="BY52" i="5"/>
  <c r="BX52" i="5"/>
  <c r="BV52" i="5"/>
  <c r="BB52" i="5"/>
  <c r="AV52" i="5"/>
  <c r="AP52" i="5"/>
  <c r="AJ52" i="5"/>
  <c r="AD52" i="5"/>
  <c r="X52" i="5"/>
  <c r="R52" i="5"/>
  <c r="L52" i="5"/>
  <c r="DR51" i="5"/>
  <c r="DQ51" i="5"/>
  <c r="DP51" i="5"/>
  <c r="DO51" i="5"/>
  <c r="DN51" i="5"/>
  <c r="DL51" i="5"/>
  <c r="DK51" i="5"/>
  <c r="DJ51" i="5"/>
  <c r="DI51" i="5"/>
  <c r="DH51" i="5"/>
  <c r="DF51" i="5"/>
  <c r="DE51" i="5"/>
  <c r="DD51" i="5"/>
  <c r="DC51" i="5"/>
  <c r="DB51" i="5"/>
  <c r="CZ51" i="5"/>
  <c r="CY51" i="5"/>
  <c r="CX51" i="5"/>
  <c r="CW51" i="5"/>
  <c r="CV51" i="5"/>
  <c r="CT51" i="5"/>
  <c r="CS51" i="5"/>
  <c r="CR51" i="5"/>
  <c r="CQ51" i="5"/>
  <c r="CP51" i="5"/>
  <c r="CN51" i="5"/>
  <c r="CM51" i="5"/>
  <c r="CL51" i="5"/>
  <c r="CK51" i="5"/>
  <c r="CJ51" i="5"/>
  <c r="CH51" i="5"/>
  <c r="CG51" i="5"/>
  <c r="CF51" i="5"/>
  <c r="CE51" i="5"/>
  <c r="CD51" i="5"/>
  <c r="CB51" i="5"/>
  <c r="CA51" i="5"/>
  <c r="BZ51" i="5"/>
  <c r="BY51" i="5"/>
  <c r="BX51" i="5"/>
  <c r="BB51" i="5"/>
  <c r="AV51" i="5"/>
  <c r="AP51" i="5"/>
  <c r="AJ51" i="5"/>
  <c r="AD51" i="5"/>
  <c r="X51" i="5"/>
  <c r="R51" i="5"/>
  <c r="L51" i="5"/>
  <c r="BV51" i="5" s="1"/>
  <c r="DR50" i="5"/>
  <c r="DQ50" i="5"/>
  <c r="DP50" i="5"/>
  <c r="DO50" i="5"/>
  <c r="DN50" i="5"/>
  <c r="DL50" i="5"/>
  <c r="DK50" i="5"/>
  <c r="DJ50" i="5"/>
  <c r="DI50" i="5"/>
  <c r="DH50" i="5"/>
  <c r="DF50" i="5"/>
  <c r="DE50" i="5"/>
  <c r="DD50" i="5"/>
  <c r="DC50" i="5"/>
  <c r="DB50" i="5"/>
  <c r="CZ50" i="5"/>
  <c r="CY50" i="5"/>
  <c r="CX50" i="5"/>
  <c r="CW50" i="5"/>
  <c r="CV50" i="5"/>
  <c r="CT50" i="5"/>
  <c r="CS50" i="5"/>
  <c r="CR50" i="5"/>
  <c r="CQ50" i="5"/>
  <c r="CP50" i="5"/>
  <c r="CN50" i="5"/>
  <c r="CM50" i="5"/>
  <c r="CL50" i="5"/>
  <c r="CK50" i="5"/>
  <c r="CJ50" i="5"/>
  <c r="CH50" i="5"/>
  <c r="CG50" i="5"/>
  <c r="CF50" i="5"/>
  <c r="CE50" i="5"/>
  <c r="CD50" i="5"/>
  <c r="CB50" i="5"/>
  <c r="CA50" i="5"/>
  <c r="BZ50" i="5"/>
  <c r="BY50" i="5"/>
  <c r="BX50" i="5"/>
  <c r="BB50" i="5"/>
  <c r="AV50" i="5"/>
  <c r="AP50" i="5"/>
  <c r="AJ50" i="5"/>
  <c r="AD50" i="5"/>
  <c r="X50" i="5"/>
  <c r="BV50" i="5" s="1"/>
  <c r="R50" i="5"/>
  <c r="L50" i="5"/>
  <c r="DR49" i="5"/>
  <c r="DQ49" i="5"/>
  <c r="DP49" i="5"/>
  <c r="DO49" i="5"/>
  <c r="DN49" i="5"/>
  <c r="DL49" i="5"/>
  <c r="DK49" i="5"/>
  <c r="DJ49" i="5"/>
  <c r="DI49" i="5"/>
  <c r="DH49" i="5"/>
  <c r="DF49" i="5"/>
  <c r="DE49" i="5"/>
  <c r="DD49" i="5"/>
  <c r="DC49" i="5"/>
  <c r="DB49" i="5"/>
  <c r="CZ49" i="5"/>
  <c r="CY49" i="5"/>
  <c r="CX49" i="5"/>
  <c r="CW49" i="5"/>
  <c r="CV49" i="5"/>
  <c r="CT49" i="5"/>
  <c r="CS49" i="5"/>
  <c r="CR49" i="5"/>
  <c r="CQ49" i="5"/>
  <c r="CP49" i="5"/>
  <c r="CN49" i="5"/>
  <c r="CM49" i="5"/>
  <c r="CL49" i="5"/>
  <c r="CK49" i="5"/>
  <c r="CJ49" i="5"/>
  <c r="CH49" i="5"/>
  <c r="CG49" i="5"/>
  <c r="CF49" i="5"/>
  <c r="CE49" i="5"/>
  <c r="CD49" i="5"/>
  <c r="CB49" i="5"/>
  <c r="CA49" i="5"/>
  <c r="BZ49" i="5"/>
  <c r="BY49" i="5"/>
  <c r="BX49" i="5"/>
  <c r="BB49" i="5"/>
  <c r="AV49" i="5"/>
  <c r="AP49" i="5"/>
  <c r="AJ49" i="5"/>
  <c r="AD49" i="5"/>
  <c r="X49" i="5"/>
  <c r="R49" i="5"/>
  <c r="L49" i="5"/>
  <c r="DR48" i="5"/>
  <c r="DQ48" i="5"/>
  <c r="DP48" i="5"/>
  <c r="DO48" i="5"/>
  <c r="DN48" i="5"/>
  <c r="DL48" i="5"/>
  <c r="DK48" i="5"/>
  <c r="DJ48" i="5"/>
  <c r="DI48" i="5"/>
  <c r="DH48" i="5"/>
  <c r="DF48" i="5"/>
  <c r="DE48" i="5"/>
  <c r="DD48" i="5"/>
  <c r="DC48" i="5"/>
  <c r="DB48" i="5"/>
  <c r="CZ48" i="5"/>
  <c r="CY48" i="5"/>
  <c r="CX48" i="5"/>
  <c r="CW48" i="5"/>
  <c r="CV48" i="5"/>
  <c r="CT48" i="5"/>
  <c r="CS48" i="5"/>
  <c r="CR48" i="5"/>
  <c r="CQ48" i="5"/>
  <c r="CP48" i="5"/>
  <c r="CN48" i="5"/>
  <c r="CM48" i="5"/>
  <c r="CL48" i="5"/>
  <c r="CK48" i="5"/>
  <c r="CJ48" i="5"/>
  <c r="CH48" i="5"/>
  <c r="CG48" i="5"/>
  <c r="CF48" i="5"/>
  <c r="CE48" i="5"/>
  <c r="CD48" i="5"/>
  <c r="CB48" i="5"/>
  <c r="CA48" i="5"/>
  <c r="BZ48" i="5"/>
  <c r="BY48" i="5"/>
  <c r="BX48" i="5"/>
  <c r="BB48" i="5"/>
  <c r="AV48" i="5"/>
  <c r="AP48" i="5"/>
  <c r="AJ48" i="5"/>
  <c r="AD48" i="5"/>
  <c r="X48" i="5"/>
  <c r="BV48" i="5" s="1"/>
  <c r="R48" i="5"/>
  <c r="L48" i="5"/>
  <c r="DR47" i="5"/>
  <c r="DQ47" i="5"/>
  <c r="DP47" i="5"/>
  <c r="DO47" i="5"/>
  <c r="DN47" i="5"/>
  <c r="DL47" i="5"/>
  <c r="DK47" i="5"/>
  <c r="DJ47" i="5"/>
  <c r="DI47" i="5"/>
  <c r="DH47" i="5"/>
  <c r="DF47" i="5"/>
  <c r="DE47" i="5"/>
  <c r="DD47" i="5"/>
  <c r="DC47" i="5"/>
  <c r="DB47" i="5"/>
  <c r="CZ47" i="5"/>
  <c r="CY47" i="5"/>
  <c r="CX47" i="5"/>
  <c r="CW47" i="5"/>
  <c r="CV47" i="5"/>
  <c r="CT47" i="5"/>
  <c r="CS47" i="5"/>
  <c r="CR47" i="5"/>
  <c r="CQ47" i="5"/>
  <c r="CP47" i="5"/>
  <c r="CN47" i="5"/>
  <c r="CM47" i="5"/>
  <c r="CL47" i="5"/>
  <c r="CK47" i="5"/>
  <c r="CJ47" i="5"/>
  <c r="CH47" i="5"/>
  <c r="CG47" i="5"/>
  <c r="CF47" i="5"/>
  <c r="CE47" i="5"/>
  <c r="CD47" i="5"/>
  <c r="CB47" i="5"/>
  <c r="CA47" i="5"/>
  <c r="BZ47" i="5"/>
  <c r="BY47" i="5"/>
  <c r="BX47" i="5"/>
  <c r="BB47" i="5"/>
  <c r="AV47" i="5"/>
  <c r="AP47" i="5"/>
  <c r="AJ47" i="5"/>
  <c r="AD47" i="5"/>
  <c r="X47" i="5"/>
  <c r="R47" i="5"/>
  <c r="L47" i="5"/>
  <c r="DR46" i="5"/>
  <c r="DQ46" i="5"/>
  <c r="DP46" i="5"/>
  <c r="DO46" i="5"/>
  <c r="DN46" i="5"/>
  <c r="DL46" i="5"/>
  <c r="DK46" i="5"/>
  <c r="DJ46" i="5"/>
  <c r="DI46" i="5"/>
  <c r="DH46" i="5"/>
  <c r="DF46" i="5"/>
  <c r="DE46" i="5"/>
  <c r="DD46" i="5"/>
  <c r="DC46" i="5"/>
  <c r="DB46" i="5"/>
  <c r="CZ46" i="5"/>
  <c r="CY46" i="5"/>
  <c r="CX46" i="5"/>
  <c r="CW46" i="5"/>
  <c r="CV46" i="5"/>
  <c r="CT46" i="5"/>
  <c r="CS46" i="5"/>
  <c r="CR46" i="5"/>
  <c r="CQ46" i="5"/>
  <c r="CP46" i="5"/>
  <c r="CN46" i="5"/>
  <c r="CM46" i="5"/>
  <c r="CL46" i="5"/>
  <c r="CK46" i="5"/>
  <c r="CJ46" i="5"/>
  <c r="CH46" i="5"/>
  <c r="CG46" i="5"/>
  <c r="CF46" i="5"/>
  <c r="CE46" i="5"/>
  <c r="CD46" i="5"/>
  <c r="CB46" i="5"/>
  <c r="CA46" i="5"/>
  <c r="BZ46" i="5"/>
  <c r="BY46" i="5"/>
  <c r="BX46" i="5"/>
  <c r="BB46" i="5"/>
  <c r="AV46" i="5"/>
  <c r="AP46" i="5"/>
  <c r="AJ46" i="5"/>
  <c r="AD46" i="5"/>
  <c r="BV46" i="5" s="1"/>
  <c r="X46" i="5"/>
  <c r="R46" i="5"/>
  <c r="L46" i="5"/>
  <c r="DR45" i="5"/>
  <c r="DQ45" i="5"/>
  <c r="DP45" i="5"/>
  <c r="DO45" i="5"/>
  <c r="DN45" i="5"/>
  <c r="DL45" i="5"/>
  <c r="DK45" i="5"/>
  <c r="DJ45" i="5"/>
  <c r="DI45" i="5"/>
  <c r="DH45" i="5"/>
  <c r="DF45" i="5"/>
  <c r="DE45" i="5"/>
  <c r="DD45" i="5"/>
  <c r="DC45" i="5"/>
  <c r="DB45" i="5"/>
  <c r="CZ45" i="5"/>
  <c r="CY45" i="5"/>
  <c r="CX45" i="5"/>
  <c r="CW45" i="5"/>
  <c r="CV45" i="5"/>
  <c r="CT45" i="5"/>
  <c r="CS45" i="5"/>
  <c r="CR45" i="5"/>
  <c r="CQ45" i="5"/>
  <c r="CP45" i="5"/>
  <c r="CN45" i="5"/>
  <c r="CM45" i="5"/>
  <c r="CL45" i="5"/>
  <c r="CK45" i="5"/>
  <c r="CJ45" i="5"/>
  <c r="CH45" i="5"/>
  <c r="CG45" i="5"/>
  <c r="CF45" i="5"/>
  <c r="CE45" i="5"/>
  <c r="CD45" i="5"/>
  <c r="CB45" i="5"/>
  <c r="CA45" i="5"/>
  <c r="BZ45" i="5"/>
  <c r="BY45" i="5"/>
  <c r="BX45" i="5"/>
  <c r="BB45" i="5"/>
  <c r="AV45" i="5"/>
  <c r="AP45" i="5"/>
  <c r="AJ45" i="5"/>
  <c r="AD45" i="5"/>
  <c r="X45" i="5"/>
  <c r="R45" i="5"/>
  <c r="L45" i="5"/>
  <c r="DR44" i="5"/>
  <c r="DQ44" i="5"/>
  <c r="DP44" i="5"/>
  <c r="DO44" i="5"/>
  <c r="DN44" i="5"/>
  <c r="DL44" i="5"/>
  <c r="DK44" i="5"/>
  <c r="DJ44" i="5"/>
  <c r="DI44" i="5"/>
  <c r="DH44" i="5"/>
  <c r="DF44" i="5"/>
  <c r="DE44" i="5"/>
  <c r="DD44" i="5"/>
  <c r="DC44" i="5"/>
  <c r="DB44" i="5"/>
  <c r="CZ44" i="5"/>
  <c r="CY44" i="5"/>
  <c r="CX44" i="5"/>
  <c r="CW44" i="5"/>
  <c r="CV44" i="5"/>
  <c r="CT44" i="5"/>
  <c r="CS44" i="5"/>
  <c r="CR44" i="5"/>
  <c r="CQ44" i="5"/>
  <c r="CP44" i="5"/>
  <c r="CN44" i="5"/>
  <c r="CM44" i="5"/>
  <c r="CL44" i="5"/>
  <c r="CK44" i="5"/>
  <c r="CJ44" i="5"/>
  <c r="CH44" i="5"/>
  <c r="CG44" i="5"/>
  <c r="CF44" i="5"/>
  <c r="CE44" i="5"/>
  <c r="CD44" i="5"/>
  <c r="CB44" i="5"/>
  <c r="CA44" i="5"/>
  <c r="BZ44" i="5"/>
  <c r="BY44" i="5"/>
  <c r="BX44" i="5"/>
  <c r="BV44" i="5"/>
  <c r="BB44" i="5"/>
  <c r="AV44" i="5"/>
  <c r="AP44" i="5"/>
  <c r="AJ44" i="5"/>
  <c r="AD44" i="5"/>
  <c r="X44" i="5"/>
  <c r="R44" i="5"/>
  <c r="L44" i="5"/>
  <c r="DR43" i="5"/>
  <c r="DQ43" i="5"/>
  <c r="DP43" i="5"/>
  <c r="DO43" i="5"/>
  <c r="DN43" i="5"/>
  <c r="DL43" i="5"/>
  <c r="DK43" i="5"/>
  <c r="DJ43" i="5"/>
  <c r="DI43" i="5"/>
  <c r="DH43" i="5"/>
  <c r="DF43" i="5"/>
  <c r="DE43" i="5"/>
  <c r="DD43" i="5"/>
  <c r="DC43" i="5"/>
  <c r="DB43" i="5"/>
  <c r="CZ43" i="5"/>
  <c r="CY43" i="5"/>
  <c r="CX43" i="5"/>
  <c r="CW43" i="5"/>
  <c r="CV43" i="5"/>
  <c r="CT43" i="5"/>
  <c r="CS43" i="5"/>
  <c r="CR43" i="5"/>
  <c r="CQ43" i="5"/>
  <c r="CP43" i="5"/>
  <c r="CN43" i="5"/>
  <c r="CM43" i="5"/>
  <c r="CL43" i="5"/>
  <c r="CK43" i="5"/>
  <c r="CJ43" i="5"/>
  <c r="CH43" i="5"/>
  <c r="CG43" i="5"/>
  <c r="CF43" i="5"/>
  <c r="CE43" i="5"/>
  <c r="CD43" i="5"/>
  <c r="CB43" i="5"/>
  <c r="CA43" i="5"/>
  <c r="BZ43" i="5"/>
  <c r="BY43" i="5"/>
  <c r="BX43" i="5"/>
  <c r="BB43" i="5"/>
  <c r="AV43" i="5"/>
  <c r="AP43" i="5"/>
  <c r="AJ43" i="5"/>
  <c r="AD43" i="5"/>
  <c r="X43" i="5"/>
  <c r="R43" i="5"/>
  <c r="L43" i="5"/>
  <c r="BV43" i="5" s="1"/>
  <c r="DR42" i="5"/>
  <c r="DQ42" i="5"/>
  <c r="DP42" i="5"/>
  <c r="DO42" i="5"/>
  <c r="DN42" i="5"/>
  <c r="DL42" i="5"/>
  <c r="DK42" i="5"/>
  <c r="DJ42" i="5"/>
  <c r="DI42" i="5"/>
  <c r="DH42" i="5"/>
  <c r="DF42" i="5"/>
  <c r="DE42" i="5"/>
  <c r="DD42" i="5"/>
  <c r="DC42" i="5"/>
  <c r="DB42" i="5"/>
  <c r="CZ42" i="5"/>
  <c r="CY42" i="5"/>
  <c r="CX42" i="5"/>
  <c r="CW42" i="5"/>
  <c r="CV42" i="5"/>
  <c r="CT42" i="5"/>
  <c r="CS42" i="5"/>
  <c r="CR42" i="5"/>
  <c r="CQ42" i="5"/>
  <c r="CP42" i="5"/>
  <c r="CN42" i="5"/>
  <c r="CM42" i="5"/>
  <c r="CL42" i="5"/>
  <c r="CK42" i="5"/>
  <c r="CJ42" i="5"/>
  <c r="CH42" i="5"/>
  <c r="CG42" i="5"/>
  <c r="CF42" i="5"/>
  <c r="CE42" i="5"/>
  <c r="CD42" i="5"/>
  <c r="CB42" i="5"/>
  <c r="CA42" i="5"/>
  <c r="BZ42" i="5"/>
  <c r="BY42" i="5"/>
  <c r="BX42" i="5"/>
  <c r="BB42" i="5"/>
  <c r="AV42" i="5"/>
  <c r="AP42" i="5"/>
  <c r="AJ42" i="5"/>
  <c r="AD42" i="5"/>
  <c r="X42" i="5"/>
  <c r="BV42" i="5" s="1"/>
  <c r="R42" i="5"/>
  <c r="L42" i="5"/>
  <c r="DR41" i="5"/>
  <c r="DQ41" i="5"/>
  <c r="DP41" i="5"/>
  <c r="DO41" i="5"/>
  <c r="DN41" i="5"/>
  <c r="DL41" i="5"/>
  <c r="DK41" i="5"/>
  <c r="DJ41" i="5"/>
  <c r="DI41" i="5"/>
  <c r="DH41" i="5"/>
  <c r="DF41" i="5"/>
  <c r="DE41" i="5"/>
  <c r="DD41" i="5"/>
  <c r="DC41" i="5"/>
  <c r="DB41" i="5"/>
  <c r="CZ41" i="5"/>
  <c r="CY41" i="5"/>
  <c r="CX41" i="5"/>
  <c r="CW41" i="5"/>
  <c r="CV41" i="5"/>
  <c r="CT41" i="5"/>
  <c r="CS41" i="5"/>
  <c r="CR41" i="5"/>
  <c r="CQ41" i="5"/>
  <c r="CP41" i="5"/>
  <c r="CN41" i="5"/>
  <c r="CM41" i="5"/>
  <c r="CL41" i="5"/>
  <c r="CK41" i="5"/>
  <c r="CJ41" i="5"/>
  <c r="CH41" i="5"/>
  <c r="CG41" i="5"/>
  <c r="CF41" i="5"/>
  <c r="CE41" i="5"/>
  <c r="CD41" i="5"/>
  <c r="CB41" i="5"/>
  <c r="CA41" i="5"/>
  <c r="BZ41" i="5"/>
  <c r="BY41" i="5"/>
  <c r="BX41" i="5"/>
  <c r="BB41" i="5"/>
  <c r="AV41" i="5"/>
  <c r="AP41" i="5"/>
  <c r="AJ41" i="5"/>
  <c r="AD41" i="5"/>
  <c r="X41" i="5"/>
  <c r="R41" i="5"/>
  <c r="L41" i="5"/>
  <c r="DR40" i="5"/>
  <c r="DQ40" i="5"/>
  <c r="DP40" i="5"/>
  <c r="DO40" i="5"/>
  <c r="DN40" i="5"/>
  <c r="DL40" i="5"/>
  <c r="DK40" i="5"/>
  <c r="DJ40" i="5"/>
  <c r="DI40" i="5"/>
  <c r="DH40" i="5"/>
  <c r="DF40" i="5"/>
  <c r="DE40" i="5"/>
  <c r="DD40" i="5"/>
  <c r="DC40" i="5"/>
  <c r="DB40" i="5"/>
  <c r="CZ40" i="5"/>
  <c r="CY40" i="5"/>
  <c r="CX40" i="5"/>
  <c r="CW40" i="5"/>
  <c r="CV40" i="5"/>
  <c r="CT40" i="5"/>
  <c r="CS40" i="5"/>
  <c r="CR40" i="5"/>
  <c r="CQ40" i="5"/>
  <c r="CP40" i="5"/>
  <c r="CN40" i="5"/>
  <c r="CM40" i="5"/>
  <c r="CL40" i="5"/>
  <c r="CK40" i="5"/>
  <c r="CJ40" i="5"/>
  <c r="CH40" i="5"/>
  <c r="CG40" i="5"/>
  <c r="CF40" i="5"/>
  <c r="CE40" i="5"/>
  <c r="CD40" i="5"/>
  <c r="CB40" i="5"/>
  <c r="CA40" i="5"/>
  <c r="BZ40" i="5"/>
  <c r="BY40" i="5"/>
  <c r="BX40" i="5"/>
  <c r="BB40" i="5"/>
  <c r="AV40" i="5"/>
  <c r="AP40" i="5"/>
  <c r="AJ40" i="5"/>
  <c r="AD40" i="5"/>
  <c r="X40" i="5"/>
  <c r="R40" i="5"/>
  <c r="L40" i="5"/>
  <c r="DR39" i="5"/>
  <c r="DQ39" i="5"/>
  <c r="DP39" i="5"/>
  <c r="DO39" i="5"/>
  <c r="DN39" i="5"/>
  <c r="DL39" i="5"/>
  <c r="DK39" i="5"/>
  <c r="DJ39" i="5"/>
  <c r="DI39" i="5"/>
  <c r="DH39" i="5"/>
  <c r="DF39" i="5"/>
  <c r="DE39" i="5"/>
  <c r="DD39" i="5"/>
  <c r="DC39" i="5"/>
  <c r="DB39" i="5"/>
  <c r="CZ39" i="5"/>
  <c r="CY39" i="5"/>
  <c r="CX39" i="5"/>
  <c r="CW39" i="5"/>
  <c r="CV39" i="5"/>
  <c r="CT39" i="5"/>
  <c r="CS39" i="5"/>
  <c r="CR39" i="5"/>
  <c r="CQ39" i="5"/>
  <c r="CP39" i="5"/>
  <c r="CN39" i="5"/>
  <c r="CM39" i="5"/>
  <c r="CL39" i="5"/>
  <c r="CK39" i="5"/>
  <c r="CJ39" i="5"/>
  <c r="CH39" i="5"/>
  <c r="CG39" i="5"/>
  <c r="CF39" i="5"/>
  <c r="CE39" i="5"/>
  <c r="CD39" i="5"/>
  <c r="CB39" i="5"/>
  <c r="CA39" i="5"/>
  <c r="BZ39" i="5"/>
  <c r="BY39" i="5"/>
  <c r="BX39" i="5"/>
  <c r="BB39" i="5"/>
  <c r="AV39" i="5"/>
  <c r="AP39" i="5"/>
  <c r="AJ39" i="5"/>
  <c r="AD39" i="5"/>
  <c r="X39" i="5"/>
  <c r="R39" i="5"/>
  <c r="L39" i="5"/>
  <c r="DR38" i="5"/>
  <c r="DQ38" i="5"/>
  <c r="DP38" i="5"/>
  <c r="DO38" i="5"/>
  <c r="DN38" i="5"/>
  <c r="DL38" i="5"/>
  <c r="DK38" i="5"/>
  <c r="DJ38" i="5"/>
  <c r="DI38" i="5"/>
  <c r="DH38" i="5"/>
  <c r="DF38" i="5"/>
  <c r="DE38" i="5"/>
  <c r="DD38" i="5"/>
  <c r="DC38" i="5"/>
  <c r="DB38" i="5"/>
  <c r="CZ38" i="5"/>
  <c r="CY38" i="5"/>
  <c r="CX38" i="5"/>
  <c r="CW38" i="5"/>
  <c r="CV38" i="5"/>
  <c r="CT38" i="5"/>
  <c r="CS38" i="5"/>
  <c r="CR38" i="5"/>
  <c r="CQ38" i="5"/>
  <c r="CP38" i="5"/>
  <c r="CN38" i="5"/>
  <c r="CM38" i="5"/>
  <c r="CL38" i="5"/>
  <c r="CK38" i="5"/>
  <c r="CJ38" i="5"/>
  <c r="CH38" i="5"/>
  <c r="CG38" i="5"/>
  <c r="CF38" i="5"/>
  <c r="CE38" i="5"/>
  <c r="CD38" i="5"/>
  <c r="CB38" i="5"/>
  <c r="CA38" i="5"/>
  <c r="BZ38" i="5"/>
  <c r="BY38" i="5"/>
  <c r="BX38" i="5"/>
  <c r="BB38" i="5"/>
  <c r="AV38" i="5"/>
  <c r="AP38" i="5"/>
  <c r="AJ38" i="5"/>
  <c r="AD38" i="5"/>
  <c r="X38" i="5"/>
  <c r="R38" i="5"/>
  <c r="L38" i="5"/>
  <c r="DR37" i="5"/>
  <c r="DQ37" i="5"/>
  <c r="DP37" i="5"/>
  <c r="DO37" i="5"/>
  <c r="DN37" i="5"/>
  <c r="DL37" i="5"/>
  <c r="DK37" i="5"/>
  <c r="DJ37" i="5"/>
  <c r="DI37" i="5"/>
  <c r="DH37" i="5"/>
  <c r="DF37" i="5"/>
  <c r="DE37" i="5"/>
  <c r="DD37" i="5"/>
  <c r="DC37" i="5"/>
  <c r="DB37" i="5"/>
  <c r="CZ37" i="5"/>
  <c r="CY37" i="5"/>
  <c r="CX37" i="5"/>
  <c r="CW37" i="5"/>
  <c r="CV37" i="5"/>
  <c r="CT37" i="5"/>
  <c r="CS37" i="5"/>
  <c r="CR37" i="5"/>
  <c r="CQ37" i="5"/>
  <c r="CP37" i="5"/>
  <c r="CN37" i="5"/>
  <c r="CM37" i="5"/>
  <c r="CL37" i="5"/>
  <c r="CK37" i="5"/>
  <c r="CJ37" i="5"/>
  <c r="CH37" i="5"/>
  <c r="CG37" i="5"/>
  <c r="CF37" i="5"/>
  <c r="CE37" i="5"/>
  <c r="CD37" i="5"/>
  <c r="CB37" i="5"/>
  <c r="CA37" i="5"/>
  <c r="BZ37" i="5"/>
  <c r="BY37" i="5"/>
  <c r="BX37" i="5"/>
  <c r="BB37" i="5"/>
  <c r="AV37" i="5"/>
  <c r="AP37" i="5"/>
  <c r="AJ37" i="5"/>
  <c r="AD37" i="5"/>
  <c r="X37" i="5"/>
  <c r="R37" i="5"/>
  <c r="L37" i="5"/>
  <c r="DR36" i="5"/>
  <c r="DQ36" i="5"/>
  <c r="DP36" i="5"/>
  <c r="DO36" i="5"/>
  <c r="DN36" i="5"/>
  <c r="DL36" i="5"/>
  <c r="DK36" i="5"/>
  <c r="DJ36" i="5"/>
  <c r="DI36" i="5"/>
  <c r="DH36" i="5"/>
  <c r="DF36" i="5"/>
  <c r="DE36" i="5"/>
  <c r="DD36" i="5"/>
  <c r="DC36" i="5"/>
  <c r="DB36" i="5"/>
  <c r="CZ36" i="5"/>
  <c r="CY36" i="5"/>
  <c r="CX36" i="5"/>
  <c r="CW36" i="5"/>
  <c r="CV36" i="5"/>
  <c r="CT36" i="5"/>
  <c r="CS36" i="5"/>
  <c r="CR36" i="5"/>
  <c r="CQ36" i="5"/>
  <c r="CP36" i="5"/>
  <c r="CN36" i="5"/>
  <c r="CM36" i="5"/>
  <c r="CL36" i="5"/>
  <c r="CK36" i="5"/>
  <c r="CJ36" i="5"/>
  <c r="CH36" i="5"/>
  <c r="CG36" i="5"/>
  <c r="CF36" i="5"/>
  <c r="CE36" i="5"/>
  <c r="CD36" i="5"/>
  <c r="CB36" i="5"/>
  <c r="CA36" i="5"/>
  <c r="BZ36" i="5"/>
  <c r="BY36" i="5"/>
  <c r="BX36" i="5"/>
  <c r="BB36" i="5"/>
  <c r="AV36" i="5"/>
  <c r="AP36" i="5"/>
  <c r="AJ36" i="5"/>
  <c r="AD36" i="5"/>
  <c r="X36" i="5"/>
  <c r="R36" i="5"/>
  <c r="L36" i="5"/>
  <c r="DR35" i="5"/>
  <c r="DQ35" i="5"/>
  <c r="DP35" i="5"/>
  <c r="DO35" i="5"/>
  <c r="DN35" i="5"/>
  <c r="DL35" i="5"/>
  <c r="DK35" i="5"/>
  <c r="DJ35" i="5"/>
  <c r="DI35" i="5"/>
  <c r="DH35" i="5"/>
  <c r="DF35" i="5"/>
  <c r="DE35" i="5"/>
  <c r="DD35" i="5"/>
  <c r="DC35" i="5"/>
  <c r="DB35" i="5"/>
  <c r="CZ35" i="5"/>
  <c r="CY35" i="5"/>
  <c r="CX35" i="5"/>
  <c r="CW35" i="5"/>
  <c r="CV35" i="5"/>
  <c r="CT35" i="5"/>
  <c r="CS35" i="5"/>
  <c r="CR35" i="5"/>
  <c r="CQ35" i="5"/>
  <c r="CP35" i="5"/>
  <c r="CN35" i="5"/>
  <c r="CM35" i="5"/>
  <c r="CL35" i="5"/>
  <c r="CK35" i="5"/>
  <c r="CJ35" i="5"/>
  <c r="CH35" i="5"/>
  <c r="CG35" i="5"/>
  <c r="CF35" i="5"/>
  <c r="CE35" i="5"/>
  <c r="CD35" i="5"/>
  <c r="CB35" i="5"/>
  <c r="CA35" i="5"/>
  <c r="BZ35" i="5"/>
  <c r="BY35" i="5"/>
  <c r="BX35" i="5"/>
  <c r="BG35" i="5" s="1"/>
  <c r="BB35" i="5"/>
  <c r="AV35" i="5"/>
  <c r="AP35" i="5"/>
  <c r="AJ35" i="5"/>
  <c r="AD35" i="5"/>
  <c r="X35" i="5"/>
  <c r="R35" i="5"/>
  <c r="L35" i="5"/>
  <c r="DR34" i="5"/>
  <c r="DQ34" i="5"/>
  <c r="DP34" i="5"/>
  <c r="DO34" i="5"/>
  <c r="DN34" i="5"/>
  <c r="DL34" i="5"/>
  <c r="DK34" i="5"/>
  <c r="DJ34" i="5"/>
  <c r="DI34" i="5"/>
  <c r="DH34" i="5"/>
  <c r="DF34" i="5"/>
  <c r="DE34" i="5"/>
  <c r="DD34" i="5"/>
  <c r="DC34" i="5"/>
  <c r="DB34" i="5"/>
  <c r="CZ34" i="5"/>
  <c r="CY34" i="5"/>
  <c r="CX34" i="5"/>
  <c r="CW34" i="5"/>
  <c r="CV34" i="5"/>
  <c r="CT34" i="5"/>
  <c r="CS34" i="5"/>
  <c r="CR34" i="5"/>
  <c r="CQ34" i="5"/>
  <c r="CP34" i="5"/>
  <c r="CN34" i="5"/>
  <c r="CM34" i="5"/>
  <c r="CL34" i="5"/>
  <c r="CK34" i="5"/>
  <c r="CJ34" i="5"/>
  <c r="CH34" i="5"/>
  <c r="CG34" i="5"/>
  <c r="CF34" i="5"/>
  <c r="CE34" i="5"/>
  <c r="CD34" i="5"/>
  <c r="CB34" i="5"/>
  <c r="CA34" i="5"/>
  <c r="BZ34" i="5"/>
  <c r="BY34" i="5"/>
  <c r="BX34" i="5"/>
  <c r="BB34" i="5"/>
  <c r="AV34" i="5"/>
  <c r="AP34" i="5"/>
  <c r="AJ34" i="5"/>
  <c r="AD34" i="5"/>
  <c r="X34" i="5"/>
  <c r="R34" i="5"/>
  <c r="L34" i="5"/>
  <c r="DR33" i="5"/>
  <c r="DQ33" i="5"/>
  <c r="DP33" i="5"/>
  <c r="DO33" i="5"/>
  <c r="DN33" i="5"/>
  <c r="DL33" i="5"/>
  <c r="DK33" i="5"/>
  <c r="DJ33" i="5"/>
  <c r="DI33" i="5"/>
  <c r="DH33" i="5"/>
  <c r="DF33" i="5"/>
  <c r="DE33" i="5"/>
  <c r="DD33" i="5"/>
  <c r="DC33" i="5"/>
  <c r="DB33" i="5"/>
  <c r="CZ33" i="5"/>
  <c r="CY33" i="5"/>
  <c r="CX33" i="5"/>
  <c r="CW33" i="5"/>
  <c r="CV33" i="5"/>
  <c r="CT33" i="5"/>
  <c r="CS33" i="5"/>
  <c r="CR33" i="5"/>
  <c r="CQ33" i="5"/>
  <c r="CP33" i="5"/>
  <c r="CN33" i="5"/>
  <c r="CM33" i="5"/>
  <c r="CL33" i="5"/>
  <c r="CK33" i="5"/>
  <c r="CJ33" i="5"/>
  <c r="CH33" i="5"/>
  <c r="CG33" i="5"/>
  <c r="CF33" i="5"/>
  <c r="CE33" i="5"/>
  <c r="CD33" i="5"/>
  <c r="CB33" i="5"/>
  <c r="CA33" i="5"/>
  <c r="BZ33" i="5"/>
  <c r="BY33" i="5"/>
  <c r="BX33" i="5"/>
  <c r="BB33" i="5"/>
  <c r="AV33" i="5"/>
  <c r="AP33" i="5"/>
  <c r="AJ33" i="5"/>
  <c r="AD33" i="5"/>
  <c r="X33" i="5"/>
  <c r="R33" i="5"/>
  <c r="L33" i="5"/>
  <c r="DR32" i="5"/>
  <c r="DQ32" i="5"/>
  <c r="DP32" i="5"/>
  <c r="DO32" i="5"/>
  <c r="DN32" i="5"/>
  <c r="DL32" i="5"/>
  <c r="DK32" i="5"/>
  <c r="DJ32" i="5"/>
  <c r="DI32" i="5"/>
  <c r="DH32" i="5"/>
  <c r="DF32" i="5"/>
  <c r="DE32" i="5"/>
  <c r="DD32" i="5"/>
  <c r="DC32" i="5"/>
  <c r="DB32" i="5"/>
  <c r="CZ32" i="5"/>
  <c r="CY32" i="5"/>
  <c r="CX32" i="5"/>
  <c r="CW32" i="5"/>
  <c r="CV32" i="5"/>
  <c r="CT32" i="5"/>
  <c r="CS32" i="5"/>
  <c r="CR32" i="5"/>
  <c r="CQ32" i="5"/>
  <c r="CP32" i="5"/>
  <c r="CN32" i="5"/>
  <c r="CM32" i="5"/>
  <c r="CL32" i="5"/>
  <c r="CK32" i="5"/>
  <c r="CJ32" i="5"/>
  <c r="CH32" i="5"/>
  <c r="CG32" i="5"/>
  <c r="CF32" i="5"/>
  <c r="CE32" i="5"/>
  <c r="CD32" i="5"/>
  <c r="CB32" i="5"/>
  <c r="CA32" i="5"/>
  <c r="BZ32" i="5"/>
  <c r="BY32" i="5"/>
  <c r="BX32" i="5"/>
  <c r="BB32" i="5"/>
  <c r="AV32" i="5"/>
  <c r="AP32" i="5"/>
  <c r="AJ32" i="5"/>
  <c r="AD32" i="5"/>
  <c r="X32" i="5"/>
  <c r="R32" i="5"/>
  <c r="L32" i="5"/>
  <c r="DR31" i="5"/>
  <c r="DQ31" i="5"/>
  <c r="DP31" i="5"/>
  <c r="DO31" i="5"/>
  <c r="DN31" i="5"/>
  <c r="DL31" i="5"/>
  <c r="DK31" i="5"/>
  <c r="DJ31" i="5"/>
  <c r="DI31" i="5"/>
  <c r="DH31" i="5"/>
  <c r="DF31" i="5"/>
  <c r="DE31" i="5"/>
  <c r="DD31" i="5"/>
  <c r="DC31" i="5"/>
  <c r="DB31" i="5"/>
  <c r="CZ31" i="5"/>
  <c r="CY31" i="5"/>
  <c r="CX31" i="5"/>
  <c r="CW31" i="5"/>
  <c r="CV31" i="5"/>
  <c r="CT31" i="5"/>
  <c r="CS31" i="5"/>
  <c r="CR31" i="5"/>
  <c r="CQ31" i="5"/>
  <c r="CP31" i="5"/>
  <c r="CN31" i="5"/>
  <c r="CM31" i="5"/>
  <c r="CL31" i="5"/>
  <c r="CK31" i="5"/>
  <c r="CJ31" i="5"/>
  <c r="CH31" i="5"/>
  <c r="CG31" i="5"/>
  <c r="CF31" i="5"/>
  <c r="CE31" i="5"/>
  <c r="CD31" i="5"/>
  <c r="CB31" i="5"/>
  <c r="CA31" i="5"/>
  <c r="BZ31" i="5"/>
  <c r="BY31" i="5"/>
  <c r="BX31" i="5"/>
  <c r="BB31" i="5"/>
  <c r="AV31" i="5"/>
  <c r="AP31" i="5"/>
  <c r="AJ31" i="5"/>
  <c r="AD31" i="5"/>
  <c r="X31" i="5"/>
  <c r="R31" i="5"/>
  <c r="L31" i="5"/>
  <c r="DR30" i="5"/>
  <c r="DQ30" i="5"/>
  <c r="DP30" i="5"/>
  <c r="DO30" i="5"/>
  <c r="DN30" i="5"/>
  <c r="DL30" i="5"/>
  <c r="DK30" i="5"/>
  <c r="DJ30" i="5"/>
  <c r="DI30" i="5"/>
  <c r="DH30" i="5"/>
  <c r="DF30" i="5"/>
  <c r="DE30" i="5"/>
  <c r="DD30" i="5"/>
  <c r="DC30" i="5"/>
  <c r="DB30" i="5"/>
  <c r="CZ30" i="5"/>
  <c r="CY30" i="5"/>
  <c r="CX30" i="5"/>
  <c r="CW30" i="5"/>
  <c r="CV30" i="5"/>
  <c r="CT30" i="5"/>
  <c r="CS30" i="5"/>
  <c r="CR30" i="5"/>
  <c r="CQ30" i="5"/>
  <c r="CP30" i="5"/>
  <c r="CN30" i="5"/>
  <c r="CM30" i="5"/>
  <c r="CL30" i="5"/>
  <c r="CK30" i="5"/>
  <c r="CJ30" i="5"/>
  <c r="CH30" i="5"/>
  <c r="CG30" i="5"/>
  <c r="CF30" i="5"/>
  <c r="CE30" i="5"/>
  <c r="CD30" i="5"/>
  <c r="BG30" i="5" s="1"/>
  <c r="CB30" i="5"/>
  <c r="CA30" i="5"/>
  <c r="BZ30" i="5"/>
  <c r="BY30" i="5"/>
  <c r="BX30" i="5"/>
  <c r="BB30" i="5"/>
  <c r="AV30" i="5"/>
  <c r="AP30" i="5"/>
  <c r="AJ30" i="5"/>
  <c r="AD30" i="5"/>
  <c r="X30" i="5"/>
  <c r="R30" i="5"/>
  <c r="L30" i="5"/>
  <c r="DR29" i="5"/>
  <c r="DQ29" i="5"/>
  <c r="DP29" i="5"/>
  <c r="DO29" i="5"/>
  <c r="DN29" i="5"/>
  <c r="DL29" i="5"/>
  <c r="DK29" i="5"/>
  <c r="DJ29" i="5"/>
  <c r="DI29" i="5"/>
  <c r="DH29" i="5"/>
  <c r="DF29" i="5"/>
  <c r="DE29" i="5"/>
  <c r="DD29" i="5"/>
  <c r="DC29" i="5"/>
  <c r="DB29" i="5"/>
  <c r="CZ29" i="5"/>
  <c r="CY29" i="5"/>
  <c r="CX29" i="5"/>
  <c r="CW29" i="5"/>
  <c r="CV29" i="5"/>
  <c r="CT29" i="5"/>
  <c r="CS29" i="5"/>
  <c r="CR29" i="5"/>
  <c r="CQ29" i="5"/>
  <c r="CP29" i="5"/>
  <c r="CN29" i="5"/>
  <c r="CM29" i="5"/>
  <c r="CL29" i="5"/>
  <c r="CK29" i="5"/>
  <c r="CJ29" i="5"/>
  <c r="CH29" i="5"/>
  <c r="CG29" i="5"/>
  <c r="CF29" i="5"/>
  <c r="CE29" i="5"/>
  <c r="CD29" i="5"/>
  <c r="CB29" i="5"/>
  <c r="CA29" i="5"/>
  <c r="BZ29" i="5"/>
  <c r="BY29" i="5"/>
  <c r="BX29" i="5"/>
  <c r="BB29" i="5"/>
  <c r="AV29" i="5"/>
  <c r="AP29" i="5"/>
  <c r="AJ29" i="5"/>
  <c r="AD29" i="5"/>
  <c r="X29" i="5"/>
  <c r="R29" i="5"/>
  <c r="L29" i="5"/>
  <c r="DR28" i="5"/>
  <c r="DQ28" i="5"/>
  <c r="DP28" i="5"/>
  <c r="DO28" i="5"/>
  <c r="DN28" i="5"/>
  <c r="DL28" i="5"/>
  <c r="DK28" i="5"/>
  <c r="DJ28" i="5"/>
  <c r="DI28" i="5"/>
  <c r="DH28" i="5"/>
  <c r="DF28" i="5"/>
  <c r="DE28" i="5"/>
  <c r="DD28" i="5"/>
  <c r="DC28" i="5"/>
  <c r="DB28" i="5"/>
  <c r="CZ28" i="5"/>
  <c r="CY28" i="5"/>
  <c r="CX28" i="5"/>
  <c r="CW28" i="5"/>
  <c r="CV28" i="5"/>
  <c r="CT28" i="5"/>
  <c r="CS28" i="5"/>
  <c r="CR28" i="5"/>
  <c r="CQ28" i="5"/>
  <c r="CP28" i="5"/>
  <c r="CN28" i="5"/>
  <c r="CM28" i="5"/>
  <c r="CL28" i="5"/>
  <c r="CK28" i="5"/>
  <c r="CJ28" i="5"/>
  <c r="CH28" i="5"/>
  <c r="CG28" i="5"/>
  <c r="CF28" i="5"/>
  <c r="CE28" i="5"/>
  <c r="CD28" i="5"/>
  <c r="CB28" i="5"/>
  <c r="CA28" i="5"/>
  <c r="BZ28" i="5"/>
  <c r="BY28" i="5"/>
  <c r="BX28" i="5"/>
  <c r="BB28" i="5"/>
  <c r="AV28" i="5"/>
  <c r="AP28" i="5"/>
  <c r="AJ28" i="5"/>
  <c r="AD28" i="5"/>
  <c r="X28" i="5"/>
  <c r="R28" i="5"/>
  <c r="L28" i="5"/>
  <c r="DR27" i="5"/>
  <c r="DQ27" i="5"/>
  <c r="DP27" i="5"/>
  <c r="DO27" i="5"/>
  <c r="DN27" i="5"/>
  <c r="DL27" i="5"/>
  <c r="DK27" i="5"/>
  <c r="DJ27" i="5"/>
  <c r="DI27" i="5"/>
  <c r="DH27" i="5"/>
  <c r="DF27" i="5"/>
  <c r="DE27" i="5"/>
  <c r="DD27" i="5"/>
  <c r="DC27" i="5"/>
  <c r="DB27" i="5"/>
  <c r="CZ27" i="5"/>
  <c r="CY27" i="5"/>
  <c r="CX27" i="5"/>
  <c r="CW27" i="5"/>
  <c r="CV27" i="5"/>
  <c r="CT27" i="5"/>
  <c r="CS27" i="5"/>
  <c r="CR27" i="5"/>
  <c r="CQ27" i="5"/>
  <c r="CP27" i="5"/>
  <c r="CN27" i="5"/>
  <c r="CM27" i="5"/>
  <c r="CL27" i="5"/>
  <c r="CK27" i="5"/>
  <c r="CJ27" i="5"/>
  <c r="CH27" i="5"/>
  <c r="CG27" i="5"/>
  <c r="CF27" i="5"/>
  <c r="CE27" i="5"/>
  <c r="CD27" i="5"/>
  <c r="CB27" i="5"/>
  <c r="CA27" i="5"/>
  <c r="BZ27" i="5"/>
  <c r="BY27" i="5"/>
  <c r="BX27" i="5"/>
  <c r="BB27" i="5"/>
  <c r="AV27" i="5"/>
  <c r="AP27" i="5"/>
  <c r="AJ27" i="5"/>
  <c r="AD27" i="5"/>
  <c r="X27" i="5"/>
  <c r="R27" i="5"/>
  <c r="L27" i="5"/>
  <c r="DR26" i="5"/>
  <c r="DQ26" i="5"/>
  <c r="DP26" i="5"/>
  <c r="DO26" i="5"/>
  <c r="DN26" i="5"/>
  <c r="DL26" i="5"/>
  <c r="DK26" i="5"/>
  <c r="DJ26" i="5"/>
  <c r="DI26" i="5"/>
  <c r="DH26" i="5"/>
  <c r="DF26" i="5"/>
  <c r="DE26" i="5"/>
  <c r="DD26" i="5"/>
  <c r="DC26" i="5"/>
  <c r="DB26" i="5"/>
  <c r="CZ26" i="5"/>
  <c r="CY26" i="5"/>
  <c r="CX26" i="5"/>
  <c r="CW26" i="5"/>
  <c r="CV26" i="5"/>
  <c r="CT26" i="5"/>
  <c r="CS26" i="5"/>
  <c r="CR26" i="5"/>
  <c r="CQ26" i="5"/>
  <c r="CP26" i="5"/>
  <c r="CN26" i="5"/>
  <c r="CM26" i="5"/>
  <c r="CL26" i="5"/>
  <c r="CK26" i="5"/>
  <c r="CJ26" i="5"/>
  <c r="CH26" i="5"/>
  <c r="CG26" i="5"/>
  <c r="CF26" i="5"/>
  <c r="CE26" i="5"/>
  <c r="CD26" i="5"/>
  <c r="CB26" i="5"/>
  <c r="CA26" i="5"/>
  <c r="BZ26" i="5"/>
  <c r="BY26" i="5"/>
  <c r="BX26" i="5"/>
  <c r="BB26" i="5"/>
  <c r="AV26" i="5"/>
  <c r="AP26" i="5"/>
  <c r="AJ26" i="5"/>
  <c r="AD26" i="5"/>
  <c r="X26" i="5"/>
  <c r="R26" i="5"/>
  <c r="L26" i="5"/>
  <c r="DR25" i="5"/>
  <c r="DQ25" i="5"/>
  <c r="DP25" i="5"/>
  <c r="DO25" i="5"/>
  <c r="DN25" i="5"/>
  <c r="DL25" i="5"/>
  <c r="DK25" i="5"/>
  <c r="DJ25" i="5"/>
  <c r="DI25" i="5"/>
  <c r="DH25" i="5"/>
  <c r="DF25" i="5"/>
  <c r="DE25" i="5"/>
  <c r="DD25" i="5"/>
  <c r="DC25" i="5"/>
  <c r="DB25" i="5"/>
  <c r="CZ25" i="5"/>
  <c r="CY25" i="5"/>
  <c r="CX25" i="5"/>
  <c r="CW25" i="5"/>
  <c r="CV25" i="5"/>
  <c r="CT25" i="5"/>
  <c r="CS25" i="5"/>
  <c r="CR25" i="5"/>
  <c r="CQ25" i="5"/>
  <c r="CP25" i="5"/>
  <c r="CN25" i="5"/>
  <c r="CM25" i="5"/>
  <c r="CL25" i="5"/>
  <c r="CK25" i="5"/>
  <c r="CJ25" i="5"/>
  <c r="CH25" i="5"/>
  <c r="CG25" i="5"/>
  <c r="CF25" i="5"/>
  <c r="CE25" i="5"/>
  <c r="CD25" i="5"/>
  <c r="CB25" i="5"/>
  <c r="CA25" i="5"/>
  <c r="BZ25" i="5"/>
  <c r="BY25" i="5"/>
  <c r="BX25" i="5"/>
  <c r="BB25" i="5"/>
  <c r="AV25" i="5"/>
  <c r="AP25" i="5"/>
  <c r="AJ25" i="5"/>
  <c r="AD25" i="5"/>
  <c r="X25" i="5"/>
  <c r="R25" i="5"/>
  <c r="L25" i="5"/>
  <c r="DR24" i="5"/>
  <c r="DQ24" i="5"/>
  <c r="DP24" i="5"/>
  <c r="DO24" i="5"/>
  <c r="DN24" i="5"/>
  <c r="DL24" i="5"/>
  <c r="DK24" i="5"/>
  <c r="DJ24" i="5"/>
  <c r="DI24" i="5"/>
  <c r="DH24" i="5"/>
  <c r="DF24" i="5"/>
  <c r="DE24" i="5"/>
  <c r="DD24" i="5"/>
  <c r="DC24" i="5"/>
  <c r="DB24" i="5"/>
  <c r="CZ24" i="5"/>
  <c r="CY24" i="5"/>
  <c r="CX24" i="5"/>
  <c r="CW24" i="5"/>
  <c r="CV24" i="5"/>
  <c r="CT24" i="5"/>
  <c r="CS24" i="5"/>
  <c r="CR24" i="5"/>
  <c r="CQ24" i="5"/>
  <c r="CP24" i="5"/>
  <c r="CN24" i="5"/>
  <c r="CM24" i="5"/>
  <c r="CL24" i="5"/>
  <c r="CK24" i="5"/>
  <c r="CJ24" i="5"/>
  <c r="CH24" i="5"/>
  <c r="CG24" i="5"/>
  <c r="CF24" i="5"/>
  <c r="CE24" i="5"/>
  <c r="CD24" i="5"/>
  <c r="CB24" i="5"/>
  <c r="CA24" i="5"/>
  <c r="BZ24" i="5"/>
  <c r="BY24" i="5"/>
  <c r="BX24" i="5"/>
  <c r="BB24" i="5"/>
  <c r="AV24" i="5"/>
  <c r="AP24" i="5"/>
  <c r="AJ24" i="5"/>
  <c r="AD24" i="5"/>
  <c r="X24" i="5"/>
  <c r="R24" i="5"/>
  <c r="L24" i="5"/>
  <c r="DR23" i="5"/>
  <c r="DQ23" i="5"/>
  <c r="DP23" i="5"/>
  <c r="DO23" i="5"/>
  <c r="DN23" i="5"/>
  <c r="DL23" i="5"/>
  <c r="DK23" i="5"/>
  <c r="DJ23" i="5"/>
  <c r="DI23" i="5"/>
  <c r="DH23" i="5"/>
  <c r="DF23" i="5"/>
  <c r="DE23" i="5"/>
  <c r="DD23" i="5"/>
  <c r="DC23" i="5"/>
  <c r="DB23" i="5"/>
  <c r="CZ23" i="5"/>
  <c r="CY23" i="5"/>
  <c r="CX23" i="5"/>
  <c r="CW23" i="5"/>
  <c r="CV23" i="5"/>
  <c r="CT23" i="5"/>
  <c r="CS23" i="5"/>
  <c r="CR23" i="5"/>
  <c r="CQ23" i="5"/>
  <c r="CP23" i="5"/>
  <c r="CN23" i="5"/>
  <c r="CM23" i="5"/>
  <c r="CL23" i="5"/>
  <c r="CK23" i="5"/>
  <c r="CJ23" i="5"/>
  <c r="CH23" i="5"/>
  <c r="CG23" i="5"/>
  <c r="CF23" i="5"/>
  <c r="CE23" i="5"/>
  <c r="CD23" i="5"/>
  <c r="CB23" i="5"/>
  <c r="CA23" i="5"/>
  <c r="BZ23" i="5"/>
  <c r="BY23" i="5"/>
  <c r="BX23" i="5"/>
  <c r="BB23" i="5"/>
  <c r="AV23" i="5"/>
  <c r="AP23" i="5"/>
  <c r="AJ23" i="5"/>
  <c r="AD23" i="5"/>
  <c r="X23" i="5"/>
  <c r="R23" i="5"/>
  <c r="L23" i="5"/>
  <c r="DR22" i="5"/>
  <c r="DQ22" i="5"/>
  <c r="DP22" i="5"/>
  <c r="DO22" i="5"/>
  <c r="DN22" i="5"/>
  <c r="DL22" i="5"/>
  <c r="DK22" i="5"/>
  <c r="DJ22" i="5"/>
  <c r="DI22" i="5"/>
  <c r="DH22" i="5"/>
  <c r="DF22" i="5"/>
  <c r="DE22" i="5"/>
  <c r="DD22" i="5"/>
  <c r="DC22" i="5"/>
  <c r="DB22" i="5"/>
  <c r="CZ22" i="5"/>
  <c r="CY22" i="5"/>
  <c r="CX22" i="5"/>
  <c r="CW22" i="5"/>
  <c r="CV22" i="5"/>
  <c r="CT22" i="5"/>
  <c r="CS22" i="5"/>
  <c r="CR22" i="5"/>
  <c r="CQ22" i="5"/>
  <c r="CP22" i="5"/>
  <c r="CN22" i="5"/>
  <c r="CM22" i="5"/>
  <c r="CL22" i="5"/>
  <c r="CK22" i="5"/>
  <c r="CJ22" i="5"/>
  <c r="CH22" i="5"/>
  <c r="CG22" i="5"/>
  <c r="CF22" i="5"/>
  <c r="CE22" i="5"/>
  <c r="CD22" i="5"/>
  <c r="CB22" i="5"/>
  <c r="CA22" i="5"/>
  <c r="BZ22" i="5"/>
  <c r="BY22" i="5"/>
  <c r="BX22" i="5"/>
  <c r="BB22" i="5"/>
  <c r="AV22" i="5"/>
  <c r="AP22" i="5"/>
  <c r="AJ22" i="5"/>
  <c r="AD22" i="5"/>
  <c r="X22" i="5"/>
  <c r="R22" i="5"/>
  <c r="L22" i="5"/>
  <c r="DR21" i="5"/>
  <c r="DQ21" i="5"/>
  <c r="DP21" i="5"/>
  <c r="DO21" i="5"/>
  <c r="DN21" i="5"/>
  <c r="DL21" i="5"/>
  <c r="DK21" i="5"/>
  <c r="DJ21" i="5"/>
  <c r="DI21" i="5"/>
  <c r="DH21" i="5"/>
  <c r="DF21" i="5"/>
  <c r="DE21" i="5"/>
  <c r="DD21" i="5"/>
  <c r="DC21" i="5"/>
  <c r="DB21" i="5"/>
  <c r="CZ21" i="5"/>
  <c r="CY21" i="5"/>
  <c r="CX21" i="5"/>
  <c r="CW21" i="5"/>
  <c r="CV21" i="5"/>
  <c r="CT21" i="5"/>
  <c r="CS21" i="5"/>
  <c r="CR21" i="5"/>
  <c r="CQ21" i="5"/>
  <c r="CP21" i="5"/>
  <c r="CN21" i="5"/>
  <c r="CM21" i="5"/>
  <c r="CL21" i="5"/>
  <c r="CK21" i="5"/>
  <c r="CJ21" i="5"/>
  <c r="CH21" i="5"/>
  <c r="CG21" i="5"/>
  <c r="CF21" i="5"/>
  <c r="CE21" i="5"/>
  <c r="CD21" i="5"/>
  <c r="CB21" i="5"/>
  <c r="CA21" i="5"/>
  <c r="BZ21" i="5"/>
  <c r="BY21" i="5"/>
  <c r="BX21" i="5"/>
  <c r="BB21" i="5"/>
  <c r="AV21" i="5"/>
  <c r="AP21" i="5"/>
  <c r="AJ21" i="5"/>
  <c r="AD21" i="5"/>
  <c r="X21" i="5"/>
  <c r="R21" i="5"/>
  <c r="L21" i="5"/>
  <c r="DR20" i="5"/>
  <c r="DQ20" i="5"/>
  <c r="DP20" i="5"/>
  <c r="DO20" i="5"/>
  <c r="DN20" i="5"/>
  <c r="DL20" i="5"/>
  <c r="DK20" i="5"/>
  <c r="DJ20" i="5"/>
  <c r="DI20" i="5"/>
  <c r="DH20" i="5"/>
  <c r="DF20" i="5"/>
  <c r="DE20" i="5"/>
  <c r="DD20" i="5"/>
  <c r="DC20" i="5"/>
  <c r="DB20" i="5"/>
  <c r="CZ20" i="5"/>
  <c r="CY20" i="5"/>
  <c r="CX20" i="5"/>
  <c r="CW20" i="5"/>
  <c r="CV20" i="5"/>
  <c r="CT20" i="5"/>
  <c r="CS20" i="5"/>
  <c r="CR20" i="5"/>
  <c r="CQ20" i="5"/>
  <c r="CP20" i="5"/>
  <c r="CN20" i="5"/>
  <c r="CM20" i="5"/>
  <c r="CL20" i="5"/>
  <c r="CK20" i="5"/>
  <c r="CJ20" i="5"/>
  <c r="CH20" i="5"/>
  <c r="CG20" i="5"/>
  <c r="CF20" i="5"/>
  <c r="CE20" i="5"/>
  <c r="CD20" i="5"/>
  <c r="CB20" i="5"/>
  <c r="CA20" i="5"/>
  <c r="BZ20" i="5"/>
  <c r="BY20" i="5"/>
  <c r="BX20" i="5"/>
  <c r="BB20" i="5"/>
  <c r="AV20" i="5"/>
  <c r="AP20" i="5"/>
  <c r="AJ20" i="5"/>
  <c r="AD20" i="5"/>
  <c r="X20" i="5"/>
  <c r="R20" i="5"/>
  <c r="L20" i="5"/>
  <c r="DR19" i="5"/>
  <c r="DQ19" i="5"/>
  <c r="DP19" i="5"/>
  <c r="DO19" i="5"/>
  <c r="DN19" i="5"/>
  <c r="DL19" i="5"/>
  <c r="DK19" i="5"/>
  <c r="DJ19" i="5"/>
  <c r="DI19" i="5"/>
  <c r="DH19" i="5"/>
  <c r="DF19" i="5"/>
  <c r="DE19" i="5"/>
  <c r="DD19" i="5"/>
  <c r="DC19" i="5"/>
  <c r="DB19" i="5"/>
  <c r="CZ19" i="5"/>
  <c r="CY19" i="5"/>
  <c r="CX19" i="5"/>
  <c r="CW19" i="5"/>
  <c r="CV19" i="5"/>
  <c r="CT19" i="5"/>
  <c r="CS19" i="5"/>
  <c r="CR19" i="5"/>
  <c r="CQ19" i="5"/>
  <c r="CP19" i="5"/>
  <c r="CN19" i="5"/>
  <c r="CM19" i="5"/>
  <c r="CL19" i="5"/>
  <c r="CK19" i="5"/>
  <c r="CJ19" i="5"/>
  <c r="CH19" i="5"/>
  <c r="CG19" i="5"/>
  <c r="CF19" i="5"/>
  <c r="CE19" i="5"/>
  <c r="CD19" i="5"/>
  <c r="CB19" i="5"/>
  <c r="CA19" i="5"/>
  <c r="BZ19" i="5"/>
  <c r="BY19" i="5"/>
  <c r="BX19" i="5"/>
  <c r="BB19" i="5"/>
  <c r="AV19" i="5"/>
  <c r="AP19" i="5"/>
  <c r="AJ19" i="5"/>
  <c r="AD19" i="5"/>
  <c r="X19" i="5"/>
  <c r="R19" i="5"/>
  <c r="L19" i="5"/>
  <c r="DR18" i="5"/>
  <c r="DQ18" i="5"/>
  <c r="DP18" i="5"/>
  <c r="DO18" i="5"/>
  <c r="DN18" i="5"/>
  <c r="DL18" i="5"/>
  <c r="DK18" i="5"/>
  <c r="DJ18" i="5"/>
  <c r="DI18" i="5"/>
  <c r="DH18" i="5"/>
  <c r="DF18" i="5"/>
  <c r="DE18" i="5"/>
  <c r="DD18" i="5"/>
  <c r="DC18" i="5"/>
  <c r="DB18" i="5"/>
  <c r="CZ18" i="5"/>
  <c r="CY18" i="5"/>
  <c r="CX18" i="5"/>
  <c r="CW18" i="5"/>
  <c r="CV18" i="5"/>
  <c r="CT18" i="5"/>
  <c r="CS18" i="5"/>
  <c r="CR18" i="5"/>
  <c r="CQ18" i="5"/>
  <c r="CP18" i="5"/>
  <c r="CN18" i="5"/>
  <c r="CM18" i="5"/>
  <c r="CL18" i="5"/>
  <c r="CK18" i="5"/>
  <c r="CJ18" i="5"/>
  <c r="CH18" i="5"/>
  <c r="CG18" i="5"/>
  <c r="CF18" i="5"/>
  <c r="CE18" i="5"/>
  <c r="CD18" i="5"/>
  <c r="CB18" i="5"/>
  <c r="CA18" i="5"/>
  <c r="BZ18" i="5"/>
  <c r="BY18" i="5"/>
  <c r="BX18" i="5"/>
  <c r="BB18" i="5"/>
  <c r="AV18" i="5"/>
  <c r="AP18" i="5"/>
  <c r="AJ18" i="5"/>
  <c r="AD18" i="5"/>
  <c r="X18" i="5"/>
  <c r="R18" i="5"/>
  <c r="L18" i="5"/>
  <c r="DR17" i="5"/>
  <c r="DQ17" i="5"/>
  <c r="DP17" i="5"/>
  <c r="DO17" i="5"/>
  <c r="DN17" i="5"/>
  <c r="DL17" i="5"/>
  <c r="DK17" i="5"/>
  <c r="DJ17" i="5"/>
  <c r="DI17" i="5"/>
  <c r="DH17" i="5"/>
  <c r="DF17" i="5"/>
  <c r="DE17" i="5"/>
  <c r="DD17" i="5"/>
  <c r="DC17" i="5"/>
  <c r="DB17" i="5"/>
  <c r="CZ17" i="5"/>
  <c r="CY17" i="5"/>
  <c r="CX17" i="5"/>
  <c r="CW17" i="5"/>
  <c r="CV17" i="5"/>
  <c r="CT17" i="5"/>
  <c r="CS17" i="5"/>
  <c r="CR17" i="5"/>
  <c r="CQ17" i="5"/>
  <c r="CP17" i="5"/>
  <c r="CN17" i="5"/>
  <c r="CM17" i="5"/>
  <c r="CL17" i="5"/>
  <c r="CK17" i="5"/>
  <c r="CJ17" i="5"/>
  <c r="CH17" i="5"/>
  <c r="CG17" i="5"/>
  <c r="CF17" i="5"/>
  <c r="CE17" i="5"/>
  <c r="CD17" i="5"/>
  <c r="CB17" i="5"/>
  <c r="CA17" i="5"/>
  <c r="BZ17" i="5"/>
  <c r="BY17" i="5"/>
  <c r="BX17" i="5"/>
  <c r="BB17" i="5"/>
  <c r="AV17" i="5"/>
  <c r="AP17" i="5"/>
  <c r="AJ17" i="5"/>
  <c r="AD17" i="5"/>
  <c r="X17" i="5"/>
  <c r="R17" i="5"/>
  <c r="L17" i="5"/>
  <c r="DR16" i="5"/>
  <c r="DQ16" i="5"/>
  <c r="DP16" i="5"/>
  <c r="DO16" i="5"/>
  <c r="DN16" i="5"/>
  <c r="DL16" i="5"/>
  <c r="DK16" i="5"/>
  <c r="DJ16" i="5"/>
  <c r="DI16" i="5"/>
  <c r="DH16" i="5"/>
  <c r="DF16" i="5"/>
  <c r="DE16" i="5"/>
  <c r="DD16" i="5"/>
  <c r="DC16" i="5"/>
  <c r="DB16" i="5"/>
  <c r="CZ16" i="5"/>
  <c r="CY16" i="5"/>
  <c r="CX16" i="5"/>
  <c r="CW16" i="5"/>
  <c r="CV16" i="5"/>
  <c r="CT16" i="5"/>
  <c r="CS16" i="5"/>
  <c r="CR16" i="5"/>
  <c r="CQ16" i="5"/>
  <c r="CP16" i="5"/>
  <c r="CN16" i="5"/>
  <c r="CM16" i="5"/>
  <c r="CL16" i="5"/>
  <c r="CK16" i="5"/>
  <c r="CJ16" i="5"/>
  <c r="CH16" i="5"/>
  <c r="CG16" i="5"/>
  <c r="CF16" i="5"/>
  <c r="CE16" i="5"/>
  <c r="CD16" i="5"/>
  <c r="CB16" i="5"/>
  <c r="CA16" i="5"/>
  <c r="BZ16" i="5"/>
  <c r="BY16" i="5"/>
  <c r="BX16" i="5"/>
  <c r="BB16" i="5"/>
  <c r="AV16" i="5"/>
  <c r="AP16" i="5"/>
  <c r="AJ16" i="5"/>
  <c r="AD16" i="5"/>
  <c r="X16" i="5"/>
  <c r="R16" i="5"/>
  <c r="L16" i="5"/>
  <c r="DR15" i="5"/>
  <c r="DQ15" i="5"/>
  <c r="DP15" i="5"/>
  <c r="DO15" i="5"/>
  <c r="DN15" i="5"/>
  <c r="DL15" i="5"/>
  <c r="DK15" i="5"/>
  <c r="DJ15" i="5"/>
  <c r="DI15" i="5"/>
  <c r="DH15" i="5"/>
  <c r="DF15" i="5"/>
  <c r="DE15" i="5"/>
  <c r="DD15" i="5"/>
  <c r="DC15" i="5"/>
  <c r="DB15" i="5"/>
  <c r="CZ15" i="5"/>
  <c r="CY15" i="5"/>
  <c r="CX15" i="5"/>
  <c r="CW15" i="5"/>
  <c r="CV15" i="5"/>
  <c r="CT15" i="5"/>
  <c r="CS15" i="5"/>
  <c r="CR15" i="5"/>
  <c r="CQ15" i="5"/>
  <c r="CP15" i="5"/>
  <c r="CN15" i="5"/>
  <c r="CM15" i="5"/>
  <c r="CL15" i="5"/>
  <c r="CK15" i="5"/>
  <c r="CJ15" i="5"/>
  <c r="CH15" i="5"/>
  <c r="CG15" i="5"/>
  <c r="CF15" i="5"/>
  <c r="CE15" i="5"/>
  <c r="CD15" i="5"/>
  <c r="CB15" i="5"/>
  <c r="CA15" i="5"/>
  <c r="BZ15" i="5"/>
  <c r="BY15" i="5"/>
  <c r="BX15" i="5"/>
  <c r="BB15" i="5"/>
  <c r="AV15" i="5"/>
  <c r="AP15" i="5"/>
  <c r="AJ15" i="5"/>
  <c r="AD15" i="5"/>
  <c r="X15" i="5"/>
  <c r="R15" i="5"/>
  <c r="L15" i="5"/>
  <c r="DR14" i="5"/>
  <c r="DQ14" i="5"/>
  <c r="DP14" i="5"/>
  <c r="DO14" i="5"/>
  <c r="DN14" i="5"/>
  <c r="DL14" i="5"/>
  <c r="DK14" i="5"/>
  <c r="DJ14" i="5"/>
  <c r="DI14" i="5"/>
  <c r="DH14" i="5"/>
  <c r="DF14" i="5"/>
  <c r="DE14" i="5"/>
  <c r="DD14" i="5"/>
  <c r="DC14" i="5"/>
  <c r="DB14" i="5"/>
  <c r="CZ14" i="5"/>
  <c r="CY14" i="5"/>
  <c r="CX14" i="5"/>
  <c r="CW14" i="5"/>
  <c r="CV14" i="5"/>
  <c r="CT14" i="5"/>
  <c r="CS14" i="5"/>
  <c r="CR14" i="5"/>
  <c r="CQ14" i="5"/>
  <c r="CP14" i="5"/>
  <c r="CN14" i="5"/>
  <c r="CM14" i="5"/>
  <c r="CL14" i="5"/>
  <c r="CK14" i="5"/>
  <c r="CJ14" i="5"/>
  <c r="CH14" i="5"/>
  <c r="CG14" i="5"/>
  <c r="CF14" i="5"/>
  <c r="CE14" i="5"/>
  <c r="CD14" i="5"/>
  <c r="CB14" i="5"/>
  <c r="CA14" i="5"/>
  <c r="BZ14" i="5"/>
  <c r="BY14" i="5"/>
  <c r="BX14" i="5"/>
  <c r="BB14" i="5"/>
  <c r="AV14" i="5"/>
  <c r="AP14" i="5"/>
  <c r="AJ14" i="5"/>
  <c r="AD14" i="5"/>
  <c r="X14" i="5"/>
  <c r="R14" i="5"/>
  <c r="L14" i="5"/>
  <c r="DR13" i="5"/>
  <c r="DQ13" i="5"/>
  <c r="DP13" i="5"/>
  <c r="DO13" i="5"/>
  <c r="DN13" i="5"/>
  <c r="DL13" i="5"/>
  <c r="DK13" i="5"/>
  <c r="DJ13" i="5"/>
  <c r="DI13" i="5"/>
  <c r="DH13" i="5"/>
  <c r="DF13" i="5"/>
  <c r="DE13" i="5"/>
  <c r="DD13" i="5"/>
  <c r="DC13" i="5"/>
  <c r="DB13" i="5"/>
  <c r="CZ13" i="5"/>
  <c r="CY13" i="5"/>
  <c r="CX13" i="5"/>
  <c r="CW13" i="5"/>
  <c r="CV13" i="5"/>
  <c r="CT13" i="5"/>
  <c r="CS13" i="5"/>
  <c r="CR13" i="5"/>
  <c r="CQ13" i="5"/>
  <c r="CP13" i="5"/>
  <c r="CN13" i="5"/>
  <c r="CM13" i="5"/>
  <c r="CL13" i="5"/>
  <c r="CK13" i="5"/>
  <c r="CJ13" i="5"/>
  <c r="CH13" i="5"/>
  <c r="CG13" i="5"/>
  <c r="CF13" i="5"/>
  <c r="CE13" i="5"/>
  <c r="CD13" i="5"/>
  <c r="CB13" i="5"/>
  <c r="CA13" i="5"/>
  <c r="BZ13" i="5"/>
  <c r="BY13" i="5"/>
  <c r="BX13" i="5"/>
  <c r="BB13" i="5"/>
  <c r="AV13" i="5"/>
  <c r="AP13" i="5"/>
  <c r="AJ13" i="5"/>
  <c r="AD13" i="5"/>
  <c r="X13" i="5"/>
  <c r="R13" i="5"/>
  <c r="L13" i="5"/>
  <c r="DR12" i="5"/>
  <c r="DQ12" i="5"/>
  <c r="DP12" i="5"/>
  <c r="DO12" i="5"/>
  <c r="DN12" i="5"/>
  <c r="DL12" i="5"/>
  <c r="DK12" i="5"/>
  <c r="DJ12" i="5"/>
  <c r="DI12" i="5"/>
  <c r="DH12" i="5"/>
  <c r="DF12" i="5"/>
  <c r="DE12" i="5"/>
  <c r="DD12" i="5"/>
  <c r="DC12" i="5"/>
  <c r="DB12" i="5"/>
  <c r="CZ12" i="5"/>
  <c r="CY12" i="5"/>
  <c r="CX12" i="5"/>
  <c r="CW12" i="5"/>
  <c r="CV12" i="5"/>
  <c r="CT12" i="5"/>
  <c r="CS12" i="5"/>
  <c r="CR12" i="5"/>
  <c r="CQ12" i="5"/>
  <c r="CP12" i="5"/>
  <c r="CN12" i="5"/>
  <c r="CM12" i="5"/>
  <c r="CL12" i="5"/>
  <c r="CK12" i="5"/>
  <c r="CJ12" i="5"/>
  <c r="CH12" i="5"/>
  <c r="CG12" i="5"/>
  <c r="CF12" i="5"/>
  <c r="CE12" i="5"/>
  <c r="CD12" i="5"/>
  <c r="CB12" i="5"/>
  <c r="CA12" i="5"/>
  <c r="BZ12" i="5"/>
  <c r="BY12" i="5"/>
  <c r="BX12" i="5"/>
  <c r="BB12" i="5"/>
  <c r="AV12" i="5"/>
  <c r="AP12" i="5"/>
  <c r="AJ12" i="5"/>
  <c r="AD12" i="5"/>
  <c r="X12" i="5"/>
  <c r="R12" i="5"/>
  <c r="L12" i="5"/>
  <c r="B12" i="5"/>
  <c r="DR11" i="5"/>
  <c r="DQ11" i="5"/>
  <c r="DP11" i="5"/>
  <c r="DO11" i="5"/>
  <c r="DN11" i="5"/>
  <c r="DL11" i="5"/>
  <c r="DK11" i="5"/>
  <c r="DJ11" i="5"/>
  <c r="DI11" i="5"/>
  <c r="DH11" i="5"/>
  <c r="DF11" i="5"/>
  <c r="DE11" i="5"/>
  <c r="DD11" i="5"/>
  <c r="DC11" i="5"/>
  <c r="DB11" i="5"/>
  <c r="CZ11" i="5"/>
  <c r="CY11" i="5"/>
  <c r="CX11" i="5"/>
  <c r="CW11" i="5"/>
  <c r="CV11" i="5"/>
  <c r="CT11" i="5"/>
  <c r="CS11" i="5"/>
  <c r="CR11" i="5"/>
  <c r="CQ11" i="5"/>
  <c r="CP11" i="5"/>
  <c r="CN11" i="5"/>
  <c r="CM11" i="5"/>
  <c r="CL11" i="5"/>
  <c r="CK11" i="5"/>
  <c r="CJ11" i="5"/>
  <c r="CH11" i="5"/>
  <c r="CG11" i="5"/>
  <c r="CF11" i="5"/>
  <c r="CE11" i="5"/>
  <c r="CD11" i="5"/>
  <c r="CB11" i="5"/>
  <c r="CA11" i="5"/>
  <c r="BZ11" i="5"/>
  <c r="BY11" i="5"/>
  <c r="BX11" i="5"/>
  <c r="BG11" i="5" s="1"/>
  <c r="BJ11" i="5"/>
  <c r="BJ12" i="5" s="1"/>
  <c r="BJ13" i="5" s="1"/>
  <c r="BJ14" i="5" s="1"/>
  <c r="BJ15" i="5" s="1"/>
  <c r="BJ16" i="5" s="1"/>
  <c r="BJ17" i="5" s="1"/>
  <c r="BJ18" i="5" s="1"/>
  <c r="BJ19" i="5" s="1"/>
  <c r="BJ20" i="5" s="1"/>
  <c r="BJ21" i="5" s="1"/>
  <c r="BJ22" i="5" s="1"/>
  <c r="BJ23" i="5" s="1"/>
  <c r="BJ24" i="5" s="1"/>
  <c r="BJ25" i="5" s="1"/>
  <c r="BJ26" i="5" s="1"/>
  <c r="BJ27" i="5" s="1"/>
  <c r="BJ28" i="5" s="1"/>
  <c r="BJ29" i="5" s="1"/>
  <c r="BJ30" i="5" s="1"/>
  <c r="BJ31" i="5" s="1"/>
  <c r="BJ32" i="5" s="1"/>
  <c r="BJ33" i="5" s="1"/>
  <c r="BJ34" i="5" s="1"/>
  <c r="BJ35" i="5" s="1"/>
  <c r="BJ36" i="5" s="1"/>
  <c r="BJ37" i="5" s="1"/>
  <c r="BJ38" i="5" s="1"/>
  <c r="BJ39" i="5" s="1"/>
  <c r="BJ40" i="5" s="1"/>
  <c r="BJ41" i="5" s="1"/>
  <c r="BJ42" i="5" s="1"/>
  <c r="BJ43" i="5" s="1"/>
  <c r="BJ44" i="5" s="1"/>
  <c r="BJ45" i="5" s="1"/>
  <c r="BJ46" i="5" s="1"/>
  <c r="BJ47" i="5" s="1"/>
  <c r="BJ48" i="5" s="1"/>
  <c r="BJ49" i="5" s="1"/>
  <c r="BJ50" i="5" s="1"/>
  <c r="BJ51" i="5" s="1"/>
  <c r="BJ52" i="5" s="1"/>
  <c r="BJ53" i="5" s="1"/>
  <c r="BJ54" i="5" s="1"/>
  <c r="BJ55" i="5" s="1"/>
  <c r="BJ56" i="5" s="1"/>
  <c r="BB11" i="5"/>
  <c r="AV11" i="5"/>
  <c r="AP11" i="5"/>
  <c r="AJ11" i="5"/>
  <c r="AD11" i="5"/>
  <c r="X11" i="5"/>
  <c r="R11" i="5"/>
  <c r="L11" i="5"/>
  <c r="B11" i="5"/>
  <c r="DR10" i="5"/>
  <c r="DQ10" i="5"/>
  <c r="DP10" i="5"/>
  <c r="DO10" i="5"/>
  <c r="DN10" i="5"/>
  <c r="DL10" i="5"/>
  <c r="DK10" i="5"/>
  <c r="DJ10" i="5"/>
  <c r="DI10" i="5"/>
  <c r="DH10" i="5"/>
  <c r="DF10" i="5"/>
  <c r="DE10" i="5"/>
  <c r="DD10" i="5"/>
  <c r="DC10" i="5"/>
  <c r="DB10" i="5"/>
  <c r="CZ10" i="5"/>
  <c r="CY10" i="5"/>
  <c r="CX10" i="5"/>
  <c r="CW10" i="5"/>
  <c r="CV10" i="5"/>
  <c r="CT10" i="5"/>
  <c r="CS10" i="5"/>
  <c r="CR10" i="5"/>
  <c r="CQ10" i="5"/>
  <c r="CP10" i="5"/>
  <c r="CN10" i="5"/>
  <c r="CM10" i="5"/>
  <c r="CL10" i="5"/>
  <c r="CK10" i="5"/>
  <c r="CJ10" i="5"/>
  <c r="CH10" i="5"/>
  <c r="CG10" i="5"/>
  <c r="CF10" i="5"/>
  <c r="CE10" i="5"/>
  <c r="CD10" i="5"/>
  <c r="CB10" i="5"/>
  <c r="CA10" i="5"/>
  <c r="BZ10" i="5"/>
  <c r="BY10" i="5"/>
  <c r="BX10" i="5"/>
  <c r="BB10" i="5"/>
  <c r="AV10" i="5"/>
  <c r="AP10" i="5"/>
  <c r="AJ10" i="5"/>
  <c r="AD10" i="5"/>
  <c r="X10" i="5"/>
  <c r="R10" i="5"/>
  <c r="L10" i="5"/>
  <c r="BS1" i="5"/>
  <c r="BB1" i="5"/>
  <c r="C103" i="4"/>
  <c r="C100" i="4"/>
  <c r="C96" i="4"/>
  <c r="C92" i="4"/>
  <c r="C83" i="4"/>
  <c r="C71" i="4"/>
  <c r="BJ58" i="4"/>
  <c r="B58" i="4"/>
  <c r="BA55" i="4"/>
  <c r="AZ55" i="4"/>
  <c r="AY55" i="4"/>
  <c r="AX55" i="4"/>
  <c r="AW55" i="4"/>
  <c r="BB55" i="4" s="1"/>
  <c r="AU55" i="4"/>
  <c r="AV55" i="4" s="1"/>
  <c r="AT55" i="4"/>
  <c r="AS55" i="4"/>
  <c r="AR55" i="4"/>
  <c r="AQ55" i="4"/>
  <c r="AO55" i="4"/>
  <c r="AN55" i="4"/>
  <c r="AM55" i="4"/>
  <c r="AM58" i="4" s="1"/>
  <c r="AL55" i="4"/>
  <c r="AP55" i="4" s="1"/>
  <c r="AK55" i="4"/>
  <c r="AI55" i="4"/>
  <c r="AH55" i="4"/>
  <c r="AG55" i="4"/>
  <c r="AF55" i="4"/>
  <c r="AE55" i="4"/>
  <c r="AC55" i="4"/>
  <c r="AB55" i="4"/>
  <c r="AA55" i="4"/>
  <c r="Z55" i="4"/>
  <c r="Y55" i="4"/>
  <c r="AD55" i="4" s="1"/>
  <c r="W55" i="4"/>
  <c r="V55" i="4"/>
  <c r="U55" i="4"/>
  <c r="T55" i="4"/>
  <c r="S55" i="4"/>
  <c r="Q55" i="4"/>
  <c r="P55" i="4"/>
  <c r="O55" i="4"/>
  <c r="N55" i="4"/>
  <c r="M55" i="4"/>
  <c r="K55" i="4"/>
  <c r="J55" i="4"/>
  <c r="I55" i="4"/>
  <c r="H55" i="4"/>
  <c r="H58" i="4" s="1"/>
  <c r="G55" i="4"/>
  <c r="L55" i="4" s="1"/>
  <c r="DR54" i="4"/>
  <c r="DQ54" i="4"/>
  <c r="DP54" i="4"/>
  <c r="DO54" i="4"/>
  <c r="DN54" i="4"/>
  <c r="DL54" i="4"/>
  <c r="DK54" i="4"/>
  <c r="DJ54" i="4"/>
  <c r="DI54" i="4"/>
  <c r="DH54" i="4"/>
  <c r="DF54" i="4"/>
  <c r="DE54" i="4"/>
  <c r="DD54" i="4"/>
  <c r="DC54" i="4"/>
  <c r="DB54" i="4"/>
  <c r="CZ54" i="4"/>
  <c r="CY54" i="4"/>
  <c r="CX54" i="4"/>
  <c r="CW54" i="4"/>
  <c r="CV54" i="4"/>
  <c r="CT54" i="4"/>
  <c r="CS54" i="4"/>
  <c r="CR54" i="4"/>
  <c r="CQ54" i="4"/>
  <c r="CP54" i="4"/>
  <c r="CN54" i="4"/>
  <c r="CM54" i="4"/>
  <c r="CL54" i="4"/>
  <c r="CK54" i="4"/>
  <c r="CJ54" i="4"/>
  <c r="CH54" i="4"/>
  <c r="CG54" i="4"/>
  <c r="CF54" i="4"/>
  <c r="CE54" i="4"/>
  <c r="CD54" i="4"/>
  <c r="CB54" i="4"/>
  <c r="CA54" i="4"/>
  <c r="BZ54" i="4"/>
  <c r="BY54" i="4"/>
  <c r="BX54" i="4"/>
  <c r="BB54" i="4"/>
  <c r="AV54" i="4"/>
  <c r="AP54" i="4"/>
  <c r="AJ54" i="4"/>
  <c r="AD54" i="4"/>
  <c r="X54" i="4"/>
  <c r="R54" i="4"/>
  <c r="BV54" i="4" s="1"/>
  <c r="L54" i="4"/>
  <c r="DR53" i="4"/>
  <c r="DQ53" i="4"/>
  <c r="DP53" i="4"/>
  <c r="DO53" i="4"/>
  <c r="DN53" i="4"/>
  <c r="DL53" i="4"/>
  <c r="DK53" i="4"/>
  <c r="DJ53" i="4"/>
  <c r="DI53" i="4"/>
  <c r="DH53" i="4"/>
  <c r="DF53" i="4"/>
  <c r="DE53" i="4"/>
  <c r="DD53" i="4"/>
  <c r="DC53" i="4"/>
  <c r="DB53" i="4"/>
  <c r="CZ53" i="4"/>
  <c r="CY53" i="4"/>
  <c r="CX53" i="4"/>
  <c r="CW53" i="4"/>
  <c r="CV53" i="4"/>
  <c r="CT53" i="4"/>
  <c r="CS53" i="4"/>
  <c r="CR53" i="4"/>
  <c r="CQ53" i="4"/>
  <c r="CP53" i="4"/>
  <c r="CN53" i="4"/>
  <c r="CM53" i="4"/>
  <c r="CL53" i="4"/>
  <c r="CK53" i="4"/>
  <c r="CJ53" i="4"/>
  <c r="CH53" i="4"/>
  <c r="CG53" i="4"/>
  <c r="CF53" i="4"/>
  <c r="CE53" i="4"/>
  <c r="CD53" i="4"/>
  <c r="CB53" i="4"/>
  <c r="CA53" i="4"/>
  <c r="BZ53" i="4"/>
  <c r="BY53" i="4"/>
  <c r="BX53" i="4"/>
  <c r="BB53" i="4"/>
  <c r="AV53" i="4"/>
  <c r="AP53" i="4"/>
  <c r="AJ53" i="4"/>
  <c r="AD53" i="4"/>
  <c r="X53" i="4"/>
  <c r="R53" i="4"/>
  <c r="L53" i="4"/>
  <c r="BV53" i="4" s="1"/>
  <c r="DR52" i="4"/>
  <c r="DQ52" i="4"/>
  <c r="DP52" i="4"/>
  <c r="DO52" i="4"/>
  <c r="DN52" i="4"/>
  <c r="DL52" i="4"/>
  <c r="DK52" i="4"/>
  <c r="DJ52" i="4"/>
  <c r="DI52" i="4"/>
  <c r="DH52" i="4"/>
  <c r="DF52" i="4"/>
  <c r="DE52" i="4"/>
  <c r="DD52" i="4"/>
  <c r="DC52" i="4"/>
  <c r="DB52" i="4"/>
  <c r="CZ52" i="4"/>
  <c r="CY52" i="4"/>
  <c r="CX52" i="4"/>
  <c r="CW52" i="4"/>
  <c r="CV52" i="4"/>
  <c r="CT52" i="4"/>
  <c r="CS52" i="4"/>
  <c r="CR52" i="4"/>
  <c r="CQ52" i="4"/>
  <c r="CP52" i="4"/>
  <c r="CN52" i="4"/>
  <c r="CM52" i="4"/>
  <c r="CL52" i="4"/>
  <c r="CK52" i="4"/>
  <c r="CJ52" i="4"/>
  <c r="CH52" i="4"/>
  <c r="CG52" i="4"/>
  <c r="CF52" i="4"/>
  <c r="CE52" i="4"/>
  <c r="CD52" i="4"/>
  <c r="CB52" i="4"/>
  <c r="CA52" i="4"/>
  <c r="BZ52" i="4"/>
  <c r="BY52" i="4"/>
  <c r="BX52" i="4"/>
  <c r="BB52" i="4"/>
  <c r="AV52" i="4"/>
  <c r="AP52" i="4"/>
  <c r="AJ52" i="4"/>
  <c r="AD52" i="4"/>
  <c r="X52" i="4"/>
  <c r="R52" i="4"/>
  <c r="BV52" i="4" s="1"/>
  <c r="L52" i="4"/>
  <c r="DR51" i="4"/>
  <c r="DQ51" i="4"/>
  <c r="DP51" i="4"/>
  <c r="DO51" i="4"/>
  <c r="DN51" i="4"/>
  <c r="DL51" i="4"/>
  <c r="DK51" i="4"/>
  <c r="DJ51" i="4"/>
  <c r="DI51" i="4"/>
  <c r="DH51" i="4"/>
  <c r="DF51" i="4"/>
  <c r="DE51" i="4"/>
  <c r="DD51" i="4"/>
  <c r="DC51" i="4"/>
  <c r="DB51" i="4"/>
  <c r="CZ51" i="4"/>
  <c r="CY51" i="4"/>
  <c r="CX51" i="4"/>
  <c r="CW51" i="4"/>
  <c r="CV51" i="4"/>
  <c r="CT51" i="4"/>
  <c r="CS51" i="4"/>
  <c r="CR51" i="4"/>
  <c r="CQ51" i="4"/>
  <c r="CP51" i="4"/>
  <c r="CN51" i="4"/>
  <c r="CM51" i="4"/>
  <c r="CL51" i="4"/>
  <c r="CK51" i="4"/>
  <c r="CJ51" i="4"/>
  <c r="CH51" i="4"/>
  <c r="CG51" i="4"/>
  <c r="CF51" i="4"/>
  <c r="CE51" i="4"/>
  <c r="CD51" i="4"/>
  <c r="CB51" i="4"/>
  <c r="CA51" i="4"/>
  <c r="BZ51" i="4"/>
  <c r="BY51" i="4"/>
  <c r="BX51" i="4"/>
  <c r="BB51" i="4"/>
  <c r="AV51" i="4"/>
  <c r="AP51" i="4"/>
  <c r="AJ51" i="4"/>
  <c r="AD51" i="4"/>
  <c r="X51" i="4"/>
  <c r="R51" i="4"/>
  <c r="L51" i="4"/>
  <c r="BV51" i="4" s="1"/>
  <c r="DR50" i="4"/>
  <c r="DQ50" i="4"/>
  <c r="DP50" i="4"/>
  <c r="DO50" i="4"/>
  <c r="DN50" i="4"/>
  <c r="DL50" i="4"/>
  <c r="DK50" i="4"/>
  <c r="DJ50" i="4"/>
  <c r="DI50" i="4"/>
  <c r="DH50" i="4"/>
  <c r="DF50" i="4"/>
  <c r="DE50" i="4"/>
  <c r="DD50" i="4"/>
  <c r="DC50" i="4"/>
  <c r="DB50" i="4"/>
  <c r="CZ50" i="4"/>
  <c r="CY50" i="4"/>
  <c r="CX50" i="4"/>
  <c r="CW50" i="4"/>
  <c r="CV50" i="4"/>
  <c r="CT50" i="4"/>
  <c r="CS50" i="4"/>
  <c r="CR50" i="4"/>
  <c r="CQ50" i="4"/>
  <c r="CP50" i="4"/>
  <c r="CN50" i="4"/>
  <c r="CM50" i="4"/>
  <c r="CL50" i="4"/>
  <c r="CK50" i="4"/>
  <c r="CJ50" i="4"/>
  <c r="CH50" i="4"/>
  <c r="CG50" i="4"/>
  <c r="CF50" i="4"/>
  <c r="CE50" i="4"/>
  <c r="CD50" i="4"/>
  <c r="CB50" i="4"/>
  <c r="CA50" i="4"/>
  <c r="BZ50" i="4"/>
  <c r="BY50" i="4"/>
  <c r="BX50" i="4"/>
  <c r="BB50" i="4"/>
  <c r="AV50" i="4"/>
  <c r="AP50" i="4"/>
  <c r="AJ50" i="4"/>
  <c r="AD50" i="4"/>
  <c r="X50" i="4"/>
  <c r="BV50" i="4" s="1"/>
  <c r="R50" i="4"/>
  <c r="L50" i="4"/>
  <c r="DR49" i="4"/>
  <c r="DQ49" i="4"/>
  <c r="DP49" i="4"/>
  <c r="DO49" i="4"/>
  <c r="DN49" i="4"/>
  <c r="DL49" i="4"/>
  <c r="DK49" i="4"/>
  <c r="DJ49" i="4"/>
  <c r="DI49" i="4"/>
  <c r="DH49" i="4"/>
  <c r="DF49" i="4"/>
  <c r="DE49" i="4"/>
  <c r="DD49" i="4"/>
  <c r="DC49" i="4"/>
  <c r="DB49" i="4"/>
  <c r="CZ49" i="4"/>
  <c r="CY49" i="4"/>
  <c r="CX49" i="4"/>
  <c r="CW49" i="4"/>
  <c r="CV49" i="4"/>
  <c r="CT49" i="4"/>
  <c r="CS49" i="4"/>
  <c r="CR49" i="4"/>
  <c r="CQ49" i="4"/>
  <c r="CP49" i="4"/>
  <c r="CN49" i="4"/>
  <c r="CM49" i="4"/>
  <c r="CL49" i="4"/>
  <c r="CK49" i="4"/>
  <c r="CJ49" i="4"/>
  <c r="CH49" i="4"/>
  <c r="CG49" i="4"/>
  <c r="CF49" i="4"/>
  <c r="CE49" i="4"/>
  <c r="CD49" i="4"/>
  <c r="CB49" i="4"/>
  <c r="CA49" i="4"/>
  <c r="BZ49" i="4"/>
  <c r="BY49" i="4"/>
  <c r="BX49" i="4"/>
  <c r="BB49" i="4"/>
  <c r="AV49" i="4"/>
  <c r="AP49" i="4"/>
  <c r="AJ49" i="4"/>
  <c r="AD49" i="4"/>
  <c r="X49" i="4"/>
  <c r="R49" i="4"/>
  <c r="L49" i="4"/>
  <c r="BV49" i="4" s="1"/>
  <c r="DR48" i="4"/>
  <c r="DQ48" i="4"/>
  <c r="DP48" i="4"/>
  <c r="DO48" i="4"/>
  <c r="DN48" i="4"/>
  <c r="DL48" i="4"/>
  <c r="DK48" i="4"/>
  <c r="DJ48" i="4"/>
  <c r="DI48" i="4"/>
  <c r="DH48" i="4"/>
  <c r="DF48" i="4"/>
  <c r="DE48" i="4"/>
  <c r="DD48" i="4"/>
  <c r="DC48" i="4"/>
  <c r="DB48" i="4"/>
  <c r="CZ48" i="4"/>
  <c r="CY48" i="4"/>
  <c r="CX48" i="4"/>
  <c r="CW48" i="4"/>
  <c r="CV48" i="4"/>
  <c r="CT48" i="4"/>
  <c r="CS48" i="4"/>
  <c r="CR48" i="4"/>
  <c r="CQ48" i="4"/>
  <c r="CP48" i="4"/>
  <c r="CN48" i="4"/>
  <c r="CM48" i="4"/>
  <c r="CL48" i="4"/>
  <c r="CK48" i="4"/>
  <c r="CJ48" i="4"/>
  <c r="CH48" i="4"/>
  <c r="CG48" i="4"/>
  <c r="CF48" i="4"/>
  <c r="CE48" i="4"/>
  <c r="CD48" i="4"/>
  <c r="CB48" i="4"/>
  <c r="CA48" i="4"/>
  <c r="BZ48" i="4"/>
  <c r="BY48" i="4"/>
  <c r="BX48" i="4"/>
  <c r="BB48" i="4"/>
  <c r="AV48" i="4"/>
  <c r="AP48" i="4"/>
  <c r="AJ48" i="4"/>
  <c r="AD48" i="4"/>
  <c r="X48" i="4"/>
  <c r="BV48" i="4" s="1"/>
  <c r="R48" i="4"/>
  <c r="L48" i="4"/>
  <c r="DR47" i="4"/>
  <c r="DQ47" i="4"/>
  <c r="DP47" i="4"/>
  <c r="DO47" i="4"/>
  <c r="DN47" i="4"/>
  <c r="DL47" i="4"/>
  <c r="DK47" i="4"/>
  <c r="DJ47" i="4"/>
  <c r="DI47" i="4"/>
  <c r="DH47" i="4"/>
  <c r="DF47" i="4"/>
  <c r="DE47" i="4"/>
  <c r="DD47" i="4"/>
  <c r="DC47" i="4"/>
  <c r="DB47" i="4"/>
  <c r="CZ47" i="4"/>
  <c r="CY47" i="4"/>
  <c r="CX47" i="4"/>
  <c r="CW47" i="4"/>
  <c r="CV47" i="4"/>
  <c r="CT47" i="4"/>
  <c r="CS47" i="4"/>
  <c r="CR47" i="4"/>
  <c r="CQ47" i="4"/>
  <c r="CP47" i="4"/>
  <c r="CN47" i="4"/>
  <c r="CM47" i="4"/>
  <c r="CL47" i="4"/>
  <c r="CK47" i="4"/>
  <c r="CJ47" i="4"/>
  <c r="CH47" i="4"/>
  <c r="CG47" i="4"/>
  <c r="CF47" i="4"/>
  <c r="CE47" i="4"/>
  <c r="CD47" i="4"/>
  <c r="CB47" i="4"/>
  <c r="CA47" i="4"/>
  <c r="BZ47" i="4"/>
  <c r="BY47" i="4"/>
  <c r="BX47" i="4"/>
  <c r="BB47" i="4"/>
  <c r="AV47" i="4"/>
  <c r="AP47" i="4"/>
  <c r="AJ47" i="4"/>
  <c r="AD47" i="4"/>
  <c r="X47" i="4"/>
  <c r="R47" i="4"/>
  <c r="L47" i="4"/>
  <c r="BV47" i="4" s="1"/>
  <c r="DR46" i="4"/>
  <c r="DQ46" i="4"/>
  <c r="DP46" i="4"/>
  <c r="DO46" i="4"/>
  <c r="DN46" i="4"/>
  <c r="DL46" i="4"/>
  <c r="DK46" i="4"/>
  <c r="DJ46" i="4"/>
  <c r="DI46" i="4"/>
  <c r="DH46" i="4"/>
  <c r="DF46" i="4"/>
  <c r="DE46" i="4"/>
  <c r="DD46" i="4"/>
  <c r="DC46" i="4"/>
  <c r="DB46" i="4"/>
  <c r="CZ46" i="4"/>
  <c r="CY46" i="4"/>
  <c r="CX46" i="4"/>
  <c r="CW46" i="4"/>
  <c r="CV46" i="4"/>
  <c r="CT46" i="4"/>
  <c r="CS46" i="4"/>
  <c r="CR46" i="4"/>
  <c r="CQ46" i="4"/>
  <c r="CP46" i="4"/>
  <c r="CN46" i="4"/>
  <c r="CM46" i="4"/>
  <c r="CL46" i="4"/>
  <c r="CK46" i="4"/>
  <c r="CJ46" i="4"/>
  <c r="CH46" i="4"/>
  <c r="CG46" i="4"/>
  <c r="CF46" i="4"/>
  <c r="CE46" i="4"/>
  <c r="CD46" i="4"/>
  <c r="CB46" i="4"/>
  <c r="CA46" i="4"/>
  <c r="BZ46" i="4"/>
  <c r="BY46" i="4"/>
  <c r="BX46" i="4"/>
  <c r="BB46" i="4"/>
  <c r="AV46" i="4"/>
  <c r="AP46" i="4"/>
  <c r="AJ46" i="4"/>
  <c r="AD46" i="4"/>
  <c r="X46" i="4"/>
  <c r="BV46" i="4" s="1"/>
  <c r="R46" i="4"/>
  <c r="L46" i="4"/>
  <c r="DR45" i="4"/>
  <c r="DQ45" i="4"/>
  <c r="DP45" i="4"/>
  <c r="DO45" i="4"/>
  <c r="DN45" i="4"/>
  <c r="DL45" i="4"/>
  <c r="DK45" i="4"/>
  <c r="DJ45" i="4"/>
  <c r="DI45" i="4"/>
  <c r="DH45" i="4"/>
  <c r="DF45" i="4"/>
  <c r="DE45" i="4"/>
  <c r="DD45" i="4"/>
  <c r="DC45" i="4"/>
  <c r="DB45" i="4"/>
  <c r="CZ45" i="4"/>
  <c r="CY45" i="4"/>
  <c r="CX45" i="4"/>
  <c r="CW45" i="4"/>
  <c r="CV45" i="4"/>
  <c r="CT45" i="4"/>
  <c r="CS45" i="4"/>
  <c r="CR45" i="4"/>
  <c r="CQ45" i="4"/>
  <c r="CP45" i="4"/>
  <c r="CN45" i="4"/>
  <c r="CM45" i="4"/>
  <c r="CL45" i="4"/>
  <c r="CK45" i="4"/>
  <c r="CJ45" i="4"/>
  <c r="CH45" i="4"/>
  <c r="CG45" i="4"/>
  <c r="CF45" i="4"/>
  <c r="CE45" i="4"/>
  <c r="CD45" i="4"/>
  <c r="CB45" i="4"/>
  <c r="CA45" i="4"/>
  <c r="BZ45" i="4"/>
  <c r="BY45" i="4"/>
  <c r="BX45" i="4"/>
  <c r="BB45" i="4"/>
  <c r="AV45" i="4"/>
  <c r="AP45" i="4"/>
  <c r="AJ45" i="4"/>
  <c r="AD45" i="4"/>
  <c r="X45" i="4"/>
  <c r="R45" i="4"/>
  <c r="L45" i="4"/>
  <c r="DR41" i="4"/>
  <c r="DQ41" i="4"/>
  <c r="DP41" i="4"/>
  <c r="DO41" i="4"/>
  <c r="DN41" i="4"/>
  <c r="DL41" i="4"/>
  <c r="DK41" i="4"/>
  <c r="DJ41" i="4"/>
  <c r="DI41" i="4"/>
  <c r="DH41" i="4"/>
  <c r="DF41" i="4"/>
  <c r="DE41" i="4"/>
  <c r="DD41" i="4"/>
  <c r="DC41" i="4"/>
  <c r="DB41" i="4"/>
  <c r="CZ41" i="4"/>
  <c r="CY41" i="4"/>
  <c r="CX41" i="4"/>
  <c r="CW41" i="4"/>
  <c r="CV41" i="4"/>
  <c r="CT41" i="4"/>
  <c r="CS41" i="4"/>
  <c r="CR41" i="4"/>
  <c r="CQ41" i="4"/>
  <c r="CP41" i="4"/>
  <c r="CN41" i="4"/>
  <c r="CM41" i="4"/>
  <c r="CL41" i="4"/>
  <c r="CK41" i="4"/>
  <c r="CJ41" i="4"/>
  <c r="CH41" i="4"/>
  <c r="CG41" i="4"/>
  <c r="CF41" i="4"/>
  <c r="CE41" i="4"/>
  <c r="CD41" i="4"/>
  <c r="CB41" i="4"/>
  <c r="CA41" i="4"/>
  <c r="BZ41" i="4"/>
  <c r="BY41" i="4"/>
  <c r="BX41" i="4"/>
  <c r="BB41" i="4"/>
  <c r="AV41" i="4"/>
  <c r="AP41" i="4"/>
  <c r="AJ41" i="4"/>
  <c r="AD41" i="4"/>
  <c r="X41" i="4"/>
  <c r="R41" i="4"/>
  <c r="L41" i="4"/>
  <c r="DR40" i="4"/>
  <c r="DQ40" i="4"/>
  <c r="DP40" i="4"/>
  <c r="DO40" i="4"/>
  <c r="DN40" i="4"/>
  <c r="DL40" i="4"/>
  <c r="DK40" i="4"/>
  <c r="DJ40" i="4"/>
  <c r="DI40" i="4"/>
  <c r="DH40" i="4"/>
  <c r="DF40" i="4"/>
  <c r="DE40" i="4"/>
  <c r="DD40" i="4"/>
  <c r="DC40" i="4"/>
  <c r="DB40" i="4"/>
  <c r="CZ40" i="4"/>
  <c r="CY40" i="4"/>
  <c r="CX40" i="4"/>
  <c r="CW40" i="4"/>
  <c r="CV40" i="4"/>
  <c r="CT40" i="4"/>
  <c r="CS40" i="4"/>
  <c r="CR40" i="4"/>
  <c r="CQ40" i="4"/>
  <c r="CP40" i="4"/>
  <c r="CN40" i="4"/>
  <c r="CM40" i="4"/>
  <c r="CL40" i="4"/>
  <c r="CK40" i="4"/>
  <c r="CJ40" i="4"/>
  <c r="CH40" i="4"/>
  <c r="CG40" i="4"/>
  <c r="CF40" i="4"/>
  <c r="CE40" i="4"/>
  <c r="CD40" i="4"/>
  <c r="CB40" i="4"/>
  <c r="CA40" i="4"/>
  <c r="BZ40" i="4"/>
  <c r="BY40" i="4"/>
  <c r="BX40" i="4"/>
  <c r="BJ40" i="4"/>
  <c r="BJ41" i="4" s="1"/>
  <c r="BJ42" i="4" s="1"/>
  <c r="BJ45" i="4" s="1"/>
  <c r="BJ46" i="4" s="1"/>
  <c r="BJ47" i="4" s="1"/>
  <c r="BJ48" i="4" s="1"/>
  <c r="BJ49" i="4" s="1"/>
  <c r="BJ50" i="4" s="1"/>
  <c r="BJ51" i="4" s="1"/>
  <c r="BJ52" i="4" s="1"/>
  <c r="BJ53" i="4" s="1"/>
  <c r="BJ54" i="4" s="1"/>
  <c r="BB40" i="4"/>
  <c r="AV40" i="4"/>
  <c r="AP40" i="4"/>
  <c r="AJ40" i="4"/>
  <c r="AD40" i="4"/>
  <c r="X40" i="4"/>
  <c r="R40" i="4"/>
  <c r="L40" i="4"/>
  <c r="AU37" i="4"/>
  <c r="AU42" i="4" s="1"/>
  <c r="AM37" i="4"/>
  <c r="AM42" i="4" s="1"/>
  <c r="AE37" i="4"/>
  <c r="AE42" i="4" s="1"/>
  <c r="W37" i="4"/>
  <c r="W42" i="4" s="1"/>
  <c r="G37" i="4"/>
  <c r="G42" i="4" s="1"/>
  <c r="DR36" i="4"/>
  <c r="DQ36" i="4"/>
  <c r="DP36" i="4"/>
  <c r="DO36" i="4"/>
  <c r="DN36" i="4"/>
  <c r="DL36" i="4"/>
  <c r="DK36" i="4"/>
  <c r="DJ36" i="4"/>
  <c r="DI36" i="4"/>
  <c r="DH36" i="4"/>
  <c r="DF36" i="4"/>
  <c r="DE36" i="4"/>
  <c r="DD36" i="4"/>
  <c r="DC36" i="4"/>
  <c r="DB36" i="4"/>
  <c r="CZ36" i="4"/>
  <c r="CY36" i="4"/>
  <c r="CX36" i="4"/>
  <c r="CW36" i="4"/>
  <c r="CV36" i="4"/>
  <c r="CT36" i="4"/>
  <c r="CS36" i="4"/>
  <c r="CR36" i="4"/>
  <c r="CQ36" i="4"/>
  <c r="CP36" i="4"/>
  <c r="CN36" i="4"/>
  <c r="CM36" i="4"/>
  <c r="CL36" i="4"/>
  <c r="CK36" i="4"/>
  <c r="CJ36" i="4"/>
  <c r="CH36" i="4"/>
  <c r="CG36" i="4"/>
  <c r="CF36" i="4"/>
  <c r="CE36" i="4"/>
  <c r="CD36" i="4"/>
  <c r="CB36" i="4"/>
  <c r="CA36" i="4"/>
  <c r="BZ36" i="4"/>
  <c r="BY36" i="4"/>
  <c r="BX36" i="4"/>
  <c r="BB36" i="4"/>
  <c r="AV36" i="4"/>
  <c r="AP36" i="4"/>
  <c r="AJ36" i="4"/>
  <c r="AD36" i="4"/>
  <c r="X36" i="4"/>
  <c r="R36" i="4"/>
  <c r="L36" i="4"/>
  <c r="DR35" i="4"/>
  <c r="DQ35" i="4"/>
  <c r="DP35" i="4"/>
  <c r="DO35" i="4"/>
  <c r="DN35" i="4"/>
  <c r="DL35" i="4"/>
  <c r="DK35" i="4"/>
  <c r="DJ35" i="4"/>
  <c r="DI35" i="4"/>
  <c r="DH35" i="4"/>
  <c r="DF35" i="4"/>
  <c r="DE35" i="4"/>
  <c r="DD35" i="4"/>
  <c r="DC35" i="4"/>
  <c r="DB35" i="4"/>
  <c r="CZ35" i="4"/>
  <c r="CY35" i="4"/>
  <c r="CX35" i="4"/>
  <c r="CW35" i="4"/>
  <c r="CV35" i="4"/>
  <c r="CT35" i="4"/>
  <c r="CS35" i="4"/>
  <c r="CR35" i="4"/>
  <c r="CQ35" i="4"/>
  <c r="CP35" i="4"/>
  <c r="CN35" i="4"/>
  <c r="CM35" i="4"/>
  <c r="CL35" i="4"/>
  <c r="CK35" i="4"/>
  <c r="CJ35" i="4"/>
  <c r="CH35" i="4"/>
  <c r="CG35" i="4"/>
  <c r="CF35" i="4"/>
  <c r="CE35" i="4"/>
  <c r="CD35" i="4"/>
  <c r="CB35" i="4"/>
  <c r="CA35" i="4"/>
  <c r="BZ35" i="4"/>
  <c r="BY35" i="4"/>
  <c r="BX35" i="4"/>
  <c r="BB35" i="4"/>
  <c r="AV35" i="4"/>
  <c r="AP35" i="4"/>
  <c r="AJ35" i="4"/>
  <c r="AD35" i="4"/>
  <c r="X35" i="4"/>
  <c r="L35" i="4"/>
  <c r="BA32" i="4"/>
  <c r="AU32" i="4"/>
  <c r="AT32" i="4"/>
  <c r="AS32" i="4"/>
  <c r="AN32" i="4"/>
  <c r="AM32" i="4"/>
  <c r="AL32" i="4"/>
  <c r="AK32" i="4"/>
  <c r="AF32" i="4"/>
  <c r="AE32" i="4"/>
  <c r="AC32" i="4"/>
  <c r="W32" i="4"/>
  <c r="V32" i="4"/>
  <c r="U32" i="4"/>
  <c r="P32" i="4"/>
  <c r="O32" i="4"/>
  <c r="H32" i="4"/>
  <c r="G32" i="4"/>
  <c r="DR31" i="4"/>
  <c r="DQ31" i="4"/>
  <c r="DP31" i="4"/>
  <c r="DO31" i="4"/>
  <c r="DN31" i="4"/>
  <c r="DL31" i="4"/>
  <c r="DK31" i="4"/>
  <c r="DJ31" i="4"/>
  <c r="DI31" i="4"/>
  <c r="DH31" i="4"/>
  <c r="DF31" i="4"/>
  <c r="DE31" i="4"/>
  <c r="DD31" i="4"/>
  <c r="DC31" i="4"/>
  <c r="DB31" i="4"/>
  <c r="CZ31" i="4"/>
  <c r="CY31" i="4"/>
  <c r="CX31" i="4"/>
  <c r="CW31" i="4"/>
  <c r="CV31" i="4"/>
  <c r="CT31" i="4"/>
  <c r="CS31" i="4"/>
  <c r="CR31" i="4"/>
  <c r="CQ31" i="4"/>
  <c r="CP31" i="4"/>
  <c r="CN31" i="4"/>
  <c r="CM31" i="4"/>
  <c r="CL31" i="4"/>
  <c r="CK31" i="4"/>
  <c r="CJ31" i="4"/>
  <c r="CH31" i="4"/>
  <c r="CG31" i="4"/>
  <c r="CF31" i="4"/>
  <c r="CE31" i="4"/>
  <c r="CD31" i="4"/>
  <c r="CB31" i="4"/>
  <c r="CA31" i="4"/>
  <c r="BZ31" i="4"/>
  <c r="BY31" i="4"/>
  <c r="BX31" i="4"/>
  <c r="BB31" i="4"/>
  <c r="AV31" i="4"/>
  <c r="AP31" i="4"/>
  <c r="AJ31" i="4"/>
  <c r="AD31" i="4"/>
  <c r="X31" i="4"/>
  <c r="R31" i="4"/>
  <c r="L31" i="4"/>
  <c r="BA30" i="4"/>
  <c r="AZ30" i="4"/>
  <c r="AZ32" i="4" s="1"/>
  <c r="AY30" i="4"/>
  <c r="AY32" i="4" s="1"/>
  <c r="AX30" i="4"/>
  <c r="AX32" i="4" s="1"/>
  <c r="AW30" i="4"/>
  <c r="AW32" i="4" s="1"/>
  <c r="AU30" i="4"/>
  <c r="AT30" i="4"/>
  <c r="AS30" i="4"/>
  <c r="AR30" i="4"/>
  <c r="AR32" i="4" s="1"/>
  <c r="AQ30" i="4"/>
  <c r="AQ32" i="4" s="1"/>
  <c r="AV32" i="4" s="1"/>
  <c r="AP30" i="4"/>
  <c r="AO30" i="4"/>
  <c r="AO32" i="4" s="1"/>
  <c r="AN30" i="4"/>
  <c r="AM30" i="4"/>
  <c r="AL30" i="4"/>
  <c r="AK30" i="4"/>
  <c r="AI30" i="4"/>
  <c r="AI32" i="4" s="1"/>
  <c r="AH30" i="4"/>
  <c r="AJ30" i="4" s="1"/>
  <c r="AG30" i="4"/>
  <c r="AG32" i="4" s="1"/>
  <c r="AF30" i="4"/>
  <c r="AE30" i="4"/>
  <c r="AC30" i="4"/>
  <c r="AB30" i="4"/>
  <c r="AB32" i="4" s="1"/>
  <c r="AA30" i="4"/>
  <c r="AA32" i="4" s="1"/>
  <c r="Z30" i="4"/>
  <c r="Z32" i="4" s="1"/>
  <c r="Y30" i="4"/>
  <c r="Y32" i="4" s="1"/>
  <c r="AD32" i="4" s="1"/>
  <c r="W30" i="4"/>
  <c r="V30" i="4"/>
  <c r="U30" i="4"/>
  <c r="T30" i="4"/>
  <c r="T32" i="4" s="1"/>
  <c r="S30" i="4"/>
  <c r="S32" i="4" s="1"/>
  <c r="Q30" i="4"/>
  <c r="Q32" i="4" s="1"/>
  <c r="P30" i="4"/>
  <c r="O30" i="4"/>
  <c r="N30" i="4"/>
  <c r="N32" i="4" s="1"/>
  <c r="M30" i="4"/>
  <c r="M32" i="4" s="1"/>
  <c r="K30" i="4"/>
  <c r="K32" i="4" s="1"/>
  <c r="J30" i="4"/>
  <c r="L30" i="4" s="1"/>
  <c r="I30" i="4"/>
  <c r="I32" i="4" s="1"/>
  <c r="H30" i="4"/>
  <c r="G30" i="4"/>
  <c r="DR29" i="4"/>
  <c r="DQ29" i="4"/>
  <c r="DP29" i="4"/>
  <c r="DO29" i="4"/>
  <c r="DN29" i="4"/>
  <c r="DL29" i="4"/>
  <c r="DK29" i="4"/>
  <c r="DJ29" i="4"/>
  <c r="DI29" i="4"/>
  <c r="DH29" i="4"/>
  <c r="DF29" i="4"/>
  <c r="DE29" i="4"/>
  <c r="DD29" i="4"/>
  <c r="DC29" i="4"/>
  <c r="DB29" i="4"/>
  <c r="CZ29" i="4"/>
  <c r="CY29" i="4"/>
  <c r="CX29" i="4"/>
  <c r="CW29" i="4"/>
  <c r="CV29" i="4"/>
  <c r="CT29" i="4"/>
  <c r="CS29" i="4"/>
  <c r="CR29" i="4"/>
  <c r="CQ29" i="4"/>
  <c r="CP29" i="4"/>
  <c r="CN29" i="4"/>
  <c r="CM29" i="4"/>
  <c r="CL29" i="4"/>
  <c r="CK29" i="4"/>
  <c r="CJ29" i="4"/>
  <c r="CH29" i="4"/>
  <c r="CG29" i="4"/>
  <c r="CF29" i="4"/>
  <c r="CE29" i="4"/>
  <c r="CD29" i="4"/>
  <c r="CB29" i="4"/>
  <c r="CA29" i="4"/>
  <c r="BZ29" i="4"/>
  <c r="BY29" i="4"/>
  <c r="BX29" i="4"/>
  <c r="BB29" i="4"/>
  <c r="AV29" i="4"/>
  <c r="AP29" i="4"/>
  <c r="AJ29" i="4"/>
  <c r="AD29" i="4"/>
  <c r="X29" i="4"/>
  <c r="R29" i="4"/>
  <c r="L29" i="4"/>
  <c r="DR28" i="4"/>
  <c r="DQ28" i="4"/>
  <c r="DP28" i="4"/>
  <c r="DO28" i="4"/>
  <c r="DN28" i="4"/>
  <c r="DL28" i="4"/>
  <c r="DK28" i="4"/>
  <c r="DJ28" i="4"/>
  <c r="DI28" i="4"/>
  <c r="DH28" i="4"/>
  <c r="DF28" i="4"/>
  <c r="DE28" i="4"/>
  <c r="DD28" i="4"/>
  <c r="DC28" i="4"/>
  <c r="DB28" i="4"/>
  <c r="CZ28" i="4"/>
  <c r="CY28" i="4"/>
  <c r="CX28" i="4"/>
  <c r="CW28" i="4"/>
  <c r="CV28" i="4"/>
  <c r="CT28" i="4"/>
  <c r="CS28" i="4"/>
  <c r="CR28" i="4"/>
  <c r="CQ28" i="4"/>
  <c r="CP28" i="4"/>
  <c r="CN28" i="4"/>
  <c r="CM28" i="4"/>
  <c r="CL28" i="4"/>
  <c r="CK28" i="4"/>
  <c r="CJ28" i="4"/>
  <c r="CH28" i="4"/>
  <c r="CG28" i="4"/>
  <c r="CF28" i="4"/>
  <c r="CE28" i="4"/>
  <c r="CD28" i="4"/>
  <c r="CB28" i="4"/>
  <c r="CA28" i="4"/>
  <c r="BZ28" i="4"/>
  <c r="BY28" i="4"/>
  <c r="BX28" i="4"/>
  <c r="BB28" i="4"/>
  <c r="AV28" i="4"/>
  <c r="AP28" i="4"/>
  <c r="AJ28" i="4"/>
  <c r="AD28" i="4"/>
  <c r="X28" i="4"/>
  <c r="R28" i="4"/>
  <c r="L28" i="4"/>
  <c r="FO27" i="4"/>
  <c r="FN27" i="4"/>
  <c r="FM27" i="4"/>
  <c r="FL27" i="4"/>
  <c r="FK27" i="4"/>
  <c r="FI27" i="4"/>
  <c r="FH27" i="4"/>
  <c r="FG27" i="4"/>
  <c r="FF27" i="4"/>
  <c r="FE27" i="4"/>
  <c r="FC27" i="4"/>
  <c r="FB27" i="4"/>
  <c r="FA27" i="4"/>
  <c r="EZ27" i="4"/>
  <c r="EY27" i="4"/>
  <c r="EW27" i="4"/>
  <c r="EV27" i="4"/>
  <c r="EU27" i="4"/>
  <c r="ET27" i="4"/>
  <c r="ES27" i="4"/>
  <c r="EQ27" i="4"/>
  <c r="EP27" i="4"/>
  <c r="EO27" i="4"/>
  <c r="EN27" i="4"/>
  <c r="EM27" i="4"/>
  <c r="EK27" i="4"/>
  <c r="EJ27" i="4"/>
  <c r="EI27" i="4"/>
  <c r="EH27" i="4"/>
  <c r="EG27" i="4"/>
  <c r="EE27" i="4"/>
  <c r="ED27" i="4"/>
  <c r="EC27" i="4"/>
  <c r="EB27" i="4"/>
  <c r="EA27" i="4"/>
  <c r="DY27" i="4"/>
  <c r="DX27" i="4"/>
  <c r="DW27" i="4"/>
  <c r="DV27" i="4"/>
  <c r="DU27" i="4"/>
  <c r="DR27" i="4"/>
  <c r="DQ27" i="4"/>
  <c r="DP27" i="4"/>
  <c r="DO27" i="4"/>
  <c r="DN27" i="4"/>
  <c r="DL27" i="4"/>
  <c r="DK27" i="4"/>
  <c r="DJ27" i="4"/>
  <c r="DI27" i="4"/>
  <c r="DH27" i="4"/>
  <c r="DF27" i="4"/>
  <c r="DE27" i="4"/>
  <c r="DD27" i="4"/>
  <c r="DC27" i="4"/>
  <c r="DB27" i="4"/>
  <c r="CZ27" i="4"/>
  <c r="CY27" i="4"/>
  <c r="CX27" i="4"/>
  <c r="CW27" i="4"/>
  <c r="CV27" i="4"/>
  <c r="CT27" i="4"/>
  <c r="CS27" i="4"/>
  <c r="CR27" i="4"/>
  <c r="CQ27" i="4"/>
  <c r="CP27" i="4"/>
  <c r="CN27" i="4"/>
  <c r="CM27" i="4"/>
  <c r="CL27" i="4"/>
  <c r="CK27" i="4"/>
  <c r="CJ27" i="4"/>
  <c r="CH27" i="4"/>
  <c r="CG27" i="4"/>
  <c r="CF27" i="4"/>
  <c r="CE27" i="4"/>
  <c r="CD27" i="4"/>
  <c r="CB27" i="4"/>
  <c r="CA27" i="4"/>
  <c r="BZ27" i="4"/>
  <c r="BY27" i="4"/>
  <c r="BX27" i="4"/>
  <c r="BJ27" i="4"/>
  <c r="BJ28" i="4" s="1"/>
  <c r="BJ29" i="4" s="1"/>
  <c r="BJ30" i="4" s="1"/>
  <c r="BJ31" i="4" s="1"/>
  <c r="BJ32" i="4" s="1"/>
  <c r="BB27" i="4"/>
  <c r="AV27" i="4"/>
  <c r="AP27" i="4"/>
  <c r="AJ27" i="4"/>
  <c r="AD27" i="4"/>
  <c r="X27" i="4"/>
  <c r="R27" i="4"/>
  <c r="L27" i="4"/>
  <c r="DR26" i="4"/>
  <c r="DQ26" i="4"/>
  <c r="DP26" i="4"/>
  <c r="DO26" i="4"/>
  <c r="DN26" i="4"/>
  <c r="DL26" i="4"/>
  <c r="DK26" i="4"/>
  <c r="DJ26" i="4"/>
  <c r="DI26" i="4"/>
  <c r="DH26" i="4"/>
  <c r="DF26" i="4"/>
  <c r="DE26" i="4"/>
  <c r="DD26" i="4"/>
  <c r="DC26" i="4"/>
  <c r="DB26" i="4"/>
  <c r="CZ26" i="4"/>
  <c r="CY26" i="4"/>
  <c r="CX26" i="4"/>
  <c r="CW26" i="4"/>
  <c r="CV26" i="4"/>
  <c r="CT26" i="4"/>
  <c r="CS26" i="4"/>
  <c r="CR26" i="4"/>
  <c r="CQ26" i="4"/>
  <c r="CP26" i="4"/>
  <c r="CN26" i="4"/>
  <c r="CM26" i="4"/>
  <c r="CL26" i="4"/>
  <c r="CK26" i="4"/>
  <c r="CJ26" i="4"/>
  <c r="CH26" i="4"/>
  <c r="CG26" i="4"/>
  <c r="CF26" i="4"/>
  <c r="CE26" i="4"/>
  <c r="CD26" i="4"/>
  <c r="CB26" i="4"/>
  <c r="CA26" i="4"/>
  <c r="BZ26" i="4"/>
  <c r="BY26" i="4"/>
  <c r="BX26" i="4"/>
  <c r="BJ26" i="4"/>
  <c r="BB26" i="4"/>
  <c r="AV26" i="4"/>
  <c r="AP26" i="4"/>
  <c r="AJ26" i="4"/>
  <c r="AD26" i="4"/>
  <c r="X26" i="4"/>
  <c r="R26" i="4"/>
  <c r="L26" i="4"/>
  <c r="DR25" i="4"/>
  <c r="DQ25" i="4"/>
  <c r="DP25" i="4"/>
  <c r="DO25" i="4"/>
  <c r="DN25" i="4"/>
  <c r="DL25" i="4"/>
  <c r="DK25" i="4"/>
  <c r="DJ25" i="4"/>
  <c r="DI25" i="4"/>
  <c r="DH25" i="4"/>
  <c r="DF25" i="4"/>
  <c r="DE25" i="4"/>
  <c r="DD25" i="4"/>
  <c r="DC25" i="4"/>
  <c r="DB25" i="4"/>
  <c r="CZ25" i="4"/>
  <c r="CY25" i="4"/>
  <c r="CX25" i="4"/>
  <c r="CW25" i="4"/>
  <c r="CV25" i="4"/>
  <c r="CT25" i="4"/>
  <c r="CS25" i="4"/>
  <c r="CR25" i="4"/>
  <c r="CQ25" i="4"/>
  <c r="CP25" i="4"/>
  <c r="CN25" i="4"/>
  <c r="CM25" i="4"/>
  <c r="CL25" i="4"/>
  <c r="CK25" i="4"/>
  <c r="CJ25" i="4"/>
  <c r="CH25" i="4"/>
  <c r="CG25" i="4"/>
  <c r="CF25" i="4"/>
  <c r="CE25" i="4"/>
  <c r="CD25" i="4"/>
  <c r="CB25" i="4"/>
  <c r="CA25" i="4"/>
  <c r="BG25" i="4" s="1"/>
  <c r="BZ25" i="4"/>
  <c r="BY25" i="4"/>
  <c r="BX25" i="4"/>
  <c r="BJ25" i="4"/>
  <c r="BB25" i="4"/>
  <c r="AV25" i="4"/>
  <c r="AP25" i="4"/>
  <c r="AJ25" i="4"/>
  <c r="AD25" i="4"/>
  <c r="X25" i="4"/>
  <c r="R25" i="4"/>
  <c r="L25" i="4"/>
  <c r="B25" i="4"/>
  <c r="B26" i="4" s="1"/>
  <c r="B27" i="4" s="1"/>
  <c r="B28" i="4" s="1"/>
  <c r="B29" i="4" s="1"/>
  <c r="B30" i="4" s="1"/>
  <c r="B31" i="4" s="1"/>
  <c r="B32" i="4" s="1"/>
  <c r="B35" i="4" s="1"/>
  <c r="B36" i="4" s="1"/>
  <c r="B37" i="4" s="1"/>
  <c r="B40" i="4" s="1"/>
  <c r="B41" i="4" s="1"/>
  <c r="B42" i="4" s="1"/>
  <c r="B45" i="4" s="1"/>
  <c r="B46" i="4" s="1"/>
  <c r="B47" i="4" s="1"/>
  <c r="B48" i="4" s="1"/>
  <c r="B49" i="4" s="1"/>
  <c r="B50" i="4" s="1"/>
  <c r="B51" i="4" s="1"/>
  <c r="B52" i="4" s="1"/>
  <c r="B53" i="4" s="1"/>
  <c r="B54" i="4" s="1"/>
  <c r="BA22" i="4"/>
  <c r="BA37" i="4" s="1"/>
  <c r="BA42" i="4" s="1"/>
  <c r="BA58" i="4" s="1"/>
  <c r="AU22" i="4"/>
  <c r="AT22" i="4"/>
  <c r="AT37" i="4" s="1"/>
  <c r="AT42" i="4" s="1"/>
  <c r="AT58" i="4" s="1"/>
  <c r="AS22" i="4"/>
  <c r="AS37" i="4" s="1"/>
  <c r="AS42" i="4" s="1"/>
  <c r="AS58" i="4" s="1"/>
  <c r="AM22" i="4"/>
  <c r="AL22" i="4"/>
  <c r="AL37" i="4" s="1"/>
  <c r="AL42" i="4" s="1"/>
  <c r="AL58" i="4" s="1"/>
  <c r="AK22" i="4"/>
  <c r="AK37" i="4" s="1"/>
  <c r="AE22" i="4"/>
  <c r="AC22" i="4"/>
  <c r="AC37" i="4" s="1"/>
  <c r="AC42" i="4" s="1"/>
  <c r="AC58" i="4" s="1"/>
  <c r="W22" i="4"/>
  <c r="U22" i="4"/>
  <c r="U37" i="4" s="1"/>
  <c r="U42" i="4" s="1"/>
  <c r="U58" i="4" s="1"/>
  <c r="G22" i="4"/>
  <c r="FP21" i="4"/>
  <c r="FO21" i="4"/>
  <c r="FN21" i="4"/>
  <c r="FM21" i="4"/>
  <c r="FL21" i="4"/>
  <c r="FK21" i="4"/>
  <c r="FJ21" i="4"/>
  <c r="FI21" i="4"/>
  <c r="FH21" i="4"/>
  <c r="FG21" i="4"/>
  <c r="FF21" i="4"/>
  <c r="FE21" i="4"/>
  <c r="FC21" i="4"/>
  <c r="FB21" i="4"/>
  <c r="FA21" i="4"/>
  <c r="EZ21" i="4"/>
  <c r="EY21" i="4"/>
  <c r="EX21" i="4"/>
  <c r="EW21" i="4"/>
  <c r="EV21" i="4"/>
  <c r="EU21" i="4"/>
  <c r="ET21" i="4"/>
  <c r="ES21" i="4"/>
  <c r="ER21" i="4"/>
  <c r="EQ21" i="4"/>
  <c r="EP21" i="4"/>
  <c r="EO21" i="4"/>
  <c r="EN21" i="4"/>
  <c r="EM21" i="4"/>
  <c r="EK21" i="4"/>
  <c r="EJ21" i="4"/>
  <c r="EI21" i="4"/>
  <c r="EH21" i="4"/>
  <c r="EG21" i="4"/>
  <c r="EE21" i="4"/>
  <c r="ED21" i="4"/>
  <c r="EC21" i="4"/>
  <c r="EB21" i="4"/>
  <c r="EA21" i="4"/>
  <c r="DY21" i="4"/>
  <c r="DX21" i="4"/>
  <c r="DW21" i="4"/>
  <c r="DV21" i="4"/>
  <c r="DU21" i="4"/>
  <c r="DR21" i="4"/>
  <c r="DQ21" i="4"/>
  <c r="DP21" i="4"/>
  <c r="DO21" i="4"/>
  <c r="DN21" i="4"/>
  <c r="DL21" i="4"/>
  <c r="DK21" i="4"/>
  <c r="DJ21" i="4"/>
  <c r="DI21" i="4"/>
  <c r="DH21" i="4"/>
  <c r="DF21" i="4"/>
  <c r="DE21" i="4"/>
  <c r="DD21" i="4"/>
  <c r="DC21" i="4"/>
  <c r="DB21" i="4"/>
  <c r="CZ21" i="4"/>
  <c r="CY21" i="4"/>
  <c r="CX21" i="4"/>
  <c r="CW21" i="4"/>
  <c r="CV21" i="4"/>
  <c r="CT21" i="4"/>
  <c r="CS21" i="4"/>
  <c r="CR21" i="4"/>
  <c r="CQ21" i="4"/>
  <c r="CP21" i="4"/>
  <c r="CN21" i="4"/>
  <c r="CM21" i="4"/>
  <c r="CL21" i="4"/>
  <c r="CK21" i="4"/>
  <c r="CJ21" i="4"/>
  <c r="CH21" i="4"/>
  <c r="CG21" i="4"/>
  <c r="CF21" i="4"/>
  <c r="CE21" i="4"/>
  <c r="CD21" i="4"/>
  <c r="CB21" i="4"/>
  <c r="CA21" i="4"/>
  <c r="BZ21" i="4"/>
  <c r="BY21" i="4"/>
  <c r="BX21" i="4"/>
  <c r="BB21" i="4"/>
  <c r="AV21" i="4"/>
  <c r="AP21" i="4"/>
  <c r="FD21" i="4" s="1"/>
  <c r="AJ21" i="4"/>
  <c r="AD21" i="4"/>
  <c r="X21" i="4"/>
  <c r="EL21" i="4" s="1"/>
  <c r="R21" i="4"/>
  <c r="EF21" i="4" s="1"/>
  <c r="L21" i="4"/>
  <c r="DZ21" i="4" s="1"/>
  <c r="BH19" i="4"/>
  <c r="BA19" i="4"/>
  <c r="AZ19" i="4"/>
  <c r="AZ22" i="4" s="1"/>
  <c r="AY19" i="4"/>
  <c r="AY22" i="4" s="1"/>
  <c r="AX19" i="4"/>
  <c r="AX22" i="4" s="1"/>
  <c r="AW19" i="4"/>
  <c r="BB19" i="4" s="1"/>
  <c r="AV19" i="4"/>
  <c r="AU19" i="4"/>
  <c r="AT19" i="4"/>
  <c r="AS19" i="4"/>
  <c r="AR19" i="4"/>
  <c r="AR22" i="4" s="1"/>
  <c r="AR37" i="4" s="1"/>
  <c r="AR42" i="4" s="1"/>
  <c r="AQ19" i="4"/>
  <c r="AQ22" i="4" s="1"/>
  <c r="AO19" i="4"/>
  <c r="AO22" i="4" s="1"/>
  <c r="AN19" i="4"/>
  <c r="AP19" i="4" s="1"/>
  <c r="AM19" i="4"/>
  <c r="AL19" i="4"/>
  <c r="AK19" i="4"/>
  <c r="AI19" i="4"/>
  <c r="AI22" i="4" s="1"/>
  <c r="AI37" i="4" s="1"/>
  <c r="AI42" i="4" s="1"/>
  <c r="AH19" i="4"/>
  <c r="AH22" i="4" s="1"/>
  <c r="AG19" i="4"/>
  <c r="AG22" i="4" s="1"/>
  <c r="AF19" i="4"/>
  <c r="AF22" i="4" s="1"/>
  <c r="AF37" i="4" s="1"/>
  <c r="AF42" i="4" s="1"/>
  <c r="AE19" i="4"/>
  <c r="AJ19" i="4" s="1"/>
  <c r="AC19" i="4"/>
  <c r="AB19" i="4"/>
  <c r="AB22" i="4" s="1"/>
  <c r="AB37" i="4" s="1"/>
  <c r="AB42" i="4" s="1"/>
  <c r="AA19" i="4"/>
  <c r="AA22" i="4" s="1"/>
  <c r="AA37" i="4" s="1"/>
  <c r="AA42" i="4" s="1"/>
  <c r="Z19" i="4"/>
  <c r="Z22" i="4" s="1"/>
  <c r="Z37" i="4" s="1"/>
  <c r="Z42" i="4" s="1"/>
  <c r="Z58" i="4" s="1"/>
  <c r="Y19" i="4"/>
  <c r="AD19" i="4" s="1"/>
  <c r="W19" i="4"/>
  <c r="V19" i="4"/>
  <c r="V22" i="4" s="1"/>
  <c r="V37" i="4" s="1"/>
  <c r="V42" i="4" s="1"/>
  <c r="V58" i="4" s="1"/>
  <c r="U19" i="4"/>
  <c r="T19" i="4"/>
  <c r="T22" i="4" s="1"/>
  <c r="S19" i="4"/>
  <c r="S22" i="4" s="1"/>
  <c r="Q19" i="4"/>
  <c r="Q22" i="4" s="1"/>
  <c r="Q37" i="4" s="1"/>
  <c r="Q42" i="4" s="1"/>
  <c r="P19" i="4"/>
  <c r="O19" i="4"/>
  <c r="O22" i="4" s="1"/>
  <c r="O37" i="4" s="1"/>
  <c r="O42" i="4" s="1"/>
  <c r="N19" i="4"/>
  <c r="N22" i="4" s="1"/>
  <c r="N37" i="4" s="1"/>
  <c r="M19" i="4"/>
  <c r="M22" i="4" s="1"/>
  <c r="K19" i="4"/>
  <c r="K22" i="4" s="1"/>
  <c r="K37" i="4" s="1"/>
  <c r="K42" i="4" s="1"/>
  <c r="J19" i="4"/>
  <c r="J22" i="4" s="1"/>
  <c r="I19" i="4"/>
  <c r="I22" i="4" s="1"/>
  <c r="I37" i="4" s="1"/>
  <c r="I42" i="4" s="1"/>
  <c r="H19" i="4"/>
  <c r="H22" i="4" s="1"/>
  <c r="H37" i="4" s="1"/>
  <c r="H42" i="4" s="1"/>
  <c r="G19" i="4"/>
  <c r="L19" i="4" s="1"/>
  <c r="DR18" i="4"/>
  <c r="DQ18" i="4"/>
  <c r="DP18" i="4"/>
  <c r="DO18" i="4"/>
  <c r="DN18" i="4"/>
  <c r="DL18" i="4"/>
  <c r="DK18" i="4"/>
  <c r="DJ18" i="4"/>
  <c r="DI18" i="4"/>
  <c r="DH18" i="4"/>
  <c r="DF18" i="4"/>
  <c r="DE18" i="4"/>
  <c r="DD18" i="4"/>
  <c r="DC18" i="4"/>
  <c r="DB18" i="4"/>
  <c r="CZ18" i="4"/>
  <c r="CY18" i="4"/>
  <c r="CX18" i="4"/>
  <c r="CW18" i="4"/>
  <c r="CV18" i="4"/>
  <c r="CT18" i="4"/>
  <c r="CS18" i="4"/>
  <c r="CR18" i="4"/>
  <c r="CQ18" i="4"/>
  <c r="CP18" i="4"/>
  <c r="CN18" i="4"/>
  <c r="CM18" i="4"/>
  <c r="CL18" i="4"/>
  <c r="CK18" i="4"/>
  <c r="CJ18" i="4"/>
  <c r="CH18" i="4"/>
  <c r="CG18" i="4"/>
  <c r="CF18" i="4"/>
  <c r="CE18" i="4"/>
  <c r="CD18" i="4"/>
  <c r="CB18" i="4"/>
  <c r="CA18" i="4"/>
  <c r="BZ18" i="4"/>
  <c r="BY18" i="4"/>
  <c r="BX18" i="4"/>
  <c r="BB18" i="4"/>
  <c r="AV18" i="4"/>
  <c r="AP18" i="4"/>
  <c r="AJ18" i="4"/>
  <c r="AD18" i="4"/>
  <c r="X18" i="4"/>
  <c r="R18" i="4"/>
  <c r="L18" i="4"/>
  <c r="DR17" i="4"/>
  <c r="DQ17" i="4"/>
  <c r="DP17" i="4"/>
  <c r="DO17" i="4"/>
  <c r="DN17" i="4"/>
  <c r="DL17" i="4"/>
  <c r="DK17" i="4"/>
  <c r="DJ17" i="4"/>
  <c r="DI17" i="4"/>
  <c r="DH17" i="4"/>
  <c r="DF17" i="4"/>
  <c r="DE17" i="4"/>
  <c r="DD17" i="4"/>
  <c r="DC17" i="4"/>
  <c r="DB17" i="4"/>
  <c r="CZ17" i="4"/>
  <c r="CY17" i="4"/>
  <c r="CX17" i="4"/>
  <c r="CW17" i="4"/>
  <c r="CV17" i="4"/>
  <c r="CT17" i="4"/>
  <c r="CS17" i="4"/>
  <c r="CR17" i="4"/>
  <c r="CQ17" i="4"/>
  <c r="CP17" i="4"/>
  <c r="CN17" i="4"/>
  <c r="CM17" i="4"/>
  <c r="CL17" i="4"/>
  <c r="CK17" i="4"/>
  <c r="CJ17" i="4"/>
  <c r="CH17" i="4"/>
  <c r="CG17" i="4"/>
  <c r="CF17" i="4"/>
  <c r="CE17" i="4"/>
  <c r="CD17" i="4"/>
  <c r="CB17" i="4"/>
  <c r="CA17" i="4"/>
  <c r="BZ17" i="4"/>
  <c r="BY17" i="4"/>
  <c r="BX17" i="4"/>
  <c r="BB17" i="4"/>
  <c r="AV17" i="4"/>
  <c r="AP17" i="4"/>
  <c r="AJ17" i="4"/>
  <c r="AD17" i="4"/>
  <c r="X17" i="4"/>
  <c r="R17" i="4"/>
  <c r="L17" i="4"/>
  <c r="DR16" i="4"/>
  <c r="DQ16" i="4"/>
  <c r="DP16" i="4"/>
  <c r="DO16" i="4"/>
  <c r="DN16" i="4"/>
  <c r="DL16" i="4"/>
  <c r="DK16" i="4"/>
  <c r="DJ16" i="4"/>
  <c r="DI16" i="4"/>
  <c r="DH16" i="4"/>
  <c r="DF16" i="4"/>
  <c r="DE16" i="4"/>
  <c r="DD16" i="4"/>
  <c r="DC16" i="4"/>
  <c r="DB16" i="4"/>
  <c r="CZ16" i="4"/>
  <c r="CY16" i="4"/>
  <c r="CX16" i="4"/>
  <c r="CW16" i="4"/>
  <c r="CV16" i="4"/>
  <c r="CT16" i="4"/>
  <c r="CS16" i="4"/>
  <c r="CR16" i="4"/>
  <c r="CQ16" i="4"/>
  <c r="CP16" i="4"/>
  <c r="CN16" i="4"/>
  <c r="CM16" i="4"/>
  <c r="CL16" i="4"/>
  <c r="CK16" i="4"/>
  <c r="CJ16" i="4"/>
  <c r="CH16" i="4"/>
  <c r="CG16" i="4"/>
  <c r="CF16" i="4"/>
  <c r="CE16" i="4"/>
  <c r="CD16" i="4"/>
  <c r="CB16" i="4"/>
  <c r="CA16" i="4"/>
  <c r="BZ16" i="4"/>
  <c r="BY16" i="4"/>
  <c r="BX16" i="4"/>
  <c r="BB16" i="4"/>
  <c r="AV16" i="4"/>
  <c r="AP16" i="4"/>
  <c r="AJ16" i="4"/>
  <c r="AD16" i="4"/>
  <c r="X16" i="4"/>
  <c r="R16" i="4"/>
  <c r="L16" i="4"/>
  <c r="DR15" i="4"/>
  <c r="DQ15" i="4"/>
  <c r="DP15" i="4"/>
  <c r="DO15" i="4"/>
  <c r="DN15" i="4"/>
  <c r="DL15" i="4"/>
  <c r="DK15" i="4"/>
  <c r="DJ15" i="4"/>
  <c r="DI15" i="4"/>
  <c r="DH15" i="4"/>
  <c r="DF15" i="4"/>
  <c r="DE15" i="4"/>
  <c r="DD15" i="4"/>
  <c r="DC15" i="4"/>
  <c r="DB15" i="4"/>
  <c r="CZ15" i="4"/>
  <c r="CY15" i="4"/>
  <c r="CX15" i="4"/>
  <c r="CW15" i="4"/>
  <c r="CV15" i="4"/>
  <c r="CT15" i="4"/>
  <c r="CS15" i="4"/>
  <c r="CR15" i="4"/>
  <c r="CQ15" i="4"/>
  <c r="CP15" i="4"/>
  <c r="CN15" i="4"/>
  <c r="CM15" i="4"/>
  <c r="CL15" i="4"/>
  <c r="CK15" i="4"/>
  <c r="CJ15" i="4"/>
  <c r="CH15" i="4"/>
  <c r="CG15" i="4"/>
  <c r="CF15" i="4"/>
  <c r="CE15" i="4"/>
  <c r="CD15" i="4"/>
  <c r="CB15" i="4"/>
  <c r="CA15" i="4"/>
  <c r="BZ15" i="4"/>
  <c r="BY15" i="4"/>
  <c r="BX15" i="4"/>
  <c r="BB15" i="4"/>
  <c r="AV15" i="4"/>
  <c r="AP15" i="4"/>
  <c r="AJ15" i="4"/>
  <c r="AD15" i="4"/>
  <c r="X15" i="4"/>
  <c r="R15" i="4"/>
  <c r="L15" i="4"/>
  <c r="DR13" i="4"/>
  <c r="DQ13" i="4"/>
  <c r="DP13" i="4"/>
  <c r="DO13" i="4"/>
  <c r="DN13" i="4"/>
  <c r="DL13" i="4"/>
  <c r="DK13" i="4"/>
  <c r="DJ13" i="4"/>
  <c r="DI13" i="4"/>
  <c r="DH13" i="4"/>
  <c r="DF13" i="4"/>
  <c r="DE13" i="4"/>
  <c r="DD13" i="4"/>
  <c r="DC13" i="4"/>
  <c r="DB13" i="4"/>
  <c r="CZ13" i="4"/>
  <c r="CY13" i="4"/>
  <c r="CX13" i="4"/>
  <c r="CW13" i="4"/>
  <c r="CV13" i="4"/>
  <c r="CT13" i="4"/>
  <c r="CS13" i="4"/>
  <c r="CR13" i="4"/>
  <c r="CQ13" i="4"/>
  <c r="CP13" i="4"/>
  <c r="CN13" i="4"/>
  <c r="CM13" i="4"/>
  <c r="CL13" i="4"/>
  <c r="CK13" i="4"/>
  <c r="CJ13" i="4"/>
  <c r="CH13" i="4"/>
  <c r="CG13" i="4"/>
  <c r="CF13" i="4"/>
  <c r="CE13" i="4"/>
  <c r="CD13" i="4"/>
  <c r="CB13" i="4"/>
  <c r="CA13" i="4"/>
  <c r="BZ13" i="4"/>
  <c r="BY13" i="4"/>
  <c r="BX13" i="4"/>
  <c r="BB13" i="4"/>
  <c r="AV13" i="4"/>
  <c r="AP13" i="4"/>
  <c r="AJ13" i="4"/>
  <c r="AD13" i="4"/>
  <c r="X13" i="4"/>
  <c r="R13" i="4"/>
  <c r="L13" i="4"/>
  <c r="FP12" i="4"/>
  <c r="DZ12" i="4"/>
  <c r="DR12" i="4"/>
  <c r="DQ12" i="4"/>
  <c r="DP12" i="4"/>
  <c r="DO12" i="4"/>
  <c r="DN12" i="4"/>
  <c r="DL12" i="4"/>
  <c r="DK12" i="4"/>
  <c r="DJ12" i="4"/>
  <c r="DI12" i="4"/>
  <c r="DH12" i="4"/>
  <c r="DF12" i="4"/>
  <c r="DE12" i="4"/>
  <c r="DD12" i="4"/>
  <c r="DC12" i="4"/>
  <c r="DB12" i="4"/>
  <c r="CZ12" i="4"/>
  <c r="CY12" i="4"/>
  <c r="CX12" i="4"/>
  <c r="CW12" i="4"/>
  <c r="CV12" i="4"/>
  <c r="CT12" i="4"/>
  <c r="CS12" i="4"/>
  <c r="CR12" i="4"/>
  <c r="CQ12" i="4"/>
  <c r="CP12" i="4"/>
  <c r="CN12" i="4"/>
  <c r="CM12" i="4"/>
  <c r="CL12" i="4"/>
  <c r="CK12" i="4"/>
  <c r="CJ12" i="4"/>
  <c r="CH12" i="4"/>
  <c r="CG12" i="4"/>
  <c r="CF12" i="4"/>
  <c r="CE12" i="4"/>
  <c r="CD12" i="4"/>
  <c r="CB12" i="4"/>
  <c r="CA12" i="4"/>
  <c r="BZ12" i="4"/>
  <c r="BY12" i="4"/>
  <c r="BX12" i="4"/>
  <c r="BB12" i="4"/>
  <c r="AV12" i="4"/>
  <c r="FJ12" i="4" s="1"/>
  <c r="AP12" i="4"/>
  <c r="FD12" i="4" s="1"/>
  <c r="AJ12" i="4"/>
  <c r="EX12" i="4" s="1"/>
  <c r="AD12" i="4"/>
  <c r="ER12" i="4" s="1"/>
  <c r="X12" i="4"/>
  <c r="EL12" i="4" s="1"/>
  <c r="R12" i="4"/>
  <c r="EF12" i="4" s="1"/>
  <c r="L12" i="4"/>
  <c r="DR11" i="4"/>
  <c r="DQ11" i="4"/>
  <c r="DP11" i="4"/>
  <c r="DO11" i="4"/>
  <c r="DN11" i="4"/>
  <c r="DL11" i="4"/>
  <c r="DK11" i="4"/>
  <c r="DJ11" i="4"/>
  <c r="DI11" i="4"/>
  <c r="DH11" i="4"/>
  <c r="DF11" i="4"/>
  <c r="DE11" i="4"/>
  <c r="DD11" i="4"/>
  <c r="DC11" i="4"/>
  <c r="DB11" i="4"/>
  <c r="CZ11" i="4"/>
  <c r="CY11" i="4"/>
  <c r="CX11" i="4"/>
  <c r="CW11" i="4"/>
  <c r="CV11" i="4"/>
  <c r="CT11" i="4"/>
  <c r="CS11" i="4"/>
  <c r="CR11" i="4"/>
  <c r="CQ11" i="4"/>
  <c r="CP11" i="4"/>
  <c r="CN11" i="4"/>
  <c r="CM11" i="4"/>
  <c r="CL11" i="4"/>
  <c r="CK11" i="4"/>
  <c r="CJ11" i="4"/>
  <c r="CH11" i="4"/>
  <c r="CG11" i="4"/>
  <c r="CF11" i="4"/>
  <c r="CE11" i="4"/>
  <c r="CD11" i="4"/>
  <c r="CB11" i="4"/>
  <c r="CA11" i="4"/>
  <c r="BZ11" i="4"/>
  <c r="BY11" i="4"/>
  <c r="BX11" i="4"/>
  <c r="BJ11" i="4"/>
  <c r="BJ12" i="4" s="1"/>
  <c r="BJ13" i="4" s="1"/>
  <c r="BB11" i="4"/>
  <c r="AV11" i="4"/>
  <c r="AP11" i="4"/>
  <c r="AJ11" i="4"/>
  <c r="AD11" i="4"/>
  <c r="X11" i="4"/>
  <c r="R11" i="4"/>
  <c r="L11" i="4"/>
  <c r="B11" i="4"/>
  <c r="B12" i="4" s="1"/>
  <c r="B13" i="4" s="1"/>
  <c r="DR10" i="4"/>
  <c r="DQ10" i="4"/>
  <c r="DP10" i="4"/>
  <c r="DO10" i="4"/>
  <c r="DN10" i="4"/>
  <c r="DL10" i="4"/>
  <c r="DK10" i="4"/>
  <c r="DJ10" i="4"/>
  <c r="DI10" i="4"/>
  <c r="DH10" i="4"/>
  <c r="DF10" i="4"/>
  <c r="DE10" i="4"/>
  <c r="DD10" i="4"/>
  <c r="DC10" i="4"/>
  <c r="DB10" i="4"/>
  <c r="CZ10" i="4"/>
  <c r="CY10" i="4"/>
  <c r="CX10" i="4"/>
  <c r="CW10" i="4"/>
  <c r="CV10" i="4"/>
  <c r="CT10" i="4"/>
  <c r="CS10" i="4"/>
  <c r="CR10" i="4"/>
  <c r="CQ10" i="4"/>
  <c r="CP10" i="4"/>
  <c r="CN10" i="4"/>
  <c r="CM10" i="4"/>
  <c r="CL10" i="4"/>
  <c r="CK10" i="4"/>
  <c r="CJ10" i="4"/>
  <c r="CH10" i="4"/>
  <c r="CG10" i="4"/>
  <c r="CF10" i="4"/>
  <c r="CE10" i="4"/>
  <c r="CD10" i="4"/>
  <c r="CB10" i="4"/>
  <c r="CA10" i="4"/>
  <c r="BZ10" i="4"/>
  <c r="BY10" i="4"/>
  <c r="BX10" i="4"/>
  <c r="BB10" i="4"/>
  <c r="AV10" i="4"/>
  <c r="AP10" i="4"/>
  <c r="AJ10" i="4"/>
  <c r="AD10" i="4"/>
  <c r="X10" i="4"/>
  <c r="R10" i="4"/>
  <c r="L10" i="4"/>
  <c r="BS1" i="4"/>
  <c r="BB1" i="4"/>
  <c r="B103" i="3"/>
  <c r="B102" i="3"/>
  <c r="AS88" i="3"/>
  <c r="AR88" i="3"/>
  <c r="AQ88" i="3"/>
  <c r="AP88" i="3"/>
  <c r="AT88" i="3" s="1"/>
  <c r="AO88" i="3"/>
  <c r="AN88" i="3"/>
  <c r="AM88" i="3"/>
  <c r="AL88" i="3"/>
  <c r="AK88" i="3"/>
  <c r="AI88" i="3"/>
  <c r="AH88" i="3"/>
  <c r="AG88" i="3"/>
  <c r="AJ88" i="3" s="1"/>
  <c r="AF88" i="3"/>
  <c r="AD88" i="3"/>
  <c r="AC88" i="3"/>
  <c r="AB88" i="3"/>
  <c r="AA88" i="3"/>
  <c r="AE88" i="3" s="1"/>
  <c r="Z88" i="3"/>
  <c r="Y88" i="3"/>
  <c r="X88" i="3"/>
  <c r="W88" i="3"/>
  <c r="V88" i="3"/>
  <c r="T88" i="3"/>
  <c r="S88" i="3"/>
  <c r="R88" i="3"/>
  <c r="Q88" i="3"/>
  <c r="U88" i="3" s="1"/>
  <c r="O88" i="3"/>
  <c r="N88" i="3"/>
  <c r="M88" i="3"/>
  <c r="L88" i="3"/>
  <c r="P88" i="3" s="1"/>
  <c r="J88" i="3"/>
  <c r="K88" i="3" s="1"/>
  <c r="I88" i="3"/>
  <c r="H88" i="3"/>
  <c r="G88" i="3"/>
  <c r="DA87" i="3"/>
  <c r="CZ87" i="3"/>
  <c r="CY87" i="3"/>
  <c r="CX87" i="3"/>
  <c r="CV87" i="3"/>
  <c r="CU87" i="3"/>
  <c r="CT87" i="3"/>
  <c r="CS87" i="3"/>
  <c r="CQ87" i="3"/>
  <c r="CP87" i="3"/>
  <c r="CO87" i="3"/>
  <c r="CN87" i="3"/>
  <c r="CL87" i="3"/>
  <c r="CK87" i="3"/>
  <c r="CJ87" i="3"/>
  <c r="CI87" i="3"/>
  <c r="CG87" i="3"/>
  <c r="CF87" i="3"/>
  <c r="CE87" i="3"/>
  <c r="CD87" i="3"/>
  <c r="CB87" i="3"/>
  <c r="CA87" i="3"/>
  <c r="BZ87" i="3"/>
  <c r="BY87" i="3"/>
  <c r="BW87" i="3"/>
  <c r="BV87" i="3"/>
  <c r="BU87" i="3"/>
  <c r="BT87" i="3"/>
  <c r="AY87" i="3" s="1"/>
  <c r="BR87" i="3"/>
  <c r="BQ87" i="3"/>
  <c r="BP87" i="3"/>
  <c r="BO87" i="3"/>
  <c r="AT87" i="3"/>
  <c r="AO87" i="3"/>
  <c r="AJ87" i="3"/>
  <c r="AE87" i="3"/>
  <c r="Z87" i="3"/>
  <c r="U87" i="3"/>
  <c r="P87" i="3"/>
  <c r="K87" i="3"/>
  <c r="BM87" i="3" s="1"/>
  <c r="DA86" i="3"/>
  <c r="CZ86" i="3"/>
  <c r="CY86" i="3"/>
  <c r="CX86" i="3"/>
  <c r="CV86" i="3"/>
  <c r="CU86" i="3"/>
  <c r="CT86" i="3"/>
  <c r="CS86" i="3"/>
  <c r="CQ86" i="3"/>
  <c r="CP86" i="3"/>
  <c r="CO86" i="3"/>
  <c r="CN86" i="3"/>
  <c r="CL86" i="3"/>
  <c r="CK86" i="3"/>
  <c r="CJ86" i="3"/>
  <c r="CI86" i="3"/>
  <c r="CG86" i="3"/>
  <c r="CF86" i="3"/>
  <c r="CE86" i="3"/>
  <c r="CD86" i="3"/>
  <c r="CB86" i="3"/>
  <c r="CA86" i="3"/>
  <c r="BZ86" i="3"/>
  <c r="BY86" i="3"/>
  <c r="BW86" i="3"/>
  <c r="BV86" i="3"/>
  <c r="BU86" i="3"/>
  <c r="BT86" i="3"/>
  <c r="BR86" i="3"/>
  <c r="BQ86" i="3"/>
  <c r="BP86" i="3"/>
  <c r="BO86" i="3"/>
  <c r="AY86" i="3" s="1"/>
  <c r="AT86" i="3"/>
  <c r="AO86" i="3"/>
  <c r="AJ86" i="3"/>
  <c r="AE86" i="3"/>
  <c r="Z86" i="3"/>
  <c r="U86" i="3"/>
  <c r="BM86" i="3" s="1"/>
  <c r="P86" i="3"/>
  <c r="K86" i="3"/>
  <c r="DA85" i="3"/>
  <c r="CZ85" i="3"/>
  <c r="CY85" i="3"/>
  <c r="CX85" i="3"/>
  <c r="CV85" i="3"/>
  <c r="CU85" i="3"/>
  <c r="CT85" i="3"/>
  <c r="CS85" i="3"/>
  <c r="CQ85" i="3"/>
  <c r="CP85" i="3"/>
  <c r="CO85" i="3"/>
  <c r="CN85" i="3"/>
  <c r="CL85" i="3"/>
  <c r="CK85" i="3"/>
  <c r="CJ85" i="3"/>
  <c r="CI85" i="3"/>
  <c r="CG85" i="3"/>
  <c r="CF85" i="3"/>
  <c r="CE85" i="3"/>
  <c r="CD85" i="3"/>
  <c r="CB85" i="3"/>
  <c r="CA85" i="3"/>
  <c r="BZ85" i="3"/>
  <c r="BY85" i="3"/>
  <c r="BW85" i="3"/>
  <c r="BV85" i="3"/>
  <c r="BU85" i="3"/>
  <c r="BT85" i="3"/>
  <c r="AY85" i="3" s="1"/>
  <c r="BR85" i="3"/>
  <c r="BQ85" i="3"/>
  <c r="BP85" i="3"/>
  <c r="BO85" i="3"/>
  <c r="AT85" i="3"/>
  <c r="AO85" i="3"/>
  <c r="AJ85" i="3"/>
  <c r="AE85" i="3"/>
  <c r="Z85" i="3"/>
  <c r="U85" i="3"/>
  <c r="P85" i="3"/>
  <c r="K85" i="3"/>
  <c r="BM85" i="3" s="1"/>
  <c r="DA84" i="3"/>
  <c r="CZ84" i="3"/>
  <c r="CY84" i="3"/>
  <c r="CX84" i="3"/>
  <c r="CV84" i="3"/>
  <c r="CU84" i="3"/>
  <c r="CT84" i="3"/>
  <c r="CS84" i="3"/>
  <c r="CQ84" i="3"/>
  <c r="CP84" i="3"/>
  <c r="CO84" i="3"/>
  <c r="CN84" i="3"/>
  <c r="CL84" i="3"/>
  <c r="CK84" i="3"/>
  <c r="CJ84" i="3"/>
  <c r="CI84" i="3"/>
  <c r="CG84" i="3"/>
  <c r="CF84" i="3"/>
  <c r="CE84" i="3"/>
  <c r="CD84" i="3"/>
  <c r="CB84" i="3"/>
  <c r="CA84" i="3"/>
  <c r="BZ84" i="3"/>
  <c r="BY84" i="3"/>
  <c r="BW84" i="3"/>
  <c r="BV84" i="3"/>
  <c r="BU84" i="3"/>
  <c r="BT84" i="3"/>
  <c r="BR84" i="3"/>
  <c r="BQ84" i="3"/>
  <c r="BP84" i="3"/>
  <c r="BO84" i="3"/>
  <c r="AY84" i="3" s="1"/>
  <c r="AT84" i="3"/>
  <c r="AO84" i="3"/>
  <c r="AJ84" i="3"/>
  <c r="AE84" i="3"/>
  <c r="Z84" i="3"/>
  <c r="U84" i="3"/>
  <c r="BM84" i="3" s="1"/>
  <c r="P84" i="3"/>
  <c r="K84" i="3"/>
  <c r="DA83" i="3"/>
  <c r="CZ83" i="3"/>
  <c r="CY83" i="3"/>
  <c r="CX83" i="3"/>
  <c r="CV83" i="3"/>
  <c r="CU83" i="3"/>
  <c r="CT83" i="3"/>
  <c r="CS83" i="3"/>
  <c r="CQ83" i="3"/>
  <c r="CP83" i="3"/>
  <c r="CO83" i="3"/>
  <c r="CN83" i="3"/>
  <c r="CL83" i="3"/>
  <c r="CK83" i="3"/>
  <c r="CJ83" i="3"/>
  <c r="CI83" i="3"/>
  <c r="CG83" i="3"/>
  <c r="CF83" i="3"/>
  <c r="CE83" i="3"/>
  <c r="CD83" i="3"/>
  <c r="CB83" i="3"/>
  <c r="CA83" i="3"/>
  <c r="BZ83" i="3"/>
  <c r="BY83" i="3"/>
  <c r="BW83" i="3"/>
  <c r="BV83" i="3"/>
  <c r="BU83" i="3"/>
  <c r="BT83" i="3"/>
  <c r="AY83" i="3" s="1"/>
  <c r="BR83" i="3"/>
  <c r="BQ83" i="3"/>
  <c r="BP83" i="3"/>
  <c r="BO83" i="3"/>
  <c r="AT83" i="3"/>
  <c r="AO83" i="3"/>
  <c r="AJ83" i="3"/>
  <c r="AE83" i="3"/>
  <c r="Z83" i="3"/>
  <c r="U83" i="3"/>
  <c r="P83" i="3"/>
  <c r="K83" i="3"/>
  <c r="BM83" i="3" s="1"/>
  <c r="DA82" i="3"/>
  <c r="CZ82" i="3"/>
  <c r="CY82" i="3"/>
  <c r="CX82" i="3"/>
  <c r="CV82" i="3"/>
  <c r="CU82" i="3"/>
  <c r="CT82" i="3"/>
  <c r="CS82" i="3"/>
  <c r="CQ82" i="3"/>
  <c r="CP82" i="3"/>
  <c r="CO82" i="3"/>
  <c r="CN82" i="3"/>
  <c r="CL82" i="3"/>
  <c r="CK82" i="3"/>
  <c r="CJ82" i="3"/>
  <c r="CI82" i="3"/>
  <c r="CG82" i="3"/>
  <c r="CF82" i="3"/>
  <c r="CE82" i="3"/>
  <c r="CD82" i="3"/>
  <c r="CB82" i="3"/>
  <c r="CA82" i="3"/>
  <c r="BZ82" i="3"/>
  <c r="BY82" i="3"/>
  <c r="BW82" i="3"/>
  <c r="BV82" i="3"/>
  <c r="BU82" i="3"/>
  <c r="BT82" i="3"/>
  <c r="BR82" i="3"/>
  <c r="BQ82" i="3"/>
  <c r="BP82" i="3"/>
  <c r="BO82" i="3"/>
  <c r="AY82" i="3" s="1"/>
  <c r="AT82" i="3"/>
  <c r="AO82" i="3"/>
  <c r="AJ82" i="3"/>
  <c r="AE82" i="3"/>
  <c r="Z82" i="3"/>
  <c r="U82" i="3"/>
  <c r="BM82" i="3" s="1"/>
  <c r="P82" i="3"/>
  <c r="K82" i="3"/>
  <c r="DA81" i="3"/>
  <c r="CZ81" i="3"/>
  <c r="CY81" i="3"/>
  <c r="CX81" i="3"/>
  <c r="CV81" i="3"/>
  <c r="CU81" i="3"/>
  <c r="CT81" i="3"/>
  <c r="CS81" i="3"/>
  <c r="CQ81" i="3"/>
  <c r="CP81" i="3"/>
  <c r="CO81" i="3"/>
  <c r="CN81" i="3"/>
  <c r="CL81" i="3"/>
  <c r="CK81" i="3"/>
  <c r="CJ81" i="3"/>
  <c r="CI81" i="3"/>
  <c r="CG81" i="3"/>
  <c r="CF81" i="3"/>
  <c r="CE81" i="3"/>
  <c r="CD81" i="3"/>
  <c r="CB81" i="3"/>
  <c r="CA81" i="3"/>
  <c r="BZ81" i="3"/>
  <c r="BY81" i="3"/>
  <c r="BW81" i="3"/>
  <c r="BV81" i="3"/>
  <c r="BU81" i="3"/>
  <c r="BT81" i="3"/>
  <c r="AY81" i="3" s="1"/>
  <c r="BR81" i="3"/>
  <c r="BQ81" i="3"/>
  <c r="BP81" i="3"/>
  <c r="BO81" i="3"/>
  <c r="AT81" i="3"/>
  <c r="AO81" i="3"/>
  <c r="AJ81" i="3"/>
  <c r="AE81" i="3"/>
  <c r="Z81" i="3"/>
  <c r="U81" i="3"/>
  <c r="P81" i="3"/>
  <c r="K81" i="3"/>
  <c r="BM81" i="3" s="1"/>
  <c r="DA80" i="3"/>
  <c r="CZ80" i="3"/>
  <c r="CY80" i="3"/>
  <c r="CX80" i="3"/>
  <c r="CV80" i="3"/>
  <c r="CU80" i="3"/>
  <c r="CT80" i="3"/>
  <c r="CS80" i="3"/>
  <c r="CQ80" i="3"/>
  <c r="CP80" i="3"/>
  <c r="CO80" i="3"/>
  <c r="CN80" i="3"/>
  <c r="CL80" i="3"/>
  <c r="CK80" i="3"/>
  <c r="CJ80" i="3"/>
  <c r="CI80" i="3"/>
  <c r="CG80" i="3"/>
  <c r="CF80" i="3"/>
  <c r="CE80" i="3"/>
  <c r="CD80" i="3"/>
  <c r="CB80" i="3"/>
  <c r="CA80" i="3"/>
  <c r="BZ80" i="3"/>
  <c r="BY80" i="3"/>
  <c r="BW80" i="3"/>
  <c r="BV80" i="3"/>
  <c r="BU80" i="3"/>
  <c r="BT80" i="3"/>
  <c r="BR80" i="3"/>
  <c r="BQ80" i="3"/>
  <c r="BP80" i="3"/>
  <c r="BO80" i="3"/>
  <c r="AY80" i="3" s="1"/>
  <c r="AT80" i="3"/>
  <c r="AO80" i="3"/>
  <c r="AJ80" i="3"/>
  <c r="AE80" i="3"/>
  <c r="Z80" i="3"/>
  <c r="U80" i="3"/>
  <c r="BM80" i="3" s="1"/>
  <c r="P80" i="3"/>
  <c r="K80" i="3"/>
  <c r="DA79" i="3"/>
  <c r="CZ79" i="3"/>
  <c r="CY79" i="3"/>
  <c r="CX79" i="3"/>
  <c r="CV79" i="3"/>
  <c r="CU79" i="3"/>
  <c r="CT79" i="3"/>
  <c r="CS79" i="3"/>
  <c r="CQ79" i="3"/>
  <c r="CP79" i="3"/>
  <c r="CO79" i="3"/>
  <c r="CN79" i="3"/>
  <c r="CL79" i="3"/>
  <c r="CK79" i="3"/>
  <c r="CJ79" i="3"/>
  <c r="CI79" i="3"/>
  <c r="CG79" i="3"/>
  <c r="CF79" i="3"/>
  <c r="CE79" i="3"/>
  <c r="CD79" i="3"/>
  <c r="CB79" i="3"/>
  <c r="CA79" i="3"/>
  <c r="BZ79" i="3"/>
  <c r="BY79" i="3"/>
  <c r="BW79" i="3"/>
  <c r="BV79" i="3"/>
  <c r="BU79" i="3"/>
  <c r="BT79" i="3"/>
  <c r="AY79" i="3" s="1"/>
  <c r="BR79" i="3"/>
  <c r="BQ79" i="3"/>
  <c r="BP79" i="3"/>
  <c r="BO79" i="3"/>
  <c r="AT79" i="3"/>
  <c r="AO79" i="3"/>
  <c r="AJ79" i="3"/>
  <c r="AE79" i="3"/>
  <c r="Z79" i="3"/>
  <c r="U79" i="3"/>
  <c r="P79" i="3"/>
  <c r="K79" i="3"/>
  <c r="BM79" i="3" s="1"/>
  <c r="DA78" i="3"/>
  <c r="CZ78" i="3"/>
  <c r="CY78" i="3"/>
  <c r="CX78" i="3"/>
  <c r="CV78" i="3"/>
  <c r="CU78" i="3"/>
  <c r="CT78" i="3"/>
  <c r="CS78" i="3"/>
  <c r="CQ78" i="3"/>
  <c r="CP78" i="3"/>
  <c r="CO78" i="3"/>
  <c r="CN78" i="3"/>
  <c r="CL78" i="3"/>
  <c r="CK78" i="3"/>
  <c r="CJ78" i="3"/>
  <c r="CI78" i="3"/>
  <c r="CG78" i="3"/>
  <c r="CF78" i="3"/>
  <c r="CE78" i="3"/>
  <c r="CD78" i="3"/>
  <c r="CB78" i="3"/>
  <c r="CA78" i="3"/>
  <c r="BZ78" i="3"/>
  <c r="BY78" i="3"/>
  <c r="BW78" i="3"/>
  <c r="BV78" i="3"/>
  <c r="BU78" i="3"/>
  <c r="BT78" i="3"/>
  <c r="BR78" i="3"/>
  <c r="BQ78" i="3"/>
  <c r="BP78" i="3"/>
  <c r="BO78" i="3"/>
  <c r="AY78" i="3" s="1"/>
  <c r="AT78" i="3"/>
  <c r="AO78" i="3"/>
  <c r="AJ78" i="3"/>
  <c r="AE78" i="3"/>
  <c r="Z78" i="3"/>
  <c r="U78" i="3"/>
  <c r="BM78" i="3" s="1"/>
  <c r="P78" i="3"/>
  <c r="K78" i="3"/>
  <c r="DA77" i="3"/>
  <c r="CZ77" i="3"/>
  <c r="CY77" i="3"/>
  <c r="CX77" i="3"/>
  <c r="CV77" i="3"/>
  <c r="CU77" i="3"/>
  <c r="CT77" i="3"/>
  <c r="CS77" i="3"/>
  <c r="CQ77" i="3"/>
  <c r="CP77" i="3"/>
  <c r="CO77" i="3"/>
  <c r="CN77" i="3"/>
  <c r="CL77" i="3"/>
  <c r="CK77" i="3"/>
  <c r="CJ77" i="3"/>
  <c r="CI77" i="3"/>
  <c r="CG77" i="3"/>
  <c r="CF77" i="3"/>
  <c r="CE77" i="3"/>
  <c r="CD77" i="3"/>
  <c r="CB77" i="3"/>
  <c r="CA77" i="3"/>
  <c r="BZ77" i="3"/>
  <c r="BY77" i="3"/>
  <c r="BW77" i="3"/>
  <c r="BV77" i="3"/>
  <c r="BU77" i="3"/>
  <c r="BT77" i="3"/>
  <c r="AY77" i="3" s="1"/>
  <c r="BR77" i="3"/>
  <c r="BQ77" i="3"/>
  <c r="BP77" i="3"/>
  <c r="BO77" i="3"/>
  <c r="AT77" i="3"/>
  <c r="AO77" i="3"/>
  <c r="AJ77" i="3"/>
  <c r="AE77" i="3"/>
  <c r="Z77" i="3"/>
  <c r="U77" i="3"/>
  <c r="P77" i="3"/>
  <c r="K77" i="3"/>
  <c r="BM77" i="3" s="1"/>
  <c r="DA76" i="3"/>
  <c r="CZ76" i="3"/>
  <c r="CY76" i="3"/>
  <c r="CX76" i="3"/>
  <c r="CV76" i="3"/>
  <c r="CU76" i="3"/>
  <c r="CT76" i="3"/>
  <c r="CS76" i="3"/>
  <c r="CQ76" i="3"/>
  <c r="CP76" i="3"/>
  <c r="CO76" i="3"/>
  <c r="CN76" i="3"/>
  <c r="CL76" i="3"/>
  <c r="CK76" i="3"/>
  <c r="CJ76" i="3"/>
  <c r="CI76" i="3"/>
  <c r="CG76" i="3"/>
  <c r="CF76" i="3"/>
  <c r="CE76" i="3"/>
  <c r="CD76" i="3"/>
  <c r="CB76" i="3"/>
  <c r="CA76" i="3"/>
  <c r="BZ76" i="3"/>
  <c r="BY76" i="3"/>
  <c r="BW76" i="3"/>
  <c r="BV76" i="3"/>
  <c r="BU76" i="3"/>
  <c r="BT76" i="3"/>
  <c r="BR76" i="3"/>
  <c r="BQ76" i="3"/>
  <c r="BP76" i="3"/>
  <c r="BO76" i="3"/>
  <c r="AY76" i="3" s="1"/>
  <c r="AT76" i="3"/>
  <c r="AO76" i="3"/>
  <c r="AJ76" i="3"/>
  <c r="AE76" i="3"/>
  <c r="Z76" i="3"/>
  <c r="U76" i="3"/>
  <c r="BM76" i="3" s="1"/>
  <c r="P76" i="3"/>
  <c r="K76" i="3"/>
  <c r="DA75" i="3"/>
  <c r="CZ75" i="3"/>
  <c r="CY75" i="3"/>
  <c r="CX75" i="3"/>
  <c r="CV75" i="3"/>
  <c r="CU75" i="3"/>
  <c r="CT75" i="3"/>
  <c r="CS75" i="3"/>
  <c r="CQ75" i="3"/>
  <c r="CP75" i="3"/>
  <c r="CO75" i="3"/>
  <c r="CN75" i="3"/>
  <c r="CL75" i="3"/>
  <c r="CK75" i="3"/>
  <c r="CJ75" i="3"/>
  <c r="CI75" i="3"/>
  <c r="CG75" i="3"/>
  <c r="CF75" i="3"/>
  <c r="CE75" i="3"/>
  <c r="CD75" i="3"/>
  <c r="CB75" i="3"/>
  <c r="CA75" i="3"/>
  <c r="BZ75" i="3"/>
  <c r="BY75" i="3"/>
  <c r="BW75" i="3"/>
  <c r="BV75" i="3"/>
  <c r="BU75" i="3"/>
  <c r="BT75" i="3"/>
  <c r="AY75" i="3" s="1"/>
  <c r="BR75" i="3"/>
  <c r="BQ75" i="3"/>
  <c r="BP75" i="3"/>
  <c r="BO75" i="3"/>
  <c r="AT75" i="3"/>
  <c r="AO75" i="3"/>
  <c r="AJ75" i="3"/>
  <c r="AE75" i="3"/>
  <c r="Z75" i="3"/>
  <c r="U75" i="3"/>
  <c r="P75" i="3"/>
  <c r="K75" i="3"/>
  <c r="BM75" i="3" s="1"/>
  <c r="DA74" i="3"/>
  <c r="CZ74" i="3"/>
  <c r="CY74" i="3"/>
  <c r="CX74" i="3"/>
  <c r="CV74" i="3"/>
  <c r="CU74" i="3"/>
  <c r="CT74" i="3"/>
  <c r="CS74" i="3"/>
  <c r="CQ74" i="3"/>
  <c r="CP74" i="3"/>
  <c r="CO74" i="3"/>
  <c r="CN74" i="3"/>
  <c r="CL74" i="3"/>
  <c r="CK74" i="3"/>
  <c r="CJ74" i="3"/>
  <c r="CI74" i="3"/>
  <c r="CG74" i="3"/>
  <c r="CF74" i="3"/>
  <c r="CE74" i="3"/>
  <c r="CD74" i="3"/>
  <c r="CB74" i="3"/>
  <c r="CA74" i="3"/>
  <c r="BZ74" i="3"/>
  <c r="BY74" i="3"/>
  <c r="BW74" i="3"/>
  <c r="BV74" i="3"/>
  <c r="BU74" i="3"/>
  <c r="BT74" i="3"/>
  <c r="BR74" i="3"/>
  <c r="BQ74" i="3"/>
  <c r="BP74" i="3"/>
  <c r="BO74" i="3"/>
  <c r="AY74" i="3" s="1"/>
  <c r="AT74" i="3"/>
  <c r="AO74" i="3"/>
  <c r="AJ74" i="3"/>
  <c r="AE74" i="3"/>
  <c r="Z74" i="3"/>
  <c r="U74" i="3"/>
  <c r="BM74" i="3" s="1"/>
  <c r="P74" i="3"/>
  <c r="K74" i="3"/>
  <c r="DA73" i="3"/>
  <c r="CZ73" i="3"/>
  <c r="CY73" i="3"/>
  <c r="CX73" i="3"/>
  <c r="CV73" i="3"/>
  <c r="CU73" i="3"/>
  <c r="CT73" i="3"/>
  <c r="CS73" i="3"/>
  <c r="CQ73" i="3"/>
  <c r="CP73" i="3"/>
  <c r="CO73" i="3"/>
  <c r="CN73" i="3"/>
  <c r="CL73" i="3"/>
  <c r="CK73" i="3"/>
  <c r="CJ73" i="3"/>
  <c r="CI73" i="3"/>
  <c r="CG73" i="3"/>
  <c r="CF73" i="3"/>
  <c r="CE73" i="3"/>
  <c r="CD73" i="3"/>
  <c r="CB73" i="3"/>
  <c r="CA73" i="3"/>
  <c r="BZ73" i="3"/>
  <c r="BY73" i="3"/>
  <c r="BW73" i="3"/>
  <c r="BV73" i="3"/>
  <c r="BU73" i="3"/>
  <c r="BT73" i="3"/>
  <c r="AY73" i="3" s="1"/>
  <c r="BR73" i="3"/>
  <c r="BQ73" i="3"/>
  <c r="BP73" i="3"/>
  <c r="BO73" i="3"/>
  <c r="AT73" i="3"/>
  <c r="AO73" i="3"/>
  <c r="AJ73" i="3"/>
  <c r="AE73" i="3"/>
  <c r="Z73" i="3"/>
  <c r="U73" i="3"/>
  <c r="P73" i="3"/>
  <c r="K73" i="3"/>
  <c r="BM73" i="3" s="1"/>
  <c r="DA72" i="3"/>
  <c r="CZ72" i="3"/>
  <c r="CY72" i="3"/>
  <c r="CX72" i="3"/>
  <c r="CV72" i="3"/>
  <c r="CU72" i="3"/>
  <c r="CT72" i="3"/>
  <c r="CS72" i="3"/>
  <c r="CQ72" i="3"/>
  <c r="CP72" i="3"/>
  <c r="CO72" i="3"/>
  <c r="CN72" i="3"/>
  <c r="CL72" i="3"/>
  <c r="CK72" i="3"/>
  <c r="CJ72" i="3"/>
  <c r="CI72" i="3"/>
  <c r="CG72" i="3"/>
  <c r="CF72" i="3"/>
  <c r="CE72" i="3"/>
  <c r="CD72" i="3"/>
  <c r="CB72" i="3"/>
  <c r="CA72" i="3"/>
  <c r="BZ72" i="3"/>
  <c r="BY72" i="3"/>
  <c r="BW72" i="3"/>
  <c r="BV72" i="3"/>
  <c r="BU72" i="3"/>
  <c r="BT72" i="3"/>
  <c r="BR72" i="3"/>
  <c r="BQ72" i="3"/>
  <c r="BP72" i="3"/>
  <c r="BO72" i="3"/>
  <c r="AY72" i="3" s="1"/>
  <c r="AT72" i="3"/>
  <c r="AO72" i="3"/>
  <c r="AJ72" i="3"/>
  <c r="AE72" i="3"/>
  <c r="Z72" i="3"/>
  <c r="U72" i="3"/>
  <c r="P72" i="3"/>
  <c r="K72" i="3"/>
  <c r="DA71" i="3"/>
  <c r="CZ71" i="3"/>
  <c r="CY71" i="3"/>
  <c r="CX71" i="3"/>
  <c r="CV71" i="3"/>
  <c r="CU71" i="3"/>
  <c r="CT71" i="3"/>
  <c r="CS71" i="3"/>
  <c r="CQ71" i="3"/>
  <c r="CP71" i="3"/>
  <c r="CO71" i="3"/>
  <c r="CN71" i="3"/>
  <c r="CL71" i="3"/>
  <c r="CK71" i="3"/>
  <c r="CJ71" i="3"/>
  <c r="CI71" i="3"/>
  <c r="CG71" i="3"/>
  <c r="CF71" i="3"/>
  <c r="CE71" i="3"/>
  <c r="CD71" i="3"/>
  <c r="CB71" i="3"/>
  <c r="CA71" i="3"/>
  <c r="BZ71" i="3"/>
  <c r="BY71" i="3"/>
  <c r="BW71" i="3"/>
  <c r="BV71" i="3"/>
  <c r="BU71" i="3"/>
  <c r="BT71" i="3"/>
  <c r="BR71" i="3"/>
  <c r="AY71" i="3" s="1"/>
  <c r="BQ71" i="3"/>
  <c r="BP71" i="3"/>
  <c r="BO71" i="3"/>
  <c r="AT71" i="3"/>
  <c r="AO71" i="3"/>
  <c r="AJ71" i="3"/>
  <c r="AE71" i="3"/>
  <c r="Z71" i="3"/>
  <c r="U71" i="3"/>
  <c r="P71" i="3"/>
  <c r="K71" i="3"/>
  <c r="DA70" i="3"/>
  <c r="CZ70" i="3"/>
  <c r="CY70" i="3"/>
  <c r="CX70" i="3"/>
  <c r="CV70" i="3"/>
  <c r="CU70" i="3"/>
  <c r="CT70" i="3"/>
  <c r="CS70" i="3"/>
  <c r="CQ70" i="3"/>
  <c r="CP70" i="3"/>
  <c r="CO70" i="3"/>
  <c r="CN70" i="3"/>
  <c r="CL70" i="3"/>
  <c r="CK70" i="3"/>
  <c r="CJ70" i="3"/>
  <c r="CI70" i="3"/>
  <c r="CG70" i="3"/>
  <c r="CF70" i="3"/>
  <c r="CE70" i="3"/>
  <c r="CD70" i="3"/>
  <c r="CB70" i="3"/>
  <c r="CA70" i="3"/>
  <c r="BZ70" i="3"/>
  <c r="BY70" i="3"/>
  <c r="BW70" i="3"/>
  <c r="BV70" i="3"/>
  <c r="AY70" i="3" s="1"/>
  <c r="BU70" i="3"/>
  <c r="BT70" i="3"/>
  <c r="BR70" i="3"/>
  <c r="BQ70" i="3"/>
  <c r="BP70" i="3"/>
  <c r="BO70" i="3"/>
  <c r="AT70" i="3"/>
  <c r="AO70" i="3"/>
  <c r="AJ70" i="3"/>
  <c r="AE70" i="3"/>
  <c r="Z70" i="3"/>
  <c r="U70" i="3"/>
  <c r="P70" i="3"/>
  <c r="K70" i="3"/>
  <c r="DA69" i="3"/>
  <c r="CZ69" i="3"/>
  <c r="CY69" i="3"/>
  <c r="CX69" i="3"/>
  <c r="CV69" i="3"/>
  <c r="CU69" i="3"/>
  <c r="CT69" i="3"/>
  <c r="CS69" i="3"/>
  <c r="CQ69" i="3"/>
  <c r="CP69" i="3"/>
  <c r="CO69" i="3"/>
  <c r="CN69" i="3"/>
  <c r="CL69" i="3"/>
  <c r="CK69" i="3"/>
  <c r="CJ69" i="3"/>
  <c r="CI69" i="3"/>
  <c r="CG69" i="3"/>
  <c r="CF69" i="3"/>
  <c r="CE69" i="3"/>
  <c r="CD69" i="3"/>
  <c r="CB69" i="3"/>
  <c r="CA69" i="3"/>
  <c r="BZ69" i="3"/>
  <c r="BY69" i="3"/>
  <c r="BW69" i="3"/>
  <c r="BV69" i="3"/>
  <c r="BU69" i="3"/>
  <c r="BT69" i="3"/>
  <c r="BR69" i="3"/>
  <c r="BQ69" i="3"/>
  <c r="BP69" i="3"/>
  <c r="BO69" i="3"/>
  <c r="AY69" i="3" s="1"/>
  <c r="AT69" i="3"/>
  <c r="AO69" i="3"/>
  <c r="AJ69" i="3"/>
  <c r="AE69" i="3"/>
  <c r="Z69" i="3"/>
  <c r="U69" i="3"/>
  <c r="P69" i="3"/>
  <c r="K69" i="3"/>
  <c r="DA68" i="3"/>
  <c r="CZ68" i="3"/>
  <c r="CY68" i="3"/>
  <c r="CX68" i="3"/>
  <c r="CV68" i="3"/>
  <c r="CU68" i="3"/>
  <c r="CT68" i="3"/>
  <c r="CS68" i="3"/>
  <c r="CQ68" i="3"/>
  <c r="CP68" i="3"/>
  <c r="CO68" i="3"/>
  <c r="CN68" i="3"/>
  <c r="CL68" i="3"/>
  <c r="CK68" i="3"/>
  <c r="CJ68" i="3"/>
  <c r="CI68" i="3"/>
  <c r="CG68" i="3"/>
  <c r="CF68" i="3"/>
  <c r="CE68" i="3"/>
  <c r="CD68" i="3"/>
  <c r="CB68" i="3"/>
  <c r="CA68" i="3"/>
  <c r="BZ68" i="3"/>
  <c r="BY68" i="3"/>
  <c r="BW68" i="3"/>
  <c r="BV68" i="3"/>
  <c r="BU68" i="3"/>
  <c r="BT68" i="3"/>
  <c r="BR68" i="3"/>
  <c r="AY68" i="3" s="1"/>
  <c r="BQ68" i="3"/>
  <c r="BP68" i="3"/>
  <c r="BO68" i="3"/>
  <c r="AT68" i="3"/>
  <c r="AO68" i="3"/>
  <c r="AJ68" i="3"/>
  <c r="AE68" i="3"/>
  <c r="Z68" i="3"/>
  <c r="U68" i="3"/>
  <c r="P68" i="3"/>
  <c r="K68" i="3"/>
  <c r="DA67" i="3"/>
  <c r="CZ67" i="3"/>
  <c r="CY67" i="3"/>
  <c r="CX67" i="3"/>
  <c r="CV67" i="3"/>
  <c r="CU67" i="3"/>
  <c r="CT67" i="3"/>
  <c r="CS67" i="3"/>
  <c r="CQ67" i="3"/>
  <c r="CP67" i="3"/>
  <c r="CO67" i="3"/>
  <c r="CN67" i="3"/>
  <c r="CL67" i="3"/>
  <c r="CK67" i="3"/>
  <c r="CJ67" i="3"/>
  <c r="CI67" i="3"/>
  <c r="CG67" i="3"/>
  <c r="CF67" i="3"/>
  <c r="CE67" i="3"/>
  <c r="CD67" i="3"/>
  <c r="CB67" i="3"/>
  <c r="CA67" i="3"/>
  <c r="BZ67" i="3"/>
  <c r="BY67" i="3"/>
  <c r="BW67" i="3"/>
  <c r="BV67" i="3"/>
  <c r="BU67" i="3"/>
  <c r="BT67" i="3"/>
  <c r="BR67" i="3"/>
  <c r="BQ67" i="3"/>
  <c r="BP67" i="3"/>
  <c r="BO67" i="3"/>
  <c r="AY67" i="3" s="1"/>
  <c r="AT67" i="3"/>
  <c r="AO67" i="3"/>
  <c r="AJ67" i="3"/>
  <c r="AE67" i="3"/>
  <c r="Z67" i="3"/>
  <c r="U67" i="3"/>
  <c r="P67" i="3"/>
  <c r="K67" i="3"/>
  <c r="DA66" i="3"/>
  <c r="CZ66" i="3"/>
  <c r="CY66" i="3"/>
  <c r="CX66" i="3"/>
  <c r="CV66" i="3"/>
  <c r="CU66" i="3"/>
  <c r="CT66" i="3"/>
  <c r="CS66" i="3"/>
  <c r="CQ66" i="3"/>
  <c r="CP66" i="3"/>
  <c r="CO66" i="3"/>
  <c r="CN66" i="3"/>
  <c r="CL66" i="3"/>
  <c r="CK66" i="3"/>
  <c r="CJ66" i="3"/>
  <c r="CI66" i="3"/>
  <c r="CG66" i="3"/>
  <c r="CF66" i="3"/>
  <c r="CE66" i="3"/>
  <c r="CD66" i="3"/>
  <c r="CB66" i="3"/>
  <c r="CA66" i="3"/>
  <c r="BZ66" i="3"/>
  <c r="BY66" i="3"/>
  <c r="BW66" i="3"/>
  <c r="BV66" i="3"/>
  <c r="BU66" i="3"/>
  <c r="BT66" i="3"/>
  <c r="BR66" i="3"/>
  <c r="BQ66" i="3"/>
  <c r="BP66" i="3"/>
  <c r="AY66" i="3" s="1"/>
  <c r="BO66" i="3"/>
  <c r="AT66" i="3"/>
  <c r="AO66" i="3"/>
  <c r="AJ66" i="3"/>
  <c r="AE66" i="3"/>
  <c r="Z66" i="3"/>
  <c r="U66" i="3"/>
  <c r="P66" i="3"/>
  <c r="K66" i="3"/>
  <c r="DA65" i="3"/>
  <c r="CZ65" i="3"/>
  <c r="CY65" i="3"/>
  <c r="CX65" i="3"/>
  <c r="CV65" i="3"/>
  <c r="CU65" i="3"/>
  <c r="CT65" i="3"/>
  <c r="CS65" i="3"/>
  <c r="CQ65" i="3"/>
  <c r="CP65" i="3"/>
  <c r="CO65" i="3"/>
  <c r="CN65" i="3"/>
  <c r="CL65" i="3"/>
  <c r="CK65" i="3"/>
  <c r="CJ65" i="3"/>
  <c r="CI65" i="3"/>
  <c r="CG65" i="3"/>
  <c r="CF65" i="3"/>
  <c r="CE65" i="3"/>
  <c r="CD65" i="3"/>
  <c r="CB65" i="3"/>
  <c r="CA65" i="3"/>
  <c r="BZ65" i="3"/>
  <c r="BY65" i="3"/>
  <c r="BW65" i="3"/>
  <c r="BV65" i="3"/>
  <c r="BU65" i="3"/>
  <c r="AY65" i="3" s="1"/>
  <c r="BT65" i="3"/>
  <c r="BR65" i="3"/>
  <c r="BQ65" i="3"/>
  <c r="BP65" i="3"/>
  <c r="BO65" i="3"/>
  <c r="AT65" i="3"/>
  <c r="AO65" i="3"/>
  <c r="AJ65" i="3"/>
  <c r="AE65" i="3"/>
  <c r="Z65" i="3"/>
  <c r="U65" i="3"/>
  <c r="P65" i="3"/>
  <c r="K65" i="3"/>
  <c r="DA64" i="3"/>
  <c r="CZ64" i="3"/>
  <c r="CY64" i="3"/>
  <c r="CX64" i="3"/>
  <c r="CV64" i="3"/>
  <c r="CU64" i="3"/>
  <c r="CT64" i="3"/>
  <c r="CS64" i="3"/>
  <c r="CQ64" i="3"/>
  <c r="CP64" i="3"/>
  <c r="CO64" i="3"/>
  <c r="CN64" i="3"/>
  <c r="CL64" i="3"/>
  <c r="CK64" i="3"/>
  <c r="CJ64" i="3"/>
  <c r="CI64" i="3"/>
  <c r="CG64" i="3"/>
  <c r="CF64" i="3"/>
  <c r="CE64" i="3"/>
  <c r="CD64" i="3"/>
  <c r="CB64" i="3"/>
  <c r="CA64" i="3"/>
  <c r="BZ64" i="3"/>
  <c r="BY64" i="3"/>
  <c r="BW64" i="3"/>
  <c r="BV64" i="3"/>
  <c r="BU64" i="3"/>
  <c r="BT64" i="3"/>
  <c r="BR64" i="3"/>
  <c r="BQ64" i="3"/>
  <c r="BP64" i="3"/>
  <c r="BO64" i="3"/>
  <c r="AY64" i="3" s="1"/>
  <c r="AT64" i="3"/>
  <c r="AO64" i="3"/>
  <c r="AJ64" i="3"/>
  <c r="AE64" i="3"/>
  <c r="Z64" i="3"/>
  <c r="U64" i="3"/>
  <c r="P64" i="3"/>
  <c r="K64" i="3"/>
  <c r="DA63" i="3"/>
  <c r="CZ63" i="3"/>
  <c r="CY63" i="3"/>
  <c r="CX63" i="3"/>
  <c r="CV63" i="3"/>
  <c r="CU63" i="3"/>
  <c r="CT63" i="3"/>
  <c r="CS63" i="3"/>
  <c r="CQ63" i="3"/>
  <c r="CP63" i="3"/>
  <c r="CO63" i="3"/>
  <c r="CN63" i="3"/>
  <c r="CL63" i="3"/>
  <c r="CK63" i="3"/>
  <c r="CJ63" i="3"/>
  <c r="CI63" i="3"/>
  <c r="CG63" i="3"/>
  <c r="CF63" i="3"/>
  <c r="CE63" i="3"/>
  <c r="CD63" i="3"/>
  <c r="CB63" i="3"/>
  <c r="CA63" i="3"/>
  <c r="BZ63" i="3"/>
  <c r="BY63" i="3"/>
  <c r="BW63" i="3"/>
  <c r="BV63" i="3"/>
  <c r="BU63" i="3"/>
  <c r="BT63" i="3"/>
  <c r="BR63" i="3"/>
  <c r="AY63" i="3" s="1"/>
  <c r="BQ63" i="3"/>
  <c r="BP63" i="3"/>
  <c r="BO63" i="3"/>
  <c r="AT63" i="3"/>
  <c r="AO63" i="3"/>
  <c r="AJ63" i="3"/>
  <c r="AE63" i="3"/>
  <c r="Z63" i="3"/>
  <c r="U63" i="3"/>
  <c r="P63" i="3"/>
  <c r="K63" i="3"/>
  <c r="DA62" i="3"/>
  <c r="CZ62" i="3"/>
  <c r="CY62" i="3"/>
  <c r="CX62" i="3"/>
  <c r="CV62" i="3"/>
  <c r="CU62" i="3"/>
  <c r="CT62" i="3"/>
  <c r="CS62" i="3"/>
  <c r="CQ62" i="3"/>
  <c r="CP62" i="3"/>
  <c r="CO62" i="3"/>
  <c r="CN62" i="3"/>
  <c r="CL62" i="3"/>
  <c r="CK62" i="3"/>
  <c r="CJ62" i="3"/>
  <c r="CI62" i="3"/>
  <c r="CG62" i="3"/>
  <c r="CF62" i="3"/>
  <c r="CE62" i="3"/>
  <c r="CD62" i="3"/>
  <c r="CB62" i="3"/>
  <c r="CA62" i="3"/>
  <c r="BZ62" i="3"/>
  <c r="BY62" i="3"/>
  <c r="BW62" i="3"/>
  <c r="BV62" i="3"/>
  <c r="AY62" i="3" s="1"/>
  <c r="BU62" i="3"/>
  <c r="BT62" i="3"/>
  <c r="BR62" i="3"/>
  <c r="BQ62" i="3"/>
  <c r="BP62" i="3"/>
  <c r="BO62" i="3"/>
  <c r="AT62" i="3"/>
  <c r="AO62" i="3"/>
  <c r="AJ62" i="3"/>
  <c r="AE62" i="3"/>
  <c r="Z62" i="3"/>
  <c r="U62" i="3"/>
  <c r="P62" i="3"/>
  <c r="K62" i="3"/>
  <c r="DA61" i="3"/>
  <c r="CZ61" i="3"/>
  <c r="CY61" i="3"/>
  <c r="CX61" i="3"/>
  <c r="CV61" i="3"/>
  <c r="CU61" i="3"/>
  <c r="CT61" i="3"/>
  <c r="CS61" i="3"/>
  <c r="CQ61" i="3"/>
  <c r="CP61" i="3"/>
  <c r="CO61" i="3"/>
  <c r="CN61" i="3"/>
  <c r="CL61" i="3"/>
  <c r="CK61" i="3"/>
  <c r="CJ61" i="3"/>
  <c r="CI61" i="3"/>
  <c r="CG61" i="3"/>
  <c r="CF61" i="3"/>
  <c r="CE61" i="3"/>
  <c r="CD61" i="3"/>
  <c r="CB61" i="3"/>
  <c r="CA61" i="3"/>
  <c r="BZ61" i="3"/>
  <c r="BY61" i="3"/>
  <c r="BW61" i="3"/>
  <c r="BV61" i="3"/>
  <c r="BU61" i="3"/>
  <c r="BT61" i="3"/>
  <c r="BR61" i="3"/>
  <c r="BQ61" i="3"/>
  <c r="BP61" i="3"/>
  <c r="BO61" i="3"/>
  <c r="AY61" i="3" s="1"/>
  <c r="AT61" i="3"/>
  <c r="AO61" i="3"/>
  <c r="AJ61" i="3"/>
  <c r="AE61" i="3"/>
  <c r="Z61" i="3"/>
  <c r="U61" i="3"/>
  <c r="P61" i="3"/>
  <c r="K61" i="3"/>
  <c r="DA60" i="3"/>
  <c r="CZ60" i="3"/>
  <c r="CY60" i="3"/>
  <c r="CX60" i="3"/>
  <c r="CV60" i="3"/>
  <c r="CU60" i="3"/>
  <c r="CT60" i="3"/>
  <c r="CS60" i="3"/>
  <c r="CQ60" i="3"/>
  <c r="CP60" i="3"/>
  <c r="CO60" i="3"/>
  <c r="CN60" i="3"/>
  <c r="CL60" i="3"/>
  <c r="CK60" i="3"/>
  <c r="CJ60" i="3"/>
  <c r="CI60" i="3"/>
  <c r="CG60" i="3"/>
  <c r="CF60" i="3"/>
  <c r="CE60" i="3"/>
  <c r="CD60" i="3"/>
  <c r="CB60" i="3"/>
  <c r="CA60" i="3"/>
  <c r="BZ60" i="3"/>
  <c r="BY60" i="3"/>
  <c r="BW60" i="3"/>
  <c r="BV60" i="3"/>
  <c r="BU60" i="3"/>
  <c r="BT60" i="3"/>
  <c r="BR60" i="3"/>
  <c r="AY60" i="3" s="1"/>
  <c r="BQ60" i="3"/>
  <c r="BP60" i="3"/>
  <c r="BO60" i="3"/>
  <c r="AT60" i="3"/>
  <c r="AO60" i="3"/>
  <c r="AJ60" i="3"/>
  <c r="AE60" i="3"/>
  <c r="Z60" i="3"/>
  <c r="U60" i="3"/>
  <c r="P60" i="3"/>
  <c r="K60" i="3"/>
  <c r="DA59" i="3"/>
  <c r="CZ59" i="3"/>
  <c r="CY59" i="3"/>
  <c r="CX59" i="3"/>
  <c r="CV59" i="3"/>
  <c r="CU59" i="3"/>
  <c r="CT59" i="3"/>
  <c r="CS59" i="3"/>
  <c r="CQ59" i="3"/>
  <c r="CP59" i="3"/>
  <c r="CO59" i="3"/>
  <c r="CN59" i="3"/>
  <c r="CL59" i="3"/>
  <c r="CK59" i="3"/>
  <c r="CJ59" i="3"/>
  <c r="CI59" i="3"/>
  <c r="CG59" i="3"/>
  <c r="CF59" i="3"/>
  <c r="CE59" i="3"/>
  <c r="CD59" i="3"/>
  <c r="CB59" i="3"/>
  <c r="CA59" i="3"/>
  <c r="BZ59" i="3"/>
  <c r="BY59" i="3"/>
  <c r="BW59" i="3"/>
  <c r="BV59" i="3"/>
  <c r="BU59" i="3"/>
  <c r="BT59" i="3"/>
  <c r="BR59" i="3"/>
  <c r="BQ59" i="3"/>
  <c r="BP59" i="3"/>
  <c r="BO59" i="3"/>
  <c r="AY59" i="3" s="1"/>
  <c r="AT59" i="3"/>
  <c r="AO59" i="3"/>
  <c r="AJ59" i="3"/>
  <c r="AE59" i="3"/>
  <c r="Z59" i="3"/>
  <c r="U59" i="3"/>
  <c r="P59" i="3"/>
  <c r="K59" i="3"/>
  <c r="DA58" i="3"/>
  <c r="CZ58" i="3"/>
  <c r="CY58" i="3"/>
  <c r="CX58" i="3"/>
  <c r="CV58" i="3"/>
  <c r="CU58" i="3"/>
  <c r="CT58" i="3"/>
  <c r="CS58" i="3"/>
  <c r="CQ58" i="3"/>
  <c r="CP58" i="3"/>
  <c r="CO58" i="3"/>
  <c r="CN58" i="3"/>
  <c r="CL58" i="3"/>
  <c r="CK58" i="3"/>
  <c r="CJ58" i="3"/>
  <c r="CI58" i="3"/>
  <c r="CG58" i="3"/>
  <c r="CF58" i="3"/>
  <c r="CE58" i="3"/>
  <c r="CD58" i="3"/>
  <c r="CB58" i="3"/>
  <c r="CA58" i="3"/>
  <c r="BZ58" i="3"/>
  <c r="BY58" i="3"/>
  <c r="BW58" i="3"/>
  <c r="BV58" i="3"/>
  <c r="BU58" i="3"/>
  <c r="BT58" i="3"/>
  <c r="BR58" i="3"/>
  <c r="BQ58" i="3"/>
  <c r="BP58" i="3"/>
  <c r="AY58" i="3" s="1"/>
  <c r="BO58" i="3"/>
  <c r="AT58" i="3"/>
  <c r="AO58" i="3"/>
  <c r="AJ58" i="3"/>
  <c r="AE58" i="3"/>
  <c r="Z58" i="3"/>
  <c r="U58" i="3"/>
  <c r="P58" i="3"/>
  <c r="K58" i="3"/>
  <c r="DA57" i="3"/>
  <c r="CZ57" i="3"/>
  <c r="CY57" i="3"/>
  <c r="CX57" i="3"/>
  <c r="CV57" i="3"/>
  <c r="CU57" i="3"/>
  <c r="CT57" i="3"/>
  <c r="CS57" i="3"/>
  <c r="CQ57" i="3"/>
  <c r="CP57" i="3"/>
  <c r="CO57" i="3"/>
  <c r="CN57" i="3"/>
  <c r="CL57" i="3"/>
  <c r="CK57" i="3"/>
  <c r="CJ57" i="3"/>
  <c r="CI57" i="3"/>
  <c r="CG57" i="3"/>
  <c r="CF57" i="3"/>
  <c r="CE57" i="3"/>
  <c r="CD57" i="3"/>
  <c r="CB57" i="3"/>
  <c r="CA57" i="3"/>
  <c r="BZ57" i="3"/>
  <c r="BY57" i="3"/>
  <c r="BW57" i="3"/>
  <c r="BV57" i="3"/>
  <c r="BU57" i="3"/>
  <c r="AY57" i="3" s="1"/>
  <c r="BT57" i="3"/>
  <c r="BR57" i="3"/>
  <c r="BQ57" i="3"/>
  <c r="BP57" i="3"/>
  <c r="BO57" i="3"/>
  <c r="AT57" i="3"/>
  <c r="AO57" i="3"/>
  <c r="AJ57" i="3"/>
  <c r="AE57" i="3"/>
  <c r="Z57" i="3"/>
  <c r="U57" i="3"/>
  <c r="P57" i="3"/>
  <c r="K57" i="3"/>
  <c r="DA56" i="3"/>
  <c r="CZ56" i="3"/>
  <c r="CY56" i="3"/>
  <c r="CX56" i="3"/>
  <c r="CV56" i="3"/>
  <c r="CU56" i="3"/>
  <c r="CT56" i="3"/>
  <c r="CS56" i="3"/>
  <c r="CQ56" i="3"/>
  <c r="CP56" i="3"/>
  <c r="CO56" i="3"/>
  <c r="CN56" i="3"/>
  <c r="CL56" i="3"/>
  <c r="CK56" i="3"/>
  <c r="CJ56" i="3"/>
  <c r="CI56" i="3"/>
  <c r="CG56" i="3"/>
  <c r="CF56" i="3"/>
  <c r="CE56" i="3"/>
  <c r="CD56" i="3"/>
  <c r="CB56" i="3"/>
  <c r="CA56" i="3"/>
  <c r="BZ56" i="3"/>
  <c r="BY56" i="3"/>
  <c r="BW56" i="3"/>
  <c r="BV56" i="3"/>
  <c r="BU56" i="3"/>
  <c r="BT56" i="3"/>
  <c r="BR56" i="3"/>
  <c r="BQ56" i="3"/>
  <c r="BP56" i="3"/>
  <c r="BO56" i="3"/>
  <c r="AY56" i="3" s="1"/>
  <c r="AT56" i="3"/>
  <c r="AO56" i="3"/>
  <c r="AJ56" i="3"/>
  <c r="AE56" i="3"/>
  <c r="Z56" i="3"/>
  <c r="U56" i="3"/>
  <c r="P56" i="3"/>
  <c r="K56" i="3"/>
  <c r="DA55" i="3"/>
  <c r="CZ55" i="3"/>
  <c r="CY55" i="3"/>
  <c r="CX55" i="3"/>
  <c r="CV55" i="3"/>
  <c r="CU55" i="3"/>
  <c r="CT55" i="3"/>
  <c r="CS55" i="3"/>
  <c r="CQ55" i="3"/>
  <c r="CP55" i="3"/>
  <c r="CO55" i="3"/>
  <c r="CN55" i="3"/>
  <c r="CL55" i="3"/>
  <c r="CK55" i="3"/>
  <c r="CJ55" i="3"/>
  <c r="CI55" i="3"/>
  <c r="CG55" i="3"/>
  <c r="CF55" i="3"/>
  <c r="CE55" i="3"/>
  <c r="CD55" i="3"/>
  <c r="CB55" i="3"/>
  <c r="CA55" i="3"/>
  <c r="BZ55" i="3"/>
  <c r="BY55" i="3"/>
  <c r="BW55" i="3"/>
  <c r="BV55" i="3"/>
  <c r="BU55" i="3"/>
  <c r="BT55" i="3"/>
  <c r="BR55" i="3"/>
  <c r="AY55" i="3" s="1"/>
  <c r="BQ55" i="3"/>
  <c r="BP55" i="3"/>
  <c r="BO55" i="3"/>
  <c r="AT55" i="3"/>
  <c r="AO55" i="3"/>
  <c r="AJ55" i="3"/>
  <c r="AE55" i="3"/>
  <c r="Z55" i="3"/>
  <c r="U55" i="3"/>
  <c r="P55" i="3"/>
  <c r="K55" i="3"/>
  <c r="DA54" i="3"/>
  <c r="CZ54" i="3"/>
  <c r="CY54" i="3"/>
  <c r="CX54" i="3"/>
  <c r="CV54" i="3"/>
  <c r="CU54" i="3"/>
  <c r="CT54" i="3"/>
  <c r="CS54" i="3"/>
  <c r="CQ54" i="3"/>
  <c r="CP54" i="3"/>
  <c r="CO54" i="3"/>
  <c r="CN54" i="3"/>
  <c r="CL54" i="3"/>
  <c r="CK54" i="3"/>
  <c r="CJ54" i="3"/>
  <c r="CI54" i="3"/>
  <c r="CG54" i="3"/>
  <c r="CF54" i="3"/>
  <c r="CE54" i="3"/>
  <c r="CD54" i="3"/>
  <c r="CB54" i="3"/>
  <c r="CA54" i="3"/>
  <c r="BZ54" i="3"/>
  <c r="BY54" i="3"/>
  <c r="BW54" i="3"/>
  <c r="BV54" i="3"/>
  <c r="AY54" i="3" s="1"/>
  <c r="BU54" i="3"/>
  <c r="BT54" i="3"/>
  <c r="BR54" i="3"/>
  <c r="BQ54" i="3"/>
  <c r="BP54" i="3"/>
  <c r="BO54" i="3"/>
  <c r="AT54" i="3"/>
  <c r="AO54" i="3"/>
  <c r="AJ54" i="3"/>
  <c r="AE54" i="3"/>
  <c r="Z54" i="3"/>
  <c r="U54" i="3"/>
  <c r="P54" i="3"/>
  <c r="K54" i="3"/>
  <c r="DA53" i="3"/>
  <c r="CZ53" i="3"/>
  <c r="CY53" i="3"/>
  <c r="CX53" i="3"/>
  <c r="CV53" i="3"/>
  <c r="CU53" i="3"/>
  <c r="CT53" i="3"/>
  <c r="CS53" i="3"/>
  <c r="CQ53" i="3"/>
  <c r="CP53" i="3"/>
  <c r="CO53" i="3"/>
  <c r="CN53" i="3"/>
  <c r="CL53" i="3"/>
  <c r="CK53" i="3"/>
  <c r="CJ53" i="3"/>
  <c r="CI53" i="3"/>
  <c r="CG53" i="3"/>
  <c r="CF53" i="3"/>
  <c r="CE53" i="3"/>
  <c r="CD53" i="3"/>
  <c r="CB53" i="3"/>
  <c r="CA53" i="3"/>
  <c r="BZ53" i="3"/>
  <c r="BY53" i="3"/>
  <c r="BW53" i="3"/>
  <c r="BV53" i="3"/>
  <c r="BU53" i="3"/>
  <c r="BT53" i="3"/>
  <c r="BR53" i="3"/>
  <c r="BQ53" i="3"/>
  <c r="BP53" i="3"/>
  <c r="BO53" i="3"/>
  <c r="AY53" i="3" s="1"/>
  <c r="AT53" i="3"/>
  <c r="AO53" i="3"/>
  <c r="AJ53" i="3"/>
  <c r="AE53" i="3"/>
  <c r="Z53" i="3"/>
  <c r="U53" i="3"/>
  <c r="P53" i="3"/>
  <c r="K53" i="3"/>
  <c r="DA52" i="3"/>
  <c r="CZ52" i="3"/>
  <c r="CY52" i="3"/>
  <c r="CX52" i="3"/>
  <c r="CV52" i="3"/>
  <c r="CU52" i="3"/>
  <c r="CT52" i="3"/>
  <c r="CS52" i="3"/>
  <c r="CQ52" i="3"/>
  <c r="CP52" i="3"/>
  <c r="CO52" i="3"/>
  <c r="CN52" i="3"/>
  <c r="CL52" i="3"/>
  <c r="CK52" i="3"/>
  <c r="CJ52" i="3"/>
  <c r="CI52" i="3"/>
  <c r="CG52" i="3"/>
  <c r="CF52" i="3"/>
  <c r="CE52" i="3"/>
  <c r="CD52" i="3"/>
  <c r="CB52" i="3"/>
  <c r="CA52" i="3"/>
  <c r="BZ52" i="3"/>
  <c r="BY52" i="3"/>
  <c r="BW52" i="3"/>
  <c r="BV52" i="3"/>
  <c r="BU52" i="3"/>
  <c r="BT52" i="3"/>
  <c r="BR52" i="3"/>
  <c r="AY52" i="3" s="1"/>
  <c r="BQ52" i="3"/>
  <c r="BP52" i="3"/>
  <c r="BO52" i="3"/>
  <c r="AT52" i="3"/>
  <c r="AO52" i="3"/>
  <c r="AJ52" i="3"/>
  <c r="AE52" i="3"/>
  <c r="Z52" i="3"/>
  <c r="U52" i="3"/>
  <c r="P52" i="3"/>
  <c r="K52" i="3"/>
  <c r="B52" i="3"/>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126" i="3" s="1"/>
  <c r="DA51" i="3"/>
  <c r="CZ51" i="3"/>
  <c r="CY51" i="3"/>
  <c r="CX51" i="3"/>
  <c r="CV51" i="3"/>
  <c r="CU51" i="3"/>
  <c r="CT51" i="3"/>
  <c r="CS51" i="3"/>
  <c r="CQ51" i="3"/>
  <c r="CP51" i="3"/>
  <c r="CO51" i="3"/>
  <c r="CN51" i="3"/>
  <c r="CL51" i="3"/>
  <c r="CK51" i="3"/>
  <c r="CJ51" i="3"/>
  <c r="CI51" i="3"/>
  <c r="CG51" i="3"/>
  <c r="CF51" i="3"/>
  <c r="CE51" i="3"/>
  <c r="CD51" i="3"/>
  <c r="CB51" i="3"/>
  <c r="CA51" i="3"/>
  <c r="BZ51" i="3"/>
  <c r="BY51" i="3"/>
  <c r="BW51" i="3"/>
  <c r="BV51" i="3"/>
  <c r="BU51" i="3"/>
  <c r="BT51" i="3"/>
  <c r="BR51" i="3"/>
  <c r="BQ51" i="3"/>
  <c r="BP51" i="3"/>
  <c r="BO51" i="3"/>
  <c r="AY51" i="3" s="1"/>
  <c r="BB51" i="3"/>
  <c r="BB52" i="3" s="1"/>
  <c r="BB53" i="3" s="1"/>
  <c r="BB54" i="3" s="1"/>
  <c r="BB55" i="3" s="1"/>
  <c r="BB56" i="3" s="1"/>
  <c r="BB57" i="3" s="1"/>
  <c r="BB58" i="3" s="1"/>
  <c r="BB59" i="3" s="1"/>
  <c r="BB60" i="3" s="1"/>
  <c r="BB61" i="3" s="1"/>
  <c r="BB62" i="3" s="1"/>
  <c r="BB63" i="3" s="1"/>
  <c r="BB64" i="3" s="1"/>
  <c r="BB65" i="3" s="1"/>
  <c r="BB66" i="3" s="1"/>
  <c r="BB67" i="3" s="1"/>
  <c r="BB68" i="3" s="1"/>
  <c r="BB69" i="3" s="1"/>
  <c r="BB70" i="3" s="1"/>
  <c r="BB71" i="3" s="1"/>
  <c r="BB72" i="3" s="1"/>
  <c r="BB73" i="3" s="1"/>
  <c r="BB74" i="3" s="1"/>
  <c r="BB75" i="3" s="1"/>
  <c r="BB76" i="3" s="1"/>
  <c r="BB77" i="3" s="1"/>
  <c r="BB78" i="3" s="1"/>
  <c r="BB79" i="3" s="1"/>
  <c r="BB80" i="3" s="1"/>
  <c r="BB81" i="3" s="1"/>
  <c r="BB82" i="3" s="1"/>
  <c r="BB83" i="3" s="1"/>
  <c r="BB84" i="3" s="1"/>
  <c r="BB85" i="3" s="1"/>
  <c r="BB86" i="3" s="1"/>
  <c r="BB87" i="3" s="1"/>
  <c r="BB88" i="3" s="1"/>
  <c r="AT51" i="3"/>
  <c r="AO51" i="3"/>
  <c r="AJ51" i="3"/>
  <c r="AE51" i="3"/>
  <c r="Z51" i="3"/>
  <c r="U51" i="3"/>
  <c r="P51" i="3"/>
  <c r="K51" i="3"/>
  <c r="B51" i="3"/>
  <c r="DA50" i="3"/>
  <c r="CZ50" i="3"/>
  <c r="CY50" i="3"/>
  <c r="CX50" i="3"/>
  <c r="CV50" i="3"/>
  <c r="CU50" i="3"/>
  <c r="CT50" i="3"/>
  <c r="CS50" i="3"/>
  <c r="CQ50" i="3"/>
  <c r="CP50" i="3"/>
  <c r="CO50" i="3"/>
  <c r="CN50" i="3"/>
  <c r="CL50" i="3"/>
  <c r="CK50" i="3"/>
  <c r="CJ50" i="3"/>
  <c r="CI50" i="3"/>
  <c r="CG50" i="3"/>
  <c r="CF50" i="3"/>
  <c r="CE50" i="3"/>
  <c r="CD50" i="3"/>
  <c r="CB50" i="3"/>
  <c r="CA50" i="3"/>
  <c r="BZ50" i="3"/>
  <c r="BY50" i="3"/>
  <c r="BW50" i="3"/>
  <c r="BV50" i="3"/>
  <c r="BU50" i="3"/>
  <c r="BT50" i="3"/>
  <c r="BR50" i="3"/>
  <c r="BQ50" i="3"/>
  <c r="BP50" i="3"/>
  <c r="AY50" i="3" s="1"/>
  <c r="BO50" i="3"/>
  <c r="AT50" i="3"/>
  <c r="AO50" i="3"/>
  <c r="AJ50" i="3"/>
  <c r="AE50" i="3"/>
  <c r="Z50" i="3"/>
  <c r="U50" i="3"/>
  <c r="P50" i="3"/>
  <c r="K50" i="3"/>
  <c r="AS47" i="3"/>
  <c r="AR47" i="3"/>
  <c r="AQ47" i="3"/>
  <c r="AT47" i="3" s="1"/>
  <c r="AP47" i="3"/>
  <c r="AN47" i="3"/>
  <c r="AM47" i="3"/>
  <c r="AL47" i="3"/>
  <c r="AK47" i="3"/>
  <c r="AO47" i="3" s="1"/>
  <c r="AI47" i="3"/>
  <c r="AJ47" i="3" s="1"/>
  <c r="AH47" i="3"/>
  <c r="AG47" i="3"/>
  <c r="AF47" i="3"/>
  <c r="AD47" i="3"/>
  <c r="AC47" i="3"/>
  <c r="AB47" i="3"/>
  <c r="AA47" i="3"/>
  <c r="AE47" i="3" s="1"/>
  <c r="Y47" i="3"/>
  <c r="X47" i="3"/>
  <c r="W47" i="3"/>
  <c r="V47" i="3"/>
  <c r="Z47" i="3" s="1"/>
  <c r="T47" i="3"/>
  <c r="S47" i="3"/>
  <c r="R47" i="3"/>
  <c r="Q47" i="3"/>
  <c r="O47" i="3"/>
  <c r="N47" i="3"/>
  <c r="M47" i="3"/>
  <c r="L47" i="3"/>
  <c r="K47" i="3"/>
  <c r="J47" i="3"/>
  <c r="I47" i="3"/>
  <c r="H47" i="3"/>
  <c r="G47" i="3"/>
  <c r="DA46" i="3"/>
  <c r="CZ46" i="3"/>
  <c r="CY46" i="3"/>
  <c r="CX46" i="3"/>
  <c r="CV46" i="3"/>
  <c r="CU46" i="3"/>
  <c r="CT46" i="3"/>
  <c r="CS46" i="3"/>
  <c r="CQ46" i="3"/>
  <c r="CP46" i="3"/>
  <c r="CO46" i="3"/>
  <c r="CN46" i="3"/>
  <c r="CL46" i="3"/>
  <c r="CK46" i="3"/>
  <c r="CJ46" i="3"/>
  <c r="CI46" i="3"/>
  <c r="CG46" i="3"/>
  <c r="CF46" i="3"/>
  <c r="CE46" i="3"/>
  <c r="CD46" i="3"/>
  <c r="CB46" i="3"/>
  <c r="CA46" i="3"/>
  <c r="BZ46" i="3"/>
  <c r="BY46" i="3"/>
  <c r="BW46" i="3"/>
  <c r="BV46" i="3"/>
  <c r="BU46" i="3"/>
  <c r="BT46" i="3"/>
  <c r="BR46" i="3"/>
  <c r="BQ46" i="3"/>
  <c r="BP46" i="3"/>
  <c r="BO46" i="3"/>
  <c r="AT46" i="3"/>
  <c r="AO46" i="3"/>
  <c r="AJ46" i="3"/>
  <c r="AE46" i="3"/>
  <c r="Z46" i="3"/>
  <c r="U46" i="3"/>
  <c r="P46" i="3"/>
  <c r="K46" i="3"/>
  <c r="BM46" i="3" s="1"/>
  <c r="DA45" i="3"/>
  <c r="CZ45" i="3"/>
  <c r="CY45" i="3"/>
  <c r="CX45" i="3"/>
  <c r="CV45" i="3"/>
  <c r="CU45" i="3"/>
  <c r="CT45" i="3"/>
  <c r="CS45" i="3"/>
  <c r="CQ45" i="3"/>
  <c r="CP45" i="3"/>
  <c r="CO45" i="3"/>
  <c r="CN45" i="3"/>
  <c r="CL45" i="3"/>
  <c r="CK45" i="3"/>
  <c r="CJ45" i="3"/>
  <c r="CI45" i="3"/>
  <c r="CG45" i="3"/>
  <c r="CF45" i="3"/>
  <c r="CE45" i="3"/>
  <c r="CD45" i="3"/>
  <c r="CB45" i="3"/>
  <c r="CA45" i="3"/>
  <c r="BZ45" i="3"/>
  <c r="BY45" i="3"/>
  <c r="BW45" i="3"/>
  <c r="BV45" i="3"/>
  <c r="BU45" i="3"/>
  <c r="BT45" i="3"/>
  <c r="BR45" i="3"/>
  <c r="BQ45" i="3"/>
  <c r="BP45" i="3"/>
  <c r="BO45" i="3"/>
  <c r="AY45" i="3" s="1"/>
  <c r="BM45" i="3"/>
  <c r="AT45" i="3"/>
  <c r="AO45" i="3"/>
  <c r="AJ45" i="3"/>
  <c r="AE45" i="3"/>
  <c r="Z45" i="3"/>
  <c r="U45" i="3"/>
  <c r="P45" i="3"/>
  <c r="K45" i="3"/>
  <c r="DA44" i="3"/>
  <c r="CZ44" i="3"/>
  <c r="CY44" i="3"/>
  <c r="CX44" i="3"/>
  <c r="CV44" i="3"/>
  <c r="CU44" i="3"/>
  <c r="CT44" i="3"/>
  <c r="CS44" i="3"/>
  <c r="CQ44" i="3"/>
  <c r="CP44" i="3"/>
  <c r="CO44" i="3"/>
  <c r="CN44" i="3"/>
  <c r="CL44" i="3"/>
  <c r="CK44" i="3"/>
  <c r="CJ44" i="3"/>
  <c r="CI44" i="3"/>
  <c r="CG44" i="3"/>
  <c r="CF44" i="3"/>
  <c r="CE44" i="3"/>
  <c r="CD44" i="3"/>
  <c r="CB44" i="3"/>
  <c r="CA44" i="3"/>
  <c r="BZ44" i="3"/>
  <c r="BY44" i="3"/>
  <c r="BW44" i="3"/>
  <c r="BV44" i="3"/>
  <c r="BU44" i="3"/>
  <c r="BT44" i="3"/>
  <c r="BR44" i="3"/>
  <c r="BQ44" i="3"/>
  <c r="AY44" i="3" s="1"/>
  <c r="BP44" i="3"/>
  <c r="BO44" i="3"/>
  <c r="AT44" i="3"/>
  <c r="AO44" i="3"/>
  <c r="AJ44" i="3"/>
  <c r="AE44" i="3"/>
  <c r="Z44" i="3"/>
  <c r="U44" i="3"/>
  <c r="P44" i="3"/>
  <c r="K44" i="3"/>
  <c r="BM44" i="3" s="1"/>
  <c r="DA43" i="3"/>
  <c r="CZ43" i="3"/>
  <c r="CY43" i="3"/>
  <c r="CX43" i="3"/>
  <c r="CV43" i="3"/>
  <c r="CU43" i="3"/>
  <c r="CT43" i="3"/>
  <c r="CS43" i="3"/>
  <c r="CQ43" i="3"/>
  <c r="CP43" i="3"/>
  <c r="CO43" i="3"/>
  <c r="CN43" i="3"/>
  <c r="CL43" i="3"/>
  <c r="CK43" i="3"/>
  <c r="CJ43" i="3"/>
  <c r="CI43" i="3"/>
  <c r="CG43" i="3"/>
  <c r="CF43" i="3"/>
  <c r="CE43" i="3"/>
  <c r="CD43" i="3"/>
  <c r="CB43" i="3"/>
  <c r="CA43" i="3"/>
  <c r="BZ43" i="3"/>
  <c r="BY43" i="3"/>
  <c r="BW43" i="3"/>
  <c r="BV43" i="3"/>
  <c r="BU43" i="3"/>
  <c r="AY43" i="3" s="1"/>
  <c r="BT43" i="3"/>
  <c r="BR43" i="3"/>
  <c r="BQ43" i="3"/>
  <c r="BP43" i="3"/>
  <c r="BO43" i="3"/>
  <c r="AT43" i="3"/>
  <c r="AO43" i="3"/>
  <c r="AJ43" i="3"/>
  <c r="AE43" i="3"/>
  <c r="Z43" i="3"/>
  <c r="U43" i="3"/>
  <c r="P43" i="3"/>
  <c r="K43" i="3"/>
  <c r="BM43" i="3" s="1"/>
  <c r="DA42" i="3"/>
  <c r="CZ42" i="3"/>
  <c r="CY42" i="3"/>
  <c r="CX42" i="3"/>
  <c r="CV42" i="3"/>
  <c r="CU42" i="3"/>
  <c r="CT42" i="3"/>
  <c r="CS42" i="3"/>
  <c r="CQ42" i="3"/>
  <c r="CP42" i="3"/>
  <c r="CO42" i="3"/>
  <c r="CN42" i="3"/>
  <c r="CL42" i="3"/>
  <c r="CK42" i="3"/>
  <c r="CJ42" i="3"/>
  <c r="CI42" i="3"/>
  <c r="CG42" i="3"/>
  <c r="CF42" i="3"/>
  <c r="CE42" i="3"/>
  <c r="CD42" i="3"/>
  <c r="CB42" i="3"/>
  <c r="CA42" i="3"/>
  <c r="BZ42" i="3"/>
  <c r="BY42" i="3"/>
  <c r="BW42" i="3"/>
  <c r="BV42" i="3"/>
  <c r="BU42" i="3"/>
  <c r="BT42" i="3"/>
  <c r="BR42" i="3"/>
  <c r="BQ42" i="3"/>
  <c r="BP42" i="3"/>
  <c r="BO42" i="3"/>
  <c r="AT42" i="3"/>
  <c r="AO42" i="3"/>
  <c r="AJ42" i="3"/>
  <c r="AE42" i="3"/>
  <c r="Z42" i="3"/>
  <c r="U42" i="3"/>
  <c r="BM42" i="3" s="1"/>
  <c r="P42" i="3"/>
  <c r="K42" i="3"/>
  <c r="DA41" i="3"/>
  <c r="CZ41" i="3"/>
  <c r="CY41" i="3"/>
  <c r="CX41" i="3"/>
  <c r="CV41" i="3"/>
  <c r="CU41" i="3"/>
  <c r="CT41" i="3"/>
  <c r="CS41" i="3"/>
  <c r="CQ41" i="3"/>
  <c r="CP41" i="3"/>
  <c r="CO41" i="3"/>
  <c r="CN41" i="3"/>
  <c r="CL41" i="3"/>
  <c r="CK41" i="3"/>
  <c r="CJ41" i="3"/>
  <c r="CI41" i="3"/>
  <c r="CG41" i="3"/>
  <c r="CF41" i="3"/>
  <c r="CE41" i="3"/>
  <c r="CD41" i="3"/>
  <c r="CB41" i="3"/>
  <c r="CA41" i="3"/>
  <c r="BZ41" i="3"/>
  <c r="BY41" i="3"/>
  <c r="BW41" i="3"/>
  <c r="BV41" i="3"/>
  <c r="BU41" i="3"/>
  <c r="BT41" i="3"/>
  <c r="BR41" i="3"/>
  <c r="BQ41" i="3"/>
  <c r="AY41" i="3" s="1"/>
  <c r="BP41" i="3"/>
  <c r="BO41" i="3"/>
  <c r="AT41" i="3"/>
  <c r="AO41" i="3"/>
  <c r="AJ41" i="3"/>
  <c r="AE41" i="3"/>
  <c r="Z41" i="3"/>
  <c r="U41" i="3"/>
  <c r="P41" i="3"/>
  <c r="K41" i="3"/>
  <c r="BM41" i="3" s="1"/>
  <c r="DA40" i="3"/>
  <c r="CZ40" i="3"/>
  <c r="CY40" i="3"/>
  <c r="CX40" i="3"/>
  <c r="CV40" i="3"/>
  <c r="CU40" i="3"/>
  <c r="CT40" i="3"/>
  <c r="CS40" i="3"/>
  <c r="CQ40" i="3"/>
  <c r="CP40" i="3"/>
  <c r="CO40" i="3"/>
  <c r="CN40" i="3"/>
  <c r="CL40" i="3"/>
  <c r="CK40" i="3"/>
  <c r="CJ40" i="3"/>
  <c r="CI40" i="3"/>
  <c r="CG40" i="3"/>
  <c r="CF40" i="3"/>
  <c r="CE40" i="3"/>
  <c r="CD40" i="3"/>
  <c r="CB40" i="3"/>
  <c r="CA40" i="3"/>
  <c r="BZ40" i="3"/>
  <c r="BY40" i="3"/>
  <c r="BW40" i="3"/>
  <c r="BV40" i="3"/>
  <c r="BU40" i="3"/>
  <c r="BT40" i="3"/>
  <c r="BR40" i="3"/>
  <c r="BQ40" i="3"/>
  <c r="BP40" i="3"/>
  <c r="BO40" i="3"/>
  <c r="AY40" i="3" s="1"/>
  <c r="BM40" i="3"/>
  <c r="AT40" i="3"/>
  <c r="AO40" i="3"/>
  <c r="AJ40" i="3"/>
  <c r="AE40" i="3"/>
  <c r="Z40" i="3"/>
  <c r="U40" i="3"/>
  <c r="P40" i="3"/>
  <c r="K40" i="3"/>
  <c r="DA39" i="3"/>
  <c r="CZ39" i="3"/>
  <c r="CY39" i="3"/>
  <c r="CX39" i="3"/>
  <c r="CV39" i="3"/>
  <c r="CU39" i="3"/>
  <c r="CT39" i="3"/>
  <c r="CS39" i="3"/>
  <c r="CQ39" i="3"/>
  <c r="CP39" i="3"/>
  <c r="CO39" i="3"/>
  <c r="CN39" i="3"/>
  <c r="CL39" i="3"/>
  <c r="CK39" i="3"/>
  <c r="CJ39" i="3"/>
  <c r="CI39" i="3"/>
  <c r="CG39" i="3"/>
  <c r="CF39" i="3"/>
  <c r="CE39" i="3"/>
  <c r="CD39" i="3"/>
  <c r="CB39" i="3"/>
  <c r="CA39" i="3"/>
  <c r="BZ39" i="3"/>
  <c r="BY39" i="3"/>
  <c r="BW39" i="3"/>
  <c r="BV39" i="3"/>
  <c r="BU39" i="3"/>
  <c r="BT39" i="3"/>
  <c r="BR39" i="3"/>
  <c r="BQ39" i="3"/>
  <c r="AY39" i="3" s="1"/>
  <c r="BP39" i="3"/>
  <c r="BO39" i="3"/>
  <c r="AT39" i="3"/>
  <c r="AO39" i="3"/>
  <c r="AJ39" i="3"/>
  <c r="AE39" i="3"/>
  <c r="Z39" i="3"/>
  <c r="U39" i="3"/>
  <c r="P39" i="3"/>
  <c r="K39" i="3"/>
  <c r="BM39" i="3" s="1"/>
  <c r="DA38" i="3"/>
  <c r="CZ38" i="3"/>
  <c r="CY38" i="3"/>
  <c r="CX38" i="3"/>
  <c r="CV38" i="3"/>
  <c r="CU38" i="3"/>
  <c r="CT38" i="3"/>
  <c r="CS38" i="3"/>
  <c r="CQ38" i="3"/>
  <c r="CP38" i="3"/>
  <c r="CO38" i="3"/>
  <c r="CN38" i="3"/>
  <c r="CL38" i="3"/>
  <c r="CK38" i="3"/>
  <c r="CJ38" i="3"/>
  <c r="CI38" i="3"/>
  <c r="CG38" i="3"/>
  <c r="CF38" i="3"/>
  <c r="CE38" i="3"/>
  <c r="CD38" i="3"/>
  <c r="CB38" i="3"/>
  <c r="CA38" i="3"/>
  <c r="BZ38" i="3"/>
  <c r="BY38" i="3"/>
  <c r="BW38" i="3"/>
  <c r="BV38" i="3"/>
  <c r="BU38" i="3"/>
  <c r="BT38" i="3"/>
  <c r="BR38" i="3"/>
  <c r="BQ38" i="3"/>
  <c r="BP38" i="3"/>
  <c r="BO38" i="3"/>
  <c r="AT38" i="3"/>
  <c r="AO38" i="3"/>
  <c r="AJ38" i="3"/>
  <c r="AE38" i="3"/>
  <c r="Z38" i="3"/>
  <c r="U38" i="3"/>
  <c r="BM38" i="3" s="1"/>
  <c r="P38" i="3"/>
  <c r="K38" i="3"/>
  <c r="DA37" i="3"/>
  <c r="CZ37" i="3"/>
  <c r="CY37" i="3"/>
  <c r="CX37" i="3"/>
  <c r="CV37" i="3"/>
  <c r="CU37" i="3"/>
  <c r="CT37" i="3"/>
  <c r="CS37" i="3"/>
  <c r="CQ37" i="3"/>
  <c r="CP37" i="3"/>
  <c r="CO37" i="3"/>
  <c r="CN37" i="3"/>
  <c r="CL37" i="3"/>
  <c r="CK37" i="3"/>
  <c r="CJ37" i="3"/>
  <c r="CI37" i="3"/>
  <c r="CG37" i="3"/>
  <c r="CF37" i="3"/>
  <c r="CE37" i="3"/>
  <c r="CD37" i="3"/>
  <c r="CB37" i="3"/>
  <c r="CA37" i="3"/>
  <c r="BZ37" i="3"/>
  <c r="BY37" i="3"/>
  <c r="BW37" i="3"/>
  <c r="BV37" i="3"/>
  <c r="BU37" i="3"/>
  <c r="BT37" i="3"/>
  <c r="BR37" i="3"/>
  <c r="BQ37" i="3"/>
  <c r="AY37" i="3" s="1"/>
  <c r="BP37" i="3"/>
  <c r="BO37" i="3"/>
  <c r="AT37" i="3"/>
  <c r="AO37" i="3"/>
  <c r="AJ37" i="3"/>
  <c r="AE37" i="3"/>
  <c r="Z37" i="3"/>
  <c r="U37" i="3"/>
  <c r="P37" i="3"/>
  <c r="K37" i="3"/>
  <c r="BM37" i="3" s="1"/>
  <c r="DA36" i="3"/>
  <c r="CZ36" i="3"/>
  <c r="CY36" i="3"/>
  <c r="CX36" i="3"/>
  <c r="CV36" i="3"/>
  <c r="CU36" i="3"/>
  <c r="CT36" i="3"/>
  <c r="CS36" i="3"/>
  <c r="CQ36" i="3"/>
  <c r="CP36" i="3"/>
  <c r="CO36" i="3"/>
  <c r="CN36" i="3"/>
  <c r="CL36" i="3"/>
  <c r="CK36" i="3"/>
  <c r="CJ36" i="3"/>
  <c r="CI36" i="3"/>
  <c r="CG36" i="3"/>
  <c r="CF36" i="3"/>
  <c r="CE36" i="3"/>
  <c r="CD36" i="3"/>
  <c r="CB36" i="3"/>
  <c r="CA36" i="3"/>
  <c r="BZ36" i="3"/>
  <c r="BY36" i="3"/>
  <c r="BW36" i="3"/>
  <c r="BV36" i="3"/>
  <c r="BU36" i="3"/>
  <c r="BT36" i="3"/>
  <c r="BR36" i="3"/>
  <c r="BQ36" i="3"/>
  <c r="BP36" i="3"/>
  <c r="BO36" i="3"/>
  <c r="AY36" i="3" s="1"/>
  <c r="BM36" i="3"/>
  <c r="AT36" i="3"/>
  <c r="AO36" i="3"/>
  <c r="AJ36" i="3"/>
  <c r="AE36" i="3"/>
  <c r="Z36" i="3"/>
  <c r="U36" i="3"/>
  <c r="P36" i="3"/>
  <c r="K36" i="3"/>
  <c r="DA35" i="3"/>
  <c r="CZ35" i="3"/>
  <c r="CY35" i="3"/>
  <c r="CX35" i="3"/>
  <c r="CV35" i="3"/>
  <c r="CU35" i="3"/>
  <c r="CT35" i="3"/>
  <c r="CS35" i="3"/>
  <c r="CQ35" i="3"/>
  <c r="CP35" i="3"/>
  <c r="CO35" i="3"/>
  <c r="CN35" i="3"/>
  <c r="CL35" i="3"/>
  <c r="CK35" i="3"/>
  <c r="CJ35" i="3"/>
  <c r="CI35" i="3"/>
  <c r="CG35" i="3"/>
  <c r="CF35" i="3"/>
  <c r="CE35" i="3"/>
  <c r="CD35" i="3"/>
  <c r="CB35" i="3"/>
  <c r="CA35" i="3"/>
  <c r="BZ35" i="3"/>
  <c r="BY35" i="3"/>
  <c r="BW35" i="3"/>
  <c r="BV35" i="3"/>
  <c r="BU35" i="3"/>
  <c r="BT35" i="3"/>
  <c r="BR35" i="3"/>
  <c r="BQ35" i="3"/>
  <c r="AY35" i="3" s="1"/>
  <c r="BP35" i="3"/>
  <c r="BO35" i="3"/>
  <c r="AT35" i="3"/>
  <c r="AO35" i="3"/>
  <c r="AJ35" i="3"/>
  <c r="AE35" i="3"/>
  <c r="Z35" i="3"/>
  <c r="U35" i="3"/>
  <c r="P35" i="3"/>
  <c r="K35" i="3"/>
  <c r="BM35" i="3" s="1"/>
  <c r="DA34" i="3"/>
  <c r="CZ34" i="3"/>
  <c r="CY34" i="3"/>
  <c r="CX34" i="3"/>
  <c r="CV34" i="3"/>
  <c r="CU34" i="3"/>
  <c r="CT34" i="3"/>
  <c r="CS34" i="3"/>
  <c r="CQ34" i="3"/>
  <c r="CP34" i="3"/>
  <c r="CO34" i="3"/>
  <c r="CN34" i="3"/>
  <c r="CL34" i="3"/>
  <c r="CK34" i="3"/>
  <c r="CJ34" i="3"/>
  <c r="CI34" i="3"/>
  <c r="CG34" i="3"/>
  <c r="CF34" i="3"/>
  <c r="CE34" i="3"/>
  <c r="CD34" i="3"/>
  <c r="CB34" i="3"/>
  <c r="CA34" i="3"/>
  <c r="BZ34" i="3"/>
  <c r="BY34" i="3"/>
  <c r="BW34" i="3"/>
  <c r="BV34" i="3"/>
  <c r="BU34" i="3"/>
  <c r="BT34" i="3"/>
  <c r="BR34" i="3"/>
  <c r="BQ34" i="3"/>
  <c r="BP34" i="3"/>
  <c r="BO34" i="3"/>
  <c r="AY34" i="3" s="1"/>
  <c r="BM34" i="3"/>
  <c r="AT34" i="3"/>
  <c r="AO34" i="3"/>
  <c r="AJ34" i="3"/>
  <c r="AE34" i="3"/>
  <c r="Z34" i="3"/>
  <c r="U34" i="3"/>
  <c r="P34" i="3"/>
  <c r="K34" i="3"/>
  <c r="DA33" i="3"/>
  <c r="CZ33" i="3"/>
  <c r="CY33" i="3"/>
  <c r="CX33" i="3"/>
  <c r="CV33" i="3"/>
  <c r="CU33" i="3"/>
  <c r="CT33" i="3"/>
  <c r="CS33" i="3"/>
  <c r="CQ33" i="3"/>
  <c r="CP33" i="3"/>
  <c r="CO33" i="3"/>
  <c r="CN33" i="3"/>
  <c r="CL33" i="3"/>
  <c r="CK33" i="3"/>
  <c r="CJ33" i="3"/>
  <c r="CI33" i="3"/>
  <c r="CG33" i="3"/>
  <c r="CF33" i="3"/>
  <c r="CE33" i="3"/>
  <c r="CD33" i="3"/>
  <c r="CB33" i="3"/>
  <c r="CA33" i="3"/>
  <c r="BZ33" i="3"/>
  <c r="BY33" i="3"/>
  <c r="BW33" i="3"/>
  <c r="BV33" i="3"/>
  <c r="BU33" i="3"/>
  <c r="BT33" i="3"/>
  <c r="BR33" i="3"/>
  <c r="BQ33" i="3"/>
  <c r="BP33" i="3"/>
  <c r="BO33" i="3"/>
  <c r="AT33" i="3"/>
  <c r="AO33" i="3"/>
  <c r="AJ33" i="3"/>
  <c r="AE33" i="3"/>
  <c r="Z33" i="3"/>
  <c r="U33" i="3"/>
  <c r="P33" i="3"/>
  <c r="K33" i="3"/>
  <c r="BM33" i="3" s="1"/>
  <c r="DA32" i="3"/>
  <c r="CZ32" i="3"/>
  <c r="CY32" i="3"/>
  <c r="CX32" i="3"/>
  <c r="CV32" i="3"/>
  <c r="CU32" i="3"/>
  <c r="CT32" i="3"/>
  <c r="CS32" i="3"/>
  <c r="CQ32" i="3"/>
  <c r="CP32" i="3"/>
  <c r="CO32" i="3"/>
  <c r="CN32" i="3"/>
  <c r="CL32" i="3"/>
  <c r="CK32" i="3"/>
  <c r="CJ32" i="3"/>
  <c r="CI32" i="3"/>
  <c r="CG32" i="3"/>
  <c r="CF32" i="3"/>
  <c r="CE32" i="3"/>
  <c r="CD32" i="3"/>
  <c r="CB32" i="3"/>
  <c r="CA32" i="3"/>
  <c r="BZ32" i="3"/>
  <c r="BY32" i="3"/>
  <c r="BW32" i="3"/>
  <c r="BV32" i="3"/>
  <c r="BU32" i="3"/>
  <c r="BT32" i="3"/>
  <c r="BR32" i="3"/>
  <c r="BQ32" i="3"/>
  <c r="BP32" i="3"/>
  <c r="BO32" i="3"/>
  <c r="BM32" i="3"/>
  <c r="AT32" i="3"/>
  <c r="AO32" i="3"/>
  <c r="AJ32" i="3"/>
  <c r="AE32" i="3"/>
  <c r="Z32" i="3"/>
  <c r="U32" i="3"/>
  <c r="P32" i="3"/>
  <c r="K32" i="3"/>
  <c r="DA31" i="3"/>
  <c r="CZ31" i="3"/>
  <c r="CY31" i="3"/>
  <c r="CX31" i="3"/>
  <c r="CV31" i="3"/>
  <c r="CU31" i="3"/>
  <c r="CT31" i="3"/>
  <c r="CS31" i="3"/>
  <c r="CQ31" i="3"/>
  <c r="CP31" i="3"/>
  <c r="CO31" i="3"/>
  <c r="CN31" i="3"/>
  <c r="CL31" i="3"/>
  <c r="CK31" i="3"/>
  <c r="CJ31" i="3"/>
  <c r="CI31" i="3"/>
  <c r="CG31" i="3"/>
  <c r="CF31" i="3"/>
  <c r="CE31" i="3"/>
  <c r="CD31" i="3"/>
  <c r="CB31" i="3"/>
  <c r="CA31" i="3"/>
  <c r="BZ31" i="3"/>
  <c r="BY31" i="3"/>
  <c r="BW31" i="3"/>
  <c r="BV31" i="3"/>
  <c r="BU31" i="3"/>
  <c r="BT31" i="3"/>
  <c r="BR31" i="3"/>
  <c r="AY31" i="3" s="1"/>
  <c r="BQ31" i="3"/>
  <c r="BP31" i="3"/>
  <c r="BO31" i="3"/>
  <c r="AT31" i="3"/>
  <c r="AO31" i="3"/>
  <c r="AJ31" i="3"/>
  <c r="AE31" i="3"/>
  <c r="Z31" i="3"/>
  <c r="U31" i="3"/>
  <c r="P31" i="3"/>
  <c r="K31" i="3"/>
  <c r="DA30" i="3"/>
  <c r="CZ30" i="3"/>
  <c r="CY30" i="3"/>
  <c r="CX30" i="3"/>
  <c r="CV30" i="3"/>
  <c r="CU30" i="3"/>
  <c r="CT30" i="3"/>
  <c r="CS30" i="3"/>
  <c r="CQ30" i="3"/>
  <c r="CP30" i="3"/>
  <c r="CO30" i="3"/>
  <c r="CN30" i="3"/>
  <c r="CL30" i="3"/>
  <c r="CK30" i="3"/>
  <c r="CJ30" i="3"/>
  <c r="CI30" i="3"/>
  <c r="CG30" i="3"/>
  <c r="CF30" i="3"/>
  <c r="CE30" i="3"/>
  <c r="CD30" i="3"/>
  <c r="CB30" i="3"/>
  <c r="CA30" i="3"/>
  <c r="BZ30" i="3"/>
  <c r="BY30" i="3"/>
  <c r="BW30" i="3"/>
  <c r="BV30" i="3"/>
  <c r="BU30" i="3"/>
  <c r="BT30" i="3"/>
  <c r="BR30" i="3"/>
  <c r="BQ30" i="3"/>
  <c r="BP30" i="3"/>
  <c r="BO30" i="3"/>
  <c r="AY30" i="3"/>
  <c r="AT30" i="3"/>
  <c r="AO30" i="3"/>
  <c r="AJ30" i="3"/>
  <c r="AE30" i="3"/>
  <c r="Z30" i="3"/>
  <c r="U30" i="3"/>
  <c r="P30" i="3"/>
  <c r="K30" i="3"/>
  <c r="DA29" i="3"/>
  <c r="CZ29" i="3"/>
  <c r="CY29" i="3"/>
  <c r="CX29" i="3"/>
  <c r="CV29" i="3"/>
  <c r="CU29" i="3"/>
  <c r="CT29" i="3"/>
  <c r="CS29" i="3"/>
  <c r="CQ29" i="3"/>
  <c r="CP29" i="3"/>
  <c r="CO29" i="3"/>
  <c r="CN29" i="3"/>
  <c r="CL29" i="3"/>
  <c r="CK29" i="3"/>
  <c r="CJ29" i="3"/>
  <c r="CI29" i="3"/>
  <c r="CG29" i="3"/>
  <c r="CF29" i="3"/>
  <c r="CE29" i="3"/>
  <c r="CD29" i="3"/>
  <c r="CB29" i="3"/>
  <c r="CA29" i="3"/>
  <c r="BZ29" i="3"/>
  <c r="BY29" i="3"/>
  <c r="BW29" i="3"/>
  <c r="BV29" i="3"/>
  <c r="BU29" i="3"/>
  <c r="BT29" i="3"/>
  <c r="BR29" i="3"/>
  <c r="BQ29" i="3"/>
  <c r="BP29" i="3"/>
  <c r="BO29" i="3"/>
  <c r="AT29" i="3"/>
  <c r="AO29" i="3"/>
  <c r="AJ29" i="3"/>
  <c r="AE29" i="3"/>
  <c r="Z29" i="3"/>
  <c r="U29" i="3"/>
  <c r="P29" i="3"/>
  <c r="K29" i="3"/>
  <c r="DA28" i="3"/>
  <c r="CZ28" i="3"/>
  <c r="CY28" i="3"/>
  <c r="CX28" i="3"/>
  <c r="CV28" i="3"/>
  <c r="CU28" i="3"/>
  <c r="CT28" i="3"/>
  <c r="CS28" i="3"/>
  <c r="CQ28" i="3"/>
  <c r="CP28" i="3"/>
  <c r="CO28" i="3"/>
  <c r="CN28" i="3"/>
  <c r="CL28" i="3"/>
  <c r="CK28" i="3"/>
  <c r="CJ28" i="3"/>
  <c r="CI28" i="3"/>
  <c r="CG28" i="3"/>
  <c r="CF28" i="3"/>
  <c r="CE28" i="3"/>
  <c r="CD28" i="3"/>
  <c r="CB28" i="3"/>
  <c r="CA28" i="3"/>
  <c r="BZ28" i="3"/>
  <c r="BY28" i="3"/>
  <c r="BW28" i="3"/>
  <c r="BV28" i="3"/>
  <c r="BU28" i="3"/>
  <c r="BT28" i="3"/>
  <c r="BR28" i="3"/>
  <c r="BQ28" i="3"/>
  <c r="BP28" i="3"/>
  <c r="BO28" i="3"/>
  <c r="AY28" i="3" s="1"/>
  <c r="AT28" i="3"/>
  <c r="AO28" i="3"/>
  <c r="AJ28" i="3"/>
  <c r="AE28" i="3"/>
  <c r="Z28" i="3"/>
  <c r="U28" i="3"/>
  <c r="P28" i="3"/>
  <c r="K28" i="3"/>
  <c r="DA27" i="3"/>
  <c r="CZ27" i="3"/>
  <c r="CY27" i="3"/>
  <c r="CX27" i="3"/>
  <c r="CV27" i="3"/>
  <c r="CU27" i="3"/>
  <c r="CT27" i="3"/>
  <c r="CS27" i="3"/>
  <c r="CQ27" i="3"/>
  <c r="CP27" i="3"/>
  <c r="CO27" i="3"/>
  <c r="CN27" i="3"/>
  <c r="CL27" i="3"/>
  <c r="CK27" i="3"/>
  <c r="CJ27" i="3"/>
  <c r="CI27" i="3"/>
  <c r="CG27" i="3"/>
  <c r="CF27" i="3"/>
  <c r="CE27" i="3"/>
  <c r="CD27" i="3"/>
  <c r="CB27" i="3"/>
  <c r="CA27" i="3"/>
  <c r="BZ27" i="3"/>
  <c r="BY27" i="3"/>
  <c r="BW27" i="3"/>
  <c r="BV27" i="3"/>
  <c r="BU27" i="3"/>
  <c r="BT27" i="3"/>
  <c r="BR27" i="3"/>
  <c r="BQ27" i="3"/>
  <c r="BP27" i="3"/>
  <c r="BO27" i="3"/>
  <c r="AY27" i="3" s="1"/>
  <c r="AT27" i="3"/>
  <c r="AO27" i="3"/>
  <c r="AJ27" i="3"/>
  <c r="AE27" i="3"/>
  <c r="Z27" i="3"/>
  <c r="U27" i="3"/>
  <c r="P27" i="3"/>
  <c r="K27" i="3"/>
  <c r="DA26" i="3"/>
  <c r="CZ26" i="3"/>
  <c r="CY26" i="3"/>
  <c r="CX26" i="3"/>
  <c r="CV26" i="3"/>
  <c r="CU26" i="3"/>
  <c r="CT26" i="3"/>
  <c r="CS26" i="3"/>
  <c r="CQ26" i="3"/>
  <c r="CP26" i="3"/>
  <c r="CO26" i="3"/>
  <c r="CN26" i="3"/>
  <c r="CL26" i="3"/>
  <c r="CK26" i="3"/>
  <c r="CJ26" i="3"/>
  <c r="CI26" i="3"/>
  <c r="CG26" i="3"/>
  <c r="CF26" i="3"/>
  <c r="CE26" i="3"/>
  <c r="CD26" i="3"/>
  <c r="CB26" i="3"/>
  <c r="CA26" i="3"/>
  <c r="BZ26" i="3"/>
  <c r="BY26" i="3"/>
  <c r="BW26" i="3"/>
  <c r="BV26" i="3"/>
  <c r="BU26" i="3"/>
  <c r="BT26" i="3"/>
  <c r="BR26" i="3"/>
  <c r="BQ26" i="3"/>
  <c r="BP26" i="3"/>
  <c r="AY26" i="3" s="1"/>
  <c r="BO26" i="3"/>
  <c r="AT26" i="3"/>
  <c r="AO26" i="3"/>
  <c r="AJ26" i="3"/>
  <c r="AE26" i="3"/>
  <c r="Z26" i="3"/>
  <c r="U26" i="3"/>
  <c r="P26" i="3"/>
  <c r="K26" i="3"/>
  <c r="DA25" i="3"/>
  <c r="CZ25" i="3"/>
  <c r="CY25" i="3"/>
  <c r="CX25" i="3"/>
  <c r="CV25" i="3"/>
  <c r="CU25" i="3"/>
  <c r="CT25" i="3"/>
  <c r="CS25" i="3"/>
  <c r="CQ25" i="3"/>
  <c r="CP25" i="3"/>
  <c r="CO25" i="3"/>
  <c r="CN25" i="3"/>
  <c r="CL25" i="3"/>
  <c r="CK25" i="3"/>
  <c r="CJ25" i="3"/>
  <c r="CI25" i="3"/>
  <c r="CG25" i="3"/>
  <c r="CF25" i="3"/>
  <c r="CE25" i="3"/>
  <c r="CD25" i="3"/>
  <c r="CB25" i="3"/>
  <c r="CA25" i="3"/>
  <c r="BZ25" i="3"/>
  <c r="BY25" i="3"/>
  <c r="BW25" i="3"/>
  <c r="BV25" i="3"/>
  <c r="BU25" i="3"/>
  <c r="BT25" i="3"/>
  <c r="BR25" i="3"/>
  <c r="BQ25" i="3"/>
  <c r="BP25" i="3"/>
  <c r="BO25" i="3"/>
  <c r="AY25" i="3" s="1"/>
  <c r="AT25" i="3"/>
  <c r="AO25" i="3"/>
  <c r="AJ25" i="3"/>
  <c r="AE25" i="3"/>
  <c r="Z25" i="3"/>
  <c r="U25" i="3"/>
  <c r="P25" i="3"/>
  <c r="K25" i="3"/>
  <c r="DA24" i="3"/>
  <c r="CZ24" i="3"/>
  <c r="CY24" i="3"/>
  <c r="CX24" i="3"/>
  <c r="CV24" i="3"/>
  <c r="CU24" i="3"/>
  <c r="CT24" i="3"/>
  <c r="CS24" i="3"/>
  <c r="CQ24" i="3"/>
  <c r="CP24" i="3"/>
  <c r="CO24" i="3"/>
  <c r="CN24" i="3"/>
  <c r="CL24" i="3"/>
  <c r="CK24" i="3"/>
  <c r="CJ24" i="3"/>
  <c r="CI24" i="3"/>
  <c r="CG24" i="3"/>
  <c r="CF24" i="3"/>
  <c r="CE24" i="3"/>
  <c r="CD24" i="3"/>
  <c r="CB24" i="3"/>
  <c r="CA24" i="3"/>
  <c r="BZ24" i="3"/>
  <c r="BY24" i="3"/>
  <c r="BW24" i="3"/>
  <c r="BV24" i="3"/>
  <c r="BU24" i="3"/>
  <c r="BT24" i="3"/>
  <c r="BR24" i="3"/>
  <c r="BQ24" i="3"/>
  <c r="BP24" i="3"/>
  <c r="BO24" i="3"/>
  <c r="AY24" i="3" s="1"/>
  <c r="AT24" i="3"/>
  <c r="AO24" i="3"/>
  <c r="AJ24" i="3"/>
  <c r="AE24" i="3"/>
  <c r="Z24" i="3"/>
  <c r="U24" i="3"/>
  <c r="P24" i="3"/>
  <c r="K24" i="3"/>
  <c r="DA23" i="3"/>
  <c r="CZ23" i="3"/>
  <c r="CY23" i="3"/>
  <c r="CX23" i="3"/>
  <c r="CV23" i="3"/>
  <c r="CU23" i="3"/>
  <c r="CT23" i="3"/>
  <c r="CS23" i="3"/>
  <c r="CQ23" i="3"/>
  <c r="CP23" i="3"/>
  <c r="CO23" i="3"/>
  <c r="CN23" i="3"/>
  <c r="CL23" i="3"/>
  <c r="CK23" i="3"/>
  <c r="CJ23" i="3"/>
  <c r="CI23" i="3"/>
  <c r="CG23" i="3"/>
  <c r="CF23" i="3"/>
  <c r="CE23" i="3"/>
  <c r="CD23" i="3"/>
  <c r="CB23" i="3"/>
  <c r="CA23" i="3"/>
  <c r="BZ23" i="3"/>
  <c r="BY23" i="3"/>
  <c r="BW23" i="3"/>
  <c r="BV23" i="3"/>
  <c r="BU23" i="3"/>
  <c r="BT23" i="3"/>
  <c r="BR23" i="3"/>
  <c r="BQ23" i="3"/>
  <c r="BP23" i="3"/>
  <c r="BO23" i="3"/>
  <c r="AT23" i="3"/>
  <c r="AO23" i="3"/>
  <c r="AJ23" i="3"/>
  <c r="AE23" i="3"/>
  <c r="Z23" i="3"/>
  <c r="U23" i="3"/>
  <c r="P23" i="3"/>
  <c r="K23" i="3"/>
  <c r="DA22" i="3"/>
  <c r="CZ22" i="3"/>
  <c r="CY22" i="3"/>
  <c r="CX22" i="3"/>
  <c r="CV22" i="3"/>
  <c r="CU22" i="3"/>
  <c r="CT22" i="3"/>
  <c r="CS22" i="3"/>
  <c r="CQ22" i="3"/>
  <c r="CP22" i="3"/>
  <c r="CO22" i="3"/>
  <c r="CN22" i="3"/>
  <c r="CL22" i="3"/>
  <c r="CK22" i="3"/>
  <c r="CJ22" i="3"/>
  <c r="CI22" i="3"/>
  <c r="CG22" i="3"/>
  <c r="CF22" i="3"/>
  <c r="CE22" i="3"/>
  <c r="CD22" i="3"/>
  <c r="CB22" i="3"/>
  <c r="CA22" i="3"/>
  <c r="BZ22" i="3"/>
  <c r="BY22" i="3"/>
  <c r="BW22" i="3"/>
  <c r="BV22" i="3"/>
  <c r="BU22" i="3"/>
  <c r="BT22" i="3"/>
  <c r="BR22" i="3"/>
  <c r="BQ22" i="3"/>
  <c r="BP22" i="3"/>
  <c r="BO22" i="3"/>
  <c r="AT22" i="3"/>
  <c r="AO22" i="3"/>
  <c r="AJ22" i="3"/>
  <c r="AE22" i="3"/>
  <c r="Z22" i="3"/>
  <c r="U22" i="3"/>
  <c r="P22" i="3"/>
  <c r="K22" i="3"/>
  <c r="DA21" i="3"/>
  <c r="CZ21" i="3"/>
  <c r="CY21" i="3"/>
  <c r="CX21" i="3"/>
  <c r="CV21" i="3"/>
  <c r="CU21" i="3"/>
  <c r="CT21" i="3"/>
  <c r="CS21" i="3"/>
  <c r="CQ21" i="3"/>
  <c r="CP21" i="3"/>
  <c r="CO21" i="3"/>
  <c r="CN21" i="3"/>
  <c r="CL21" i="3"/>
  <c r="CK21" i="3"/>
  <c r="CJ21" i="3"/>
  <c r="CI21" i="3"/>
  <c r="CG21" i="3"/>
  <c r="CF21" i="3"/>
  <c r="CE21" i="3"/>
  <c r="CD21" i="3"/>
  <c r="CB21" i="3"/>
  <c r="CA21" i="3"/>
  <c r="BZ21" i="3"/>
  <c r="BY21" i="3"/>
  <c r="BW21" i="3"/>
  <c r="BV21" i="3"/>
  <c r="BU21" i="3"/>
  <c r="BT21" i="3"/>
  <c r="BR21" i="3"/>
  <c r="BQ21" i="3"/>
  <c r="BP21" i="3"/>
  <c r="BO21" i="3"/>
  <c r="AT21" i="3"/>
  <c r="AO21" i="3"/>
  <c r="AJ21" i="3"/>
  <c r="AE21" i="3"/>
  <c r="Z21" i="3"/>
  <c r="U21" i="3"/>
  <c r="P21" i="3"/>
  <c r="K21" i="3"/>
  <c r="DA20" i="3"/>
  <c r="CZ20" i="3"/>
  <c r="CY20" i="3"/>
  <c r="CX20" i="3"/>
  <c r="CV20" i="3"/>
  <c r="CU20" i="3"/>
  <c r="CT20" i="3"/>
  <c r="CS20" i="3"/>
  <c r="CQ20" i="3"/>
  <c r="CP20" i="3"/>
  <c r="CO20" i="3"/>
  <c r="CN20" i="3"/>
  <c r="CL20" i="3"/>
  <c r="CK20" i="3"/>
  <c r="CJ20" i="3"/>
  <c r="CI20" i="3"/>
  <c r="CG20" i="3"/>
  <c r="CF20" i="3"/>
  <c r="CE20" i="3"/>
  <c r="CD20" i="3"/>
  <c r="CB20" i="3"/>
  <c r="CA20" i="3"/>
  <c r="BZ20" i="3"/>
  <c r="BY20" i="3"/>
  <c r="BW20" i="3"/>
  <c r="BV20" i="3"/>
  <c r="BU20" i="3"/>
  <c r="BT20" i="3"/>
  <c r="BR20" i="3"/>
  <c r="BQ20" i="3"/>
  <c r="BP20" i="3"/>
  <c r="BO20" i="3"/>
  <c r="AT20" i="3"/>
  <c r="AO20" i="3"/>
  <c r="AJ20" i="3"/>
  <c r="AE20" i="3"/>
  <c r="Z20" i="3"/>
  <c r="U20" i="3"/>
  <c r="P20" i="3"/>
  <c r="K20" i="3"/>
  <c r="DA19" i="3"/>
  <c r="CZ19" i="3"/>
  <c r="CY19" i="3"/>
  <c r="CX19" i="3"/>
  <c r="CV19" i="3"/>
  <c r="CU19" i="3"/>
  <c r="CT19" i="3"/>
  <c r="CS19" i="3"/>
  <c r="CQ19" i="3"/>
  <c r="CP19" i="3"/>
  <c r="CO19" i="3"/>
  <c r="CN19" i="3"/>
  <c r="CL19" i="3"/>
  <c r="CK19" i="3"/>
  <c r="CJ19" i="3"/>
  <c r="CI19" i="3"/>
  <c r="CG19" i="3"/>
  <c r="CF19" i="3"/>
  <c r="CE19" i="3"/>
  <c r="CD19" i="3"/>
  <c r="CB19" i="3"/>
  <c r="CA19" i="3"/>
  <c r="BZ19" i="3"/>
  <c r="BY19" i="3"/>
  <c r="BW19" i="3"/>
  <c r="BV19" i="3"/>
  <c r="BU19" i="3"/>
  <c r="BT19" i="3"/>
  <c r="BR19" i="3"/>
  <c r="BQ19" i="3"/>
  <c r="BP19" i="3"/>
  <c r="BO19" i="3"/>
  <c r="AT19" i="3"/>
  <c r="AO19" i="3"/>
  <c r="AJ19" i="3"/>
  <c r="AE19" i="3"/>
  <c r="Z19" i="3"/>
  <c r="U19" i="3"/>
  <c r="P19" i="3"/>
  <c r="K19" i="3"/>
  <c r="DA18" i="3"/>
  <c r="CZ18" i="3"/>
  <c r="CY18" i="3"/>
  <c r="CX18" i="3"/>
  <c r="CV18" i="3"/>
  <c r="CU18" i="3"/>
  <c r="CT18" i="3"/>
  <c r="CS18" i="3"/>
  <c r="CQ18" i="3"/>
  <c r="CP18" i="3"/>
  <c r="CO18" i="3"/>
  <c r="CN18" i="3"/>
  <c r="CL18" i="3"/>
  <c r="CK18" i="3"/>
  <c r="CJ18" i="3"/>
  <c r="CI18" i="3"/>
  <c r="CG18" i="3"/>
  <c r="CF18" i="3"/>
  <c r="CE18" i="3"/>
  <c r="CD18" i="3"/>
  <c r="CB18" i="3"/>
  <c r="CA18" i="3"/>
  <c r="BZ18" i="3"/>
  <c r="BY18" i="3"/>
  <c r="BW18" i="3"/>
  <c r="BV18" i="3"/>
  <c r="BU18" i="3"/>
  <c r="BT18" i="3"/>
  <c r="BR18" i="3"/>
  <c r="BQ18" i="3"/>
  <c r="BP18" i="3"/>
  <c r="BO18" i="3"/>
  <c r="AT18" i="3"/>
  <c r="AO18" i="3"/>
  <c r="AJ18" i="3"/>
  <c r="AE18" i="3"/>
  <c r="Z18" i="3"/>
  <c r="U18" i="3"/>
  <c r="P18" i="3"/>
  <c r="K18" i="3"/>
  <c r="DA17" i="3"/>
  <c r="CZ17" i="3"/>
  <c r="CY17" i="3"/>
  <c r="CX17" i="3"/>
  <c r="CV17" i="3"/>
  <c r="CU17" i="3"/>
  <c r="CT17" i="3"/>
  <c r="CS17" i="3"/>
  <c r="CQ17" i="3"/>
  <c r="CP17" i="3"/>
  <c r="CO17" i="3"/>
  <c r="CN17" i="3"/>
  <c r="CL17" i="3"/>
  <c r="CK17" i="3"/>
  <c r="CJ17" i="3"/>
  <c r="CI17" i="3"/>
  <c r="CG17" i="3"/>
  <c r="CF17" i="3"/>
  <c r="CE17" i="3"/>
  <c r="CD17" i="3"/>
  <c r="CB17" i="3"/>
  <c r="CA17" i="3"/>
  <c r="BZ17" i="3"/>
  <c r="BY17" i="3"/>
  <c r="BW17" i="3"/>
  <c r="BV17" i="3"/>
  <c r="BU17" i="3"/>
  <c r="BT17" i="3"/>
  <c r="BR17" i="3"/>
  <c r="BQ17" i="3"/>
  <c r="BP17" i="3"/>
  <c r="BO17" i="3"/>
  <c r="AY17" i="3" s="1"/>
  <c r="AT17" i="3"/>
  <c r="AO17" i="3"/>
  <c r="AJ17" i="3"/>
  <c r="AE17" i="3"/>
  <c r="Z17" i="3"/>
  <c r="U17" i="3"/>
  <c r="P17" i="3"/>
  <c r="K17" i="3"/>
  <c r="DA16" i="3"/>
  <c r="CZ16" i="3"/>
  <c r="CY16" i="3"/>
  <c r="CX16" i="3"/>
  <c r="CV16" i="3"/>
  <c r="CU16" i="3"/>
  <c r="CT16" i="3"/>
  <c r="CS16" i="3"/>
  <c r="CQ16" i="3"/>
  <c r="CP16" i="3"/>
  <c r="CO16" i="3"/>
  <c r="CN16" i="3"/>
  <c r="CL16" i="3"/>
  <c r="CK16" i="3"/>
  <c r="CJ16" i="3"/>
  <c r="CI16" i="3"/>
  <c r="CG16" i="3"/>
  <c r="CF16" i="3"/>
  <c r="CE16" i="3"/>
  <c r="CD16" i="3"/>
  <c r="CB16" i="3"/>
  <c r="CA16" i="3"/>
  <c r="BZ16" i="3"/>
  <c r="BY16" i="3"/>
  <c r="BW16" i="3"/>
  <c r="BV16" i="3"/>
  <c r="BU16" i="3"/>
  <c r="BT16" i="3"/>
  <c r="BR16" i="3"/>
  <c r="BQ16" i="3"/>
  <c r="BP16" i="3"/>
  <c r="BO16" i="3"/>
  <c r="AY16" i="3" s="1"/>
  <c r="AT16" i="3"/>
  <c r="AO16" i="3"/>
  <c r="AJ16" i="3"/>
  <c r="AE16" i="3"/>
  <c r="Z16" i="3"/>
  <c r="U16" i="3"/>
  <c r="P16" i="3"/>
  <c r="K16" i="3"/>
  <c r="DA15" i="3"/>
  <c r="CZ15" i="3"/>
  <c r="CY15" i="3"/>
  <c r="CX15" i="3"/>
  <c r="CV15" i="3"/>
  <c r="CU15" i="3"/>
  <c r="CT15" i="3"/>
  <c r="CS15" i="3"/>
  <c r="CQ15" i="3"/>
  <c r="CP15" i="3"/>
  <c r="CO15" i="3"/>
  <c r="CN15" i="3"/>
  <c r="CL15" i="3"/>
  <c r="CK15" i="3"/>
  <c r="CJ15" i="3"/>
  <c r="CI15" i="3"/>
  <c r="CG15" i="3"/>
  <c r="CF15" i="3"/>
  <c r="CE15" i="3"/>
  <c r="CD15" i="3"/>
  <c r="CB15" i="3"/>
  <c r="CA15" i="3"/>
  <c r="BZ15" i="3"/>
  <c r="BY15" i="3"/>
  <c r="BW15" i="3"/>
  <c r="BV15" i="3"/>
  <c r="BU15" i="3"/>
  <c r="BT15" i="3"/>
  <c r="BR15" i="3"/>
  <c r="AY15" i="3" s="1"/>
  <c r="BQ15" i="3"/>
  <c r="BP15" i="3"/>
  <c r="BO15" i="3"/>
  <c r="AT15" i="3"/>
  <c r="AO15" i="3"/>
  <c r="AJ15" i="3"/>
  <c r="AE15" i="3"/>
  <c r="Z15" i="3"/>
  <c r="U15" i="3"/>
  <c r="P15" i="3"/>
  <c r="K15" i="3"/>
  <c r="DA14" i="3"/>
  <c r="CZ14" i="3"/>
  <c r="CY14" i="3"/>
  <c r="CX14" i="3"/>
  <c r="CV14" i="3"/>
  <c r="CU14" i="3"/>
  <c r="CT14" i="3"/>
  <c r="CS14" i="3"/>
  <c r="CQ14" i="3"/>
  <c r="CP14" i="3"/>
  <c r="CO14" i="3"/>
  <c r="CN14" i="3"/>
  <c r="CL14" i="3"/>
  <c r="CK14" i="3"/>
  <c r="CJ14" i="3"/>
  <c r="CI14" i="3"/>
  <c r="CG14" i="3"/>
  <c r="CF14" i="3"/>
  <c r="CE14" i="3"/>
  <c r="CD14" i="3"/>
  <c r="CB14" i="3"/>
  <c r="CA14" i="3"/>
  <c r="BZ14" i="3"/>
  <c r="BY14" i="3"/>
  <c r="BW14" i="3"/>
  <c r="BV14" i="3"/>
  <c r="BU14" i="3"/>
  <c r="BT14" i="3"/>
  <c r="BR14" i="3"/>
  <c r="BQ14" i="3"/>
  <c r="BP14" i="3"/>
  <c r="BO14" i="3"/>
  <c r="AT14" i="3"/>
  <c r="AO14" i="3"/>
  <c r="AJ14" i="3"/>
  <c r="AE14" i="3"/>
  <c r="Z14" i="3"/>
  <c r="U14" i="3"/>
  <c r="P14" i="3"/>
  <c r="K14" i="3"/>
  <c r="DA13" i="3"/>
  <c r="CZ13" i="3"/>
  <c r="CY13" i="3"/>
  <c r="CX13" i="3"/>
  <c r="CV13" i="3"/>
  <c r="CU13" i="3"/>
  <c r="CT13" i="3"/>
  <c r="CS13" i="3"/>
  <c r="CQ13" i="3"/>
  <c r="CP13" i="3"/>
  <c r="CO13" i="3"/>
  <c r="CN13" i="3"/>
  <c r="CL13" i="3"/>
  <c r="CK13" i="3"/>
  <c r="CJ13" i="3"/>
  <c r="CI13" i="3"/>
  <c r="CG13" i="3"/>
  <c r="CF13" i="3"/>
  <c r="CE13" i="3"/>
  <c r="CD13" i="3"/>
  <c r="CB13" i="3"/>
  <c r="CA13" i="3"/>
  <c r="BZ13" i="3"/>
  <c r="BY13" i="3"/>
  <c r="BW13" i="3"/>
  <c r="BV13" i="3"/>
  <c r="BU13" i="3"/>
  <c r="BT13" i="3"/>
  <c r="BR13" i="3"/>
  <c r="BQ13" i="3"/>
  <c r="BP13" i="3"/>
  <c r="BO13" i="3"/>
  <c r="AY13" i="3" s="1"/>
  <c r="AT13" i="3"/>
  <c r="AO13" i="3"/>
  <c r="AJ13" i="3"/>
  <c r="AE13" i="3"/>
  <c r="Z13" i="3"/>
  <c r="U13" i="3"/>
  <c r="P13" i="3"/>
  <c r="K13" i="3"/>
  <c r="DA12" i="3"/>
  <c r="CZ12" i="3"/>
  <c r="CY12" i="3"/>
  <c r="CX12" i="3"/>
  <c r="CV12" i="3"/>
  <c r="CU12" i="3"/>
  <c r="CT12" i="3"/>
  <c r="CS12" i="3"/>
  <c r="CQ12" i="3"/>
  <c r="CP12" i="3"/>
  <c r="CO12" i="3"/>
  <c r="CN12" i="3"/>
  <c r="CL12" i="3"/>
  <c r="CK12" i="3"/>
  <c r="CJ12" i="3"/>
  <c r="CI12" i="3"/>
  <c r="CG12" i="3"/>
  <c r="CF12" i="3"/>
  <c r="CE12" i="3"/>
  <c r="CD12" i="3"/>
  <c r="CB12" i="3"/>
  <c r="CA12" i="3"/>
  <c r="BZ12" i="3"/>
  <c r="BY12" i="3"/>
  <c r="BW12" i="3"/>
  <c r="BV12" i="3"/>
  <c r="BU12" i="3"/>
  <c r="BT12" i="3"/>
  <c r="BR12" i="3"/>
  <c r="BQ12" i="3"/>
  <c r="BP12" i="3"/>
  <c r="BO12" i="3"/>
  <c r="AY12" i="3" s="1"/>
  <c r="AT12" i="3"/>
  <c r="AO12" i="3"/>
  <c r="AJ12" i="3"/>
  <c r="AE12" i="3"/>
  <c r="Z12" i="3"/>
  <c r="U12" i="3"/>
  <c r="P12" i="3"/>
  <c r="K12" i="3"/>
  <c r="DA11" i="3"/>
  <c r="CZ11" i="3"/>
  <c r="CY11" i="3"/>
  <c r="CX11" i="3"/>
  <c r="CV11" i="3"/>
  <c r="CU11" i="3"/>
  <c r="CT11" i="3"/>
  <c r="CS11" i="3"/>
  <c r="CQ11" i="3"/>
  <c r="CP11" i="3"/>
  <c r="CO11" i="3"/>
  <c r="CN11" i="3"/>
  <c r="CL11" i="3"/>
  <c r="CK11" i="3"/>
  <c r="CJ11" i="3"/>
  <c r="CI11" i="3"/>
  <c r="CG11" i="3"/>
  <c r="CF11" i="3"/>
  <c r="CE11" i="3"/>
  <c r="CD11" i="3"/>
  <c r="CB11" i="3"/>
  <c r="CA11" i="3"/>
  <c r="BZ11" i="3"/>
  <c r="BY11" i="3"/>
  <c r="BW11" i="3"/>
  <c r="BV11" i="3"/>
  <c r="BU11" i="3"/>
  <c r="BT11" i="3"/>
  <c r="BR11" i="3"/>
  <c r="BQ11" i="3"/>
  <c r="AY11" i="3" s="1"/>
  <c r="BP11" i="3"/>
  <c r="BO11" i="3"/>
  <c r="BB11" i="3"/>
  <c r="BB12" i="3" s="1"/>
  <c r="BB13" i="3" s="1"/>
  <c r="BB14" i="3" s="1"/>
  <c r="BB15" i="3" s="1"/>
  <c r="BB16" i="3" s="1"/>
  <c r="BB17" i="3" s="1"/>
  <c r="BB18" i="3" s="1"/>
  <c r="BB19" i="3" s="1"/>
  <c r="BB20" i="3" s="1"/>
  <c r="BB21" i="3" s="1"/>
  <c r="BB22" i="3" s="1"/>
  <c r="BB23" i="3" s="1"/>
  <c r="BB24" i="3" s="1"/>
  <c r="BB25" i="3" s="1"/>
  <c r="BB26" i="3" s="1"/>
  <c r="BB27" i="3" s="1"/>
  <c r="BB28" i="3" s="1"/>
  <c r="BB29" i="3" s="1"/>
  <c r="BB30" i="3" s="1"/>
  <c r="BB31" i="3" s="1"/>
  <c r="BB32" i="3" s="1"/>
  <c r="BB33" i="3" s="1"/>
  <c r="BB34" i="3" s="1"/>
  <c r="BB35" i="3" s="1"/>
  <c r="BB36" i="3" s="1"/>
  <c r="BB37" i="3" s="1"/>
  <c r="BB38" i="3" s="1"/>
  <c r="BB39" i="3" s="1"/>
  <c r="BB40" i="3" s="1"/>
  <c r="BB41" i="3" s="1"/>
  <c r="BB42" i="3" s="1"/>
  <c r="BB43" i="3" s="1"/>
  <c r="BB44" i="3" s="1"/>
  <c r="BB45" i="3" s="1"/>
  <c r="BB46" i="3" s="1"/>
  <c r="BB47" i="3" s="1"/>
  <c r="AT11" i="3"/>
  <c r="AO11" i="3"/>
  <c r="AJ11" i="3"/>
  <c r="AE11" i="3"/>
  <c r="Z11" i="3"/>
  <c r="U11" i="3"/>
  <c r="P11" i="3"/>
  <c r="K11" i="3"/>
  <c r="DA10" i="3"/>
  <c r="CZ10" i="3"/>
  <c r="CY10" i="3"/>
  <c r="CX10" i="3"/>
  <c r="CV10" i="3"/>
  <c r="CU10" i="3"/>
  <c r="CT10" i="3"/>
  <c r="CS10" i="3"/>
  <c r="CQ10" i="3"/>
  <c r="CP10" i="3"/>
  <c r="CO10" i="3"/>
  <c r="CN10" i="3"/>
  <c r="CL10" i="3"/>
  <c r="CK10" i="3"/>
  <c r="CJ10" i="3"/>
  <c r="CI10" i="3"/>
  <c r="CG10" i="3"/>
  <c r="CF10" i="3"/>
  <c r="CE10" i="3"/>
  <c r="CD10" i="3"/>
  <c r="CB10" i="3"/>
  <c r="CA10" i="3"/>
  <c r="BZ10" i="3"/>
  <c r="BY10" i="3"/>
  <c r="BW10" i="3"/>
  <c r="BV10" i="3"/>
  <c r="BU10" i="3"/>
  <c r="BT10" i="3"/>
  <c r="BR10" i="3"/>
  <c r="BQ10" i="3"/>
  <c r="BP10" i="3"/>
  <c r="AY10" i="3" s="1"/>
  <c r="BO10" i="3"/>
  <c r="BB10" i="3"/>
  <c r="AT10" i="3"/>
  <c r="AO10" i="3"/>
  <c r="AJ10" i="3"/>
  <c r="AE10" i="3"/>
  <c r="Z10" i="3"/>
  <c r="U10" i="3"/>
  <c r="P10" i="3"/>
  <c r="K10" i="3"/>
  <c r="B10" i="3"/>
  <c r="B11" i="3" s="1"/>
  <c r="DA9" i="3"/>
  <c r="CZ9" i="3"/>
  <c r="CY9" i="3"/>
  <c r="CX9" i="3"/>
  <c r="CV9" i="3"/>
  <c r="CU9" i="3"/>
  <c r="CT9" i="3"/>
  <c r="CS9" i="3"/>
  <c r="CQ9" i="3"/>
  <c r="CP9" i="3"/>
  <c r="CO9" i="3"/>
  <c r="CN9" i="3"/>
  <c r="CL9" i="3"/>
  <c r="CK9" i="3"/>
  <c r="CJ9" i="3"/>
  <c r="CI9" i="3"/>
  <c r="CG9" i="3"/>
  <c r="CF9" i="3"/>
  <c r="CE9" i="3"/>
  <c r="CD9" i="3"/>
  <c r="CB9" i="3"/>
  <c r="CA9" i="3"/>
  <c r="BZ9" i="3"/>
  <c r="BY9" i="3"/>
  <c r="BW9" i="3"/>
  <c r="BV9" i="3"/>
  <c r="BU9" i="3"/>
  <c r="BT9" i="3"/>
  <c r="BR9" i="3"/>
  <c r="BQ9" i="3"/>
  <c r="BP9" i="3"/>
  <c r="BO9" i="3"/>
  <c r="AT9" i="3"/>
  <c r="AO9" i="3"/>
  <c r="AJ9" i="3"/>
  <c r="AE9" i="3"/>
  <c r="Z9" i="3"/>
  <c r="U9" i="3"/>
  <c r="P9" i="3"/>
  <c r="K9" i="3"/>
  <c r="BJ1" i="3"/>
  <c r="AT1" i="3"/>
  <c r="U20" i="1"/>
  <c r="O36" i="1"/>
  <c r="P9" i="1"/>
  <c r="C102" i="1"/>
  <c r="C99" i="1"/>
  <c r="C95" i="1"/>
  <c r="C91" i="1"/>
  <c r="C82" i="1"/>
  <c r="B72" i="1"/>
  <c r="B73" i="1" s="1"/>
  <c r="B74" i="1" s="1"/>
  <c r="B75" i="1" s="1"/>
  <c r="B76" i="1" s="1"/>
  <c r="B77" i="1" s="1"/>
  <c r="B78" i="1" s="1"/>
  <c r="B79" i="1" s="1"/>
  <c r="B80" i="1" s="1"/>
  <c r="B81" i="1" s="1"/>
  <c r="B83" i="1" s="1"/>
  <c r="B84" i="1" s="1"/>
  <c r="B85" i="1" s="1"/>
  <c r="B86" i="1" s="1"/>
  <c r="B87" i="1" s="1"/>
  <c r="B88" i="1" s="1"/>
  <c r="B89" i="1" s="1"/>
  <c r="B90" i="1" s="1"/>
  <c r="B92" i="1" s="1"/>
  <c r="B93" i="1" s="1"/>
  <c r="B94" i="1" s="1"/>
  <c r="B96" i="1" s="1"/>
  <c r="B97" i="1" s="1"/>
  <c r="B98" i="1" s="1"/>
  <c r="C70" i="1"/>
  <c r="BB57" i="1"/>
  <c r="AS54" i="1"/>
  <c r="AR54" i="1"/>
  <c r="AQ54" i="1"/>
  <c r="AP54" i="1"/>
  <c r="AT54" i="1" s="1"/>
  <c r="AN54" i="1"/>
  <c r="AM54" i="1"/>
  <c r="AL54" i="1"/>
  <c r="AK54" i="1"/>
  <c r="AO54" i="1" s="1"/>
  <c r="AI54" i="1"/>
  <c r="AH54" i="1"/>
  <c r="AJ54" i="1" s="1"/>
  <c r="AG54" i="1"/>
  <c r="AF54" i="1"/>
  <c r="AE54" i="1"/>
  <c r="AD54" i="1"/>
  <c r="AC54" i="1"/>
  <c r="AB54" i="1"/>
  <c r="AA54" i="1"/>
  <c r="Z54" i="1"/>
  <c r="Y54" i="1"/>
  <c r="X54" i="1"/>
  <c r="W54" i="1"/>
  <c r="V54" i="1"/>
  <c r="T54" i="1"/>
  <c r="S54" i="1"/>
  <c r="R54" i="1"/>
  <c r="U54" i="1" s="1"/>
  <c r="Q54" i="1"/>
  <c r="O54" i="1"/>
  <c r="N54" i="1"/>
  <c r="M54" i="1"/>
  <c r="L54" i="1"/>
  <c r="J54" i="1"/>
  <c r="I54" i="1"/>
  <c r="H54" i="1"/>
  <c r="G54" i="1"/>
  <c r="K54" i="1" s="1"/>
  <c r="DA53" i="1"/>
  <c r="CZ53" i="1"/>
  <c r="CY53" i="1"/>
  <c r="CX53" i="1"/>
  <c r="CV53" i="1"/>
  <c r="CU53" i="1"/>
  <c r="CT53" i="1"/>
  <c r="CS53" i="1"/>
  <c r="CQ53" i="1"/>
  <c r="CP53" i="1"/>
  <c r="CO53" i="1"/>
  <c r="CN53" i="1"/>
  <c r="CL53" i="1"/>
  <c r="CK53" i="1"/>
  <c r="CJ53" i="1"/>
  <c r="CI53" i="1"/>
  <c r="CG53" i="1"/>
  <c r="CF53" i="1"/>
  <c r="CE53" i="1"/>
  <c r="CD53" i="1"/>
  <c r="CB53" i="1"/>
  <c r="CA53" i="1"/>
  <c r="BZ53" i="1"/>
  <c r="BY53" i="1"/>
  <c r="BW53" i="1"/>
  <c r="BV53" i="1"/>
  <c r="BU53" i="1"/>
  <c r="BT53" i="1"/>
  <c r="BR53" i="1"/>
  <c r="BQ53" i="1"/>
  <c r="BP53" i="1"/>
  <c r="BO53" i="1"/>
  <c r="AT53" i="1"/>
  <c r="AO53" i="1"/>
  <c r="AJ53" i="1"/>
  <c r="AE53" i="1"/>
  <c r="Z53" i="1"/>
  <c r="U53" i="1"/>
  <c r="BM53" i="1" s="1"/>
  <c r="P53" i="1"/>
  <c r="K53" i="1"/>
  <c r="DA52" i="1"/>
  <c r="CZ52" i="1"/>
  <c r="CY52" i="1"/>
  <c r="CX52" i="1"/>
  <c r="CV52" i="1"/>
  <c r="CU52" i="1"/>
  <c r="CT52" i="1"/>
  <c r="CS52" i="1"/>
  <c r="CQ52" i="1"/>
  <c r="CP52" i="1"/>
  <c r="CO52" i="1"/>
  <c r="CN52" i="1"/>
  <c r="CL52" i="1"/>
  <c r="CK52" i="1"/>
  <c r="CJ52" i="1"/>
  <c r="CI52" i="1"/>
  <c r="CG52" i="1"/>
  <c r="CF52" i="1"/>
  <c r="CE52" i="1"/>
  <c r="CD52" i="1"/>
  <c r="CB52" i="1"/>
  <c r="CA52" i="1"/>
  <c r="BZ52" i="1"/>
  <c r="BY52" i="1"/>
  <c r="BW52" i="1"/>
  <c r="BV52" i="1"/>
  <c r="BU52" i="1"/>
  <c r="BT52" i="1"/>
  <c r="BR52" i="1"/>
  <c r="BQ52" i="1"/>
  <c r="BP52" i="1"/>
  <c r="BO52" i="1"/>
  <c r="AT52" i="1"/>
  <c r="AO52" i="1"/>
  <c r="AJ52" i="1"/>
  <c r="AE52" i="1"/>
  <c r="Z52" i="1"/>
  <c r="U52" i="1"/>
  <c r="P52" i="1"/>
  <c r="K52" i="1"/>
  <c r="BM52" i="1" s="1"/>
  <c r="DA51" i="1"/>
  <c r="CZ51" i="1"/>
  <c r="CY51" i="1"/>
  <c r="CX51" i="1"/>
  <c r="CV51" i="1"/>
  <c r="CU51" i="1"/>
  <c r="CT51" i="1"/>
  <c r="CS51" i="1"/>
  <c r="CQ51" i="1"/>
  <c r="CP51" i="1"/>
  <c r="CO51" i="1"/>
  <c r="CN51" i="1"/>
  <c r="CL51" i="1"/>
  <c r="CK51" i="1"/>
  <c r="CJ51" i="1"/>
  <c r="CI51" i="1"/>
  <c r="CG51" i="1"/>
  <c r="CF51" i="1"/>
  <c r="CE51" i="1"/>
  <c r="CD51" i="1"/>
  <c r="CB51" i="1"/>
  <c r="CA51" i="1"/>
  <c r="BZ51" i="1"/>
  <c r="BY51" i="1"/>
  <c r="BW51" i="1"/>
  <c r="BV51" i="1"/>
  <c r="BU51" i="1"/>
  <c r="BT51" i="1"/>
  <c r="BR51" i="1"/>
  <c r="BQ51" i="1"/>
  <c r="BP51" i="1"/>
  <c r="BO51" i="1"/>
  <c r="AT51" i="1"/>
  <c r="AO51" i="1"/>
  <c r="AJ51" i="1"/>
  <c r="AE51" i="1"/>
  <c r="Z51" i="1"/>
  <c r="U51" i="1"/>
  <c r="BM51" i="1" s="1"/>
  <c r="P51" i="1"/>
  <c r="K51" i="1"/>
  <c r="DA50" i="1"/>
  <c r="CZ50" i="1"/>
  <c r="CY50" i="1"/>
  <c r="CX50" i="1"/>
  <c r="CV50" i="1"/>
  <c r="CU50" i="1"/>
  <c r="CT50" i="1"/>
  <c r="CS50" i="1"/>
  <c r="CQ50" i="1"/>
  <c r="CP50" i="1"/>
  <c r="CO50" i="1"/>
  <c r="CN50" i="1"/>
  <c r="CL50" i="1"/>
  <c r="CK50" i="1"/>
  <c r="CJ50" i="1"/>
  <c r="CI50" i="1"/>
  <c r="CG50" i="1"/>
  <c r="CF50" i="1"/>
  <c r="CE50" i="1"/>
  <c r="CD50" i="1"/>
  <c r="CB50" i="1"/>
  <c r="CA50" i="1"/>
  <c r="BZ50" i="1"/>
  <c r="BY50" i="1"/>
  <c r="BW50" i="1"/>
  <c r="BV50" i="1"/>
  <c r="BU50" i="1"/>
  <c r="BT50" i="1"/>
  <c r="BR50" i="1"/>
  <c r="BQ50" i="1"/>
  <c r="BP50" i="1"/>
  <c r="BO50" i="1"/>
  <c r="AT50" i="1"/>
  <c r="AO50" i="1"/>
  <c r="AJ50" i="1"/>
  <c r="AE50" i="1"/>
  <c r="Z50" i="1"/>
  <c r="U50" i="1"/>
  <c r="P50" i="1"/>
  <c r="K50" i="1"/>
  <c r="BM50" i="1" s="1"/>
  <c r="DA49" i="1"/>
  <c r="CZ49" i="1"/>
  <c r="CY49" i="1"/>
  <c r="CX49" i="1"/>
  <c r="CV49" i="1"/>
  <c r="CU49" i="1"/>
  <c r="CT49" i="1"/>
  <c r="CS49" i="1"/>
  <c r="CQ49" i="1"/>
  <c r="CP49" i="1"/>
  <c r="CO49" i="1"/>
  <c r="CN49" i="1"/>
  <c r="CL49" i="1"/>
  <c r="CK49" i="1"/>
  <c r="CJ49" i="1"/>
  <c r="CI49" i="1"/>
  <c r="CG49" i="1"/>
  <c r="CF49" i="1"/>
  <c r="CE49" i="1"/>
  <c r="CD49" i="1"/>
  <c r="CB49" i="1"/>
  <c r="CA49" i="1"/>
  <c r="BZ49" i="1"/>
  <c r="BY49" i="1"/>
  <c r="BW49" i="1"/>
  <c r="BV49" i="1"/>
  <c r="BU49" i="1"/>
  <c r="BT49" i="1"/>
  <c r="BR49" i="1"/>
  <c r="BQ49" i="1"/>
  <c r="BP49" i="1"/>
  <c r="BO49" i="1"/>
  <c r="AT49" i="1"/>
  <c r="AO49" i="1"/>
  <c r="AJ49" i="1"/>
  <c r="AE49" i="1"/>
  <c r="Z49" i="1"/>
  <c r="U49" i="1"/>
  <c r="BM49" i="1" s="1"/>
  <c r="P49" i="1"/>
  <c r="K49" i="1"/>
  <c r="DA48" i="1"/>
  <c r="CZ48" i="1"/>
  <c r="CY48" i="1"/>
  <c r="CX48" i="1"/>
  <c r="CV48" i="1"/>
  <c r="CU48" i="1"/>
  <c r="CT48" i="1"/>
  <c r="CS48" i="1"/>
  <c r="CQ48" i="1"/>
  <c r="CP48" i="1"/>
  <c r="CO48" i="1"/>
  <c r="CN48" i="1"/>
  <c r="CL48" i="1"/>
  <c r="CK48" i="1"/>
  <c r="CJ48" i="1"/>
  <c r="CI48" i="1"/>
  <c r="CG48" i="1"/>
  <c r="CF48" i="1"/>
  <c r="CE48" i="1"/>
  <c r="CD48" i="1"/>
  <c r="CB48" i="1"/>
  <c r="CA48" i="1"/>
  <c r="BZ48" i="1"/>
  <c r="BY48" i="1"/>
  <c r="BW48" i="1"/>
  <c r="BV48" i="1"/>
  <c r="BU48" i="1"/>
  <c r="BT48" i="1"/>
  <c r="BR48" i="1"/>
  <c r="BQ48" i="1"/>
  <c r="BP48" i="1"/>
  <c r="BO48" i="1"/>
  <c r="AT48" i="1"/>
  <c r="AO48" i="1"/>
  <c r="AJ48" i="1"/>
  <c r="AE48" i="1"/>
  <c r="Z48" i="1"/>
  <c r="U48" i="1"/>
  <c r="P48" i="1"/>
  <c r="K48" i="1"/>
  <c r="BM48" i="1" s="1"/>
  <c r="DA47" i="1"/>
  <c r="CZ47" i="1"/>
  <c r="CY47" i="1"/>
  <c r="CX47" i="1"/>
  <c r="CV47" i="1"/>
  <c r="CU47" i="1"/>
  <c r="CT47" i="1"/>
  <c r="CS47" i="1"/>
  <c r="CQ47" i="1"/>
  <c r="CP47" i="1"/>
  <c r="CO47" i="1"/>
  <c r="CN47" i="1"/>
  <c r="CL47" i="1"/>
  <c r="CK47" i="1"/>
  <c r="CJ47" i="1"/>
  <c r="CI47" i="1"/>
  <c r="CG47" i="1"/>
  <c r="CF47" i="1"/>
  <c r="CE47" i="1"/>
  <c r="CD47" i="1"/>
  <c r="CB47" i="1"/>
  <c r="CA47" i="1"/>
  <c r="BZ47" i="1"/>
  <c r="BY47" i="1"/>
  <c r="BW47" i="1"/>
  <c r="BV47" i="1"/>
  <c r="BU47" i="1"/>
  <c r="BT47" i="1"/>
  <c r="BR47" i="1"/>
  <c r="BQ47" i="1"/>
  <c r="BP47" i="1"/>
  <c r="BO47" i="1"/>
  <c r="AT47" i="1"/>
  <c r="AO47" i="1"/>
  <c r="AJ47" i="1"/>
  <c r="AE47" i="1"/>
  <c r="Z47" i="1"/>
  <c r="U47" i="1"/>
  <c r="BM47" i="1" s="1"/>
  <c r="P47" i="1"/>
  <c r="K47" i="1"/>
  <c r="DA46" i="1"/>
  <c r="CZ46" i="1"/>
  <c r="CY46" i="1"/>
  <c r="CX46" i="1"/>
  <c r="CV46" i="1"/>
  <c r="CU46" i="1"/>
  <c r="CT46" i="1"/>
  <c r="CS46" i="1"/>
  <c r="CQ46" i="1"/>
  <c r="CP46" i="1"/>
  <c r="CO46" i="1"/>
  <c r="CN46" i="1"/>
  <c r="CL46" i="1"/>
  <c r="CK46" i="1"/>
  <c r="CJ46" i="1"/>
  <c r="CI46" i="1"/>
  <c r="CG46" i="1"/>
  <c r="CF46" i="1"/>
  <c r="CE46" i="1"/>
  <c r="CD46" i="1"/>
  <c r="CB46" i="1"/>
  <c r="CA46" i="1"/>
  <c r="BZ46" i="1"/>
  <c r="BY46" i="1"/>
  <c r="BW46" i="1"/>
  <c r="BV46" i="1"/>
  <c r="BU46" i="1"/>
  <c r="BT46" i="1"/>
  <c r="BR46" i="1"/>
  <c r="BQ46" i="1"/>
  <c r="BP46" i="1"/>
  <c r="BO46" i="1"/>
  <c r="AT46" i="1"/>
  <c r="AO46" i="1"/>
  <c r="AJ46" i="1"/>
  <c r="AE46" i="1"/>
  <c r="Z46" i="1"/>
  <c r="U46" i="1"/>
  <c r="P46" i="1"/>
  <c r="K46" i="1"/>
  <c r="BM46" i="1" s="1"/>
  <c r="DA45" i="1"/>
  <c r="CZ45" i="1"/>
  <c r="CY45" i="1"/>
  <c r="CX45" i="1"/>
  <c r="CV45" i="1"/>
  <c r="CU45" i="1"/>
  <c r="CT45" i="1"/>
  <c r="CS45" i="1"/>
  <c r="CQ45" i="1"/>
  <c r="CP45" i="1"/>
  <c r="CO45" i="1"/>
  <c r="CN45" i="1"/>
  <c r="CL45" i="1"/>
  <c r="CK45" i="1"/>
  <c r="CJ45" i="1"/>
  <c r="CI45" i="1"/>
  <c r="CG45" i="1"/>
  <c r="CF45" i="1"/>
  <c r="CE45" i="1"/>
  <c r="CD45" i="1"/>
  <c r="CB45" i="1"/>
  <c r="CA45" i="1"/>
  <c r="BZ45" i="1"/>
  <c r="BY45" i="1"/>
  <c r="BW45" i="1"/>
  <c r="BV45" i="1"/>
  <c r="BU45" i="1"/>
  <c r="BT45" i="1"/>
  <c r="BR45" i="1"/>
  <c r="BQ45" i="1"/>
  <c r="BP45" i="1"/>
  <c r="BO45" i="1"/>
  <c r="AT45" i="1"/>
  <c r="AO45" i="1"/>
  <c r="AJ45" i="1"/>
  <c r="AE45" i="1"/>
  <c r="Z45" i="1"/>
  <c r="U45" i="1"/>
  <c r="BM45" i="1" s="1"/>
  <c r="P45" i="1"/>
  <c r="K45" i="1"/>
  <c r="DA44" i="1"/>
  <c r="CZ44" i="1"/>
  <c r="CY44" i="1"/>
  <c r="CX44" i="1"/>
  <c r="CV44" i="1"/>
  <c r="CU44" i="1"/>
  <c r="CT44" i="1"/>
  <c r="CS44" i="1"/>
  <c r="CQ44" i="1"/>
  <c r="CP44" i="1"/>
  <c r="CO44" i="1"/>
  <c r="CN44" i="1"/>
  <c r="CL44" i="1"/>
  <c r="CK44" i="1"/>
  <c r="CJ44" i="1"/>
  <c r="CI44" i="1"/>
  <c r="CG44" i="1"/>
  <c r="CF44" i="1"/>
  <c r="CE44" i="1"/>
  <c r="CD44" i="1"/>
  <c r="CB44" i="1"/>
  <c r="CA44" i="1"/>
  <c r="BZ44" i="1"/>
  <c r="BY44" i="1"/>
  <c r="BW44" i="1"/>
  <c r="BV44" i="1"/>
  <c r="BU44" i="1"/>
  <c r="BT44" i="1"/>
  <c r="BR44" i="1"/>
  <c r="BQ44" i="1"/>
  <c r="BP44" i="1"/>
  <c r="BO44" i="1"/>
  <c r="AT44" i="1"/>
  <c r="AO44" i="1"/>
  <c r="AJ44" i="1"/>
  <c r="AE44" i="1"/>
  <c r="Z44" i="1"/>
  <c r="U44" i="1"/>
  <c r="P44" i="1"/>
  <c r="K44" i="1"/>
  <c r="DA40" i="1"/>
  <c r="CZ40" i="1"/>
  <c r="CY40" i="1"/>
  <c r="CX40" i="1"/>
  <c r="CV40" i="1"/>
  <c r="CU40" i="1"/>
  <c r="CT40" i="1"/>
  <c r="CS40" i="1"/>
  <c r="CQ40" i="1"/>
  <c r="CP40" i="1"/>
  <c r="CO40" i="1"/>
  <c r="CN40" i="1"/>
  <c r="CL40" i="1"/>
  <c r="CK40" i="1"/>
  <c r="CJ40" i="1"/>
  <c r="CI40" i="1"/>
  <c r="CG40" i="1"/>
  <c r="CF40" i="1"/>
  <c r="CE40" i="1"/>
  <c r="CD40" i="1"/>
  <c r="CB40" i="1"/>
  <c r="CA40" i="1"/>
  <c r="BZ40" i="1"/>
  <c r="BY40" i="1"/>
  <c r="BW40" i="1"/>
  <c r="BV40" i="1"/>
  <c r="BU40" i="1"/>
  <c r="BT40" i="1"/>
  <c r="BR40" i="1"/>
  <c r="BQ40" i="1"/>
  <c r="BP40" i="1"/>
  <c r="BO40" i="1"/>
  <c r="AY40" i="1"/>
  <c r="AT40" i="1"/>
  <c r="AO40" i="1"/>
  <c r="AJ40" i="1"/>
  <c r="AE40" i="1"/>
  <c r="Z40" i="1"/>
  <c r="U40" i="1"/>
  <c r="P40" i="1"/>
  <c r="K40" i="1"/>
  <c r="DA39" i="1"/>
  <c r="CZ39" i="1"/>
  <c r="CY39" i="1"/>
  <c r="CX39" i="1"/>
  <c r="CV39" i="1"/>
  <c r="CU39" i="1"/>
  <c r="CT39" i="1"/>
  <c r="CS39" i="1"/>
  <c r="CQ39" i="1"/>
  <c r="CP39" i="1"/>
  <c r="CO39" i="1"/>
  <c r="CN39" i="1"/>
  <c r="CL39" i="1"/>
  <c r="CK39" i="1"/>
  <c r="CJ39" i="1"/>
  <c r="CI39" i="1"/>
  <c r="CG39" i="1"/>
  <c r="CF39" i="1"/>
  <c r="CE39" i="1"/>
  <c r="CD39" i="1"/>
  <c r="CB39" i="1"/>
  <c r="CA39" i="1"/>
  <c r="BZ39" i="1"/>
  <c r="BY39" i="1"/>
  <c r="BW39" i="1"/>
  <c r="BV39" i="1"/>
  <c r="BU39" i="1"/>
  <c r="BT39" i="1"/>
  <c r="BR39" i="1"/>
  <c r="BQ39" i="1"/>
  <c r="BP39" i="1"/>
  <c r="BO39" i="1"/>
  <c r="BB39" i="1"/>
  <c r="BB40" i="1" s="1"/>
  <c r="BB41" i="1" s="1"/>
  <c r="BB44" i="1" s="1"/>
  <c r="BB45" i="1" s="1"/>
  <c r="BB46" i="1" s="1"/>
  <c r="BB47" i="1" s="1"/>
  <c r="BB48" i="1" s="1"/>
  <c r="BB49" i="1" s="1"/>
  <c r="BB50" i="1" s="1"/>
  <c r="BB51" i="1" s="1"/>
  <c r="BB52" i="1" s="1"/>
  <c r="BB53" i="1" s="1"/>
  <c r="AT39" i="1"/>
  <c r="AO39" i="1"/>
  <c r="AJ39" i="1"/>
  <c r="AE39" i="1"/>
  <c r="Z39" i="1"/>
  <c r="U39" i="1"/>
  <c r="P39" i="1"/>
  <c r="K39" i="1"/>
  <c r="DA35" i="1"/>
  <c r="CZ35" i="1"/>
  <c r="CY35" i="1"/>
  <c r="CX35" i="1"/>
  <c r="CV35" i="1"/>
  <c r="CU35" i="1"/>
  <c r="CT35" i="1"/>
  <c r="CS35" i="1"/>
  <c r="CQ35" i="1"/>
  <c r="CP35" i="1"/>
  <c r="CO35" i="1"/>
  <c r="CN35" i="1"/>
  <c r="CL35" i="1"/>
  <c r="CK35" i="1"/>
  <c r="CJ35" i="1"/>
  <c r="CI35" i="1"/>
  <c r="CG35" i="1"/>
  <c r="CF35" i="1"/>
  <c r="CE35" i="1"/>
  <c r="CD35" i="1"/>
  <c r="CB35" i="1"/>
  <c r="CA35" i="1"/>
  <c r="BZ35" i="1"/>
  <c r="BY35" i="1"/>
  <c r="BW35" i="1"/>
  <c r="BV35" i="1"/>
  <c r="BU35" i="1"/>
  <c r="BT35" i="1"/>
  <c r="BR35" i="1"/>
  <c r="BQ35" i="1"/>
  <c r="BP35" i="1"/>
  <c r="BO35" i="1"/>
  <c r="AT35" i="1"/>
  <c r="AO35" i="1"/>
  <c r="AJ35" i="1"/>
  <c r="AE35" i="1"/>
  <c r="Z35" i="1"/>
  <c r="U35" i="1"/>
  <c r="P35" i="1"/>
  <c r="K35" i="1"/>
  <c r="DA34" i="1"/>
  <c r="CZ34" i="1"/>
  <c r="CY34" i="1"/>
  <c r="CX34" i="1"/>
  <c r="CV34" i="1"/>
  <c r="CU34" i="1"/>
  <c r="CT34" i="1"/>
  <c r="CS34" i="1"/>
  <c r="CQ34" i="1"/>
  <c r="CP34" i="1"/>
  <c r="CO34" i="1"/>
  <c r="CN34" i="1"/>
  <c r="CL34" i="1"/>
  <c r="CK34" i="1"/>
  <c r="CJ34" i="1"/>
  <c r="CI34" i="1"/>
  <c r="CG34" i="1"/>
  <c r="CF34" i="1"/>
  <c r="CE34" i="1"/>
  <c r="CD34" i="1"/>
  <c r="CB34" i="1"/>
  <c r="CA34" i="1"/>
  <c r="BZ34" i="1"/>
  <c r="BY34" i="1"/>
  <c r="BW34" i="1"/>
  <c r="BV34" i="1"/>
  <c r="BU34" i="1"/>
  <c r="BT34" i="1"/>
  <c r="BR34" i="1"/>
  <c r="BQ34" i="1"/>
  <c r="BP34" i="1"/>
  <c r="BO34" i="1"/>
  <c r="AY34" i="1"/>
  <c r="AT34" i="1"/>
  <c r="AO34" i="1"/>
  <c r="AJ34" i="1"/>
  <c r="AE34" i="1"/>
  <c r="Z34" i="1"/>
  <c r="U34" i="1"/>
  <c r="P34" i="1"/>
  <c r="K34" i="1"/>
  <c r="AR31" i="1"/>
  <c r="AM31" i="1"/>
  <c r="AG31" i="1"/>
  <c r="AJ31" i="1" s="1"/>
  <c r="AF31" i="1"/>
  <c r="AB31" i="1"/>
  <c r="Y31" i="1"/>
  <c r="X31" i="1"/>
  <c r="W31" i="1"/>
  <c r="Q31" i="1"/>
  <c r="I31" i="1"/>
  <c r="G31" i="1"/>
  <c r="DA30" i="1"/>
  <c r="CZ30" i="1"/>
  <c r="CY30" i="1"/>
  <c r="CX30" i="1"/>
  <c r="CV30" i="1"/>
  <c r="CU30" i="1"/>
  <c r="CT30" i="1"/>
  <c r="CS30" i="1"/>
  <c r="CQ30" i="1"/>
  <c r="CP30" i="1"/>
  <c r="CO30" i="1"/>
  <c r="CN30" i="1"/>
  <c r="CL30" i="1"/>
  <c r="CK30" i="1"/>
  <c r="CJ30" i="1"/>
  <c r="CI30" i="1"/>
  <c r="CG30" i="1"/>
  <c r="CF30" i="1"/>
  <c r="CE30" i="1"/>
  <c r="CD30" i="1"/>
  <c r="CB30" i="1"/>
  <c r="CA30" i="1"/>
  <c r="BZ30" i="1"/>
  <c r="BY30" i="1"/>
  <c r="BW30" i="1"/>
  <c r="BV30" i="1"/>
  <c r="BU30" i="1"/>
  <c r="BT30" i="1"/>
  <c r="BR30" i="1"/>
  <c r="BQ30" i="1"/>
  <c r="BP30" i="1"/>
  <c r="BO30" i="1"/>
  <c r="AY30" i="1" s="1"/>
  <c r="AT30" i="1"/>
  <c r="AO30" i="1"/>
  <c r="AJ30" i="1"/>
  <c r="AE30" i="1"/>
  <c r="Z30" i="1"/>
  <c r="U30" i="1"/>
  <c r="P30" i="1"/>
  <c r="K30" i="1"/>
  <c r="AT29" i="1"/>
  <c r="AS29" i="1"/>
  <c r="AS31" i="1" s="1"/>
  <c r="AR29" i="1"/>
  <c r="AQ29" i="1"/>
  <c r="AQ31" i="1" s="1"/>
  <c r="AP29" i="1"/>
  <c r="AP31" i="1" s="1"/>
  <c r="AT31" i="1" s="1"/>
  <c r="AN29" i="1"/>
  <c r="AN31" i="1" s="1"/>
  <c r="AM29" i="1"/>
  <c r="AL29" i="1"/>
  <c r="AO29" i="1" s="1"/>
  <c r="AK29" i="1"/>
  <c r="AK31" i="1" s="1"/>
  <c r="AI29" i="1"/>
  <c r="AI31" i="1" s="1"/>
  <c r="AH29" i="1"/>
  <c r="AH31" i="1" s="1"/>
  <c r="AG29" i="1"/>
  <c r="AF29" i="1"/>
  <c r="AJ29" i="1" s="1"/>
  <c r="AD29" i="1"/>
  <c r="AD31" i="1" s="1"/>
  <c r="AC29" i="1"/>
  <c r="AC31" i="1" s="1"/>
  <c r="AB29" i="1"/>
  <c r="AA29" i="1"/>
  <c r="AA31" i="1" s="1"/>
  <c r="AE31" i="1" s="1"/>
  <c r="Y29" i="1"/>
  <c r="X29" i="1"/>
  <c r="W29" i="1"/>
  <c r="V29" i="1"/>
  <c r="Z29" i="1" s="1"/>
  <c r="T29" i="1"/>
  <c r="T31" i="1" s="1"/>
  <c r="S29" i="1"/>
  <c r="S31" i="1" s="1"/>
  <c r="R29" i="1"/>
  <c r="R31" i="1" s="1"/>
  <c r="Q29" i="1"/>
  <c r="O29" i="1"/>
  <c r="O31" i="1" s="1"/>
  <c r="N29" i="1"/>
  <c r="N31" i="1" s="1"/>
  <c r="M29" i="1"/>
  <c r="M31" i="1" s="1"/>
  <c r="L29" i="1"/>
  <c r="L31" i="1" s="1"/>
  <c r="K29" i="1"/>
  <c r="J29" i="1"/>
  <c r="J31" i="1" s="1"/>
  <c r="I29" i="1"/>
  <c r="H29" i="1"/>
  <c r="H31" i="1" s="1"/>
  <c r="K31" i="1" s="1"/>
  <c r="G29" i="1"/>
  <c r="ET28" i="1"/>
  <c r="ES28" i="1"/>
  <c r="ER28" i="1"/>
  <c r="EQ28" i="1"/>
  <c r="EO28" i="1"/>
  <c r="EN28" i="1"/>
  <c r="EM28" i="1"/>
  <c r="EL28" i="1"/>
  <c r="EJ28" i="1"/>
  <c r="EI28" i="1"/>
  <c r="EH28" i="1"/>
  <c r="EG28" i="1"/>
  <c r="EE28" i="1"/>
  <c r="ED28" i="1"/>
  <c r="EC28" i="1"/>
  <c r="EB28" i="1"/>
  <c r="DZ28" i="1"/>
  <c r="DY28" i="1"/>
  <c r="DX28" i="1"/>
  <c r="DW28" i="1"/>
  <c r="DU28" i="1"/>
  <c r="DT28" i="1"/>
  <c r="DS28" i="1"/>
  <c r="DR28" i="1"/>
  <c r="DP28" i="1"/>
  <c r="DO28" i="1"/>
  <c r="DN28" i="1"/>
  <c r="DM28" i="1"/>
  <c r="DK28" i="1"/>
  <c r="DJ28" i="1"/>
  <c r="DI28" i="1"/>
  <c r="DH28" i="1"/>
  <c r="DA28" i="1"/>
  <c r="CZ28" i="1"/>
  <c r="CY28" i="1"/>
  <c r="CX28" i="1"/>
  <c r="CV28" i="1"/>
  <c r="CU28" i="1"/>
  <c r="CT28" i="1"/>
  <c r="CS28" i="1"/>
  <c r="CQ28" i="1"/>
  <c r="CP28" i="1"/>
  <c r="CO28" i="1"/>
  <c r="CN28" i="1"/>
  <c r="CL28" i="1"/>
  <c r="CK28" i="1"/>
  <c r="CJ28" i="1"/>
  <c r="CI28" i="1"/>
  <c r="CG28" i="1"/>
  <c r="CF28" i="1"/>
  <c r="CE28" i="1"/>
  <c r="CD28" i="1"/>
  <c r="CB28" i="1"/>
  <c r="CA28" i="1"/>
  <c r="BZ28" i="1"/>
  <c r="BY28" i="1"/>
  <c r="BW28" i="1"/>
  <c r="BV28" i="1"/>
  <c r="BU28" i="1"/>
  <c r="BT28" i="1"/>
  <c r="BR28" i="1"/>
  <c r="BQ28" i="1"/>
  <c r="BP28" i="1"/>
  <c r="BO28" i="1"/>
  <c r="AT28" i="1"/>
  <c r="AO28" i="1"/>
  <c r="AJ28" i="1"/>
  <c r="AE28" i="1"/>
  <c r="Z28" i="1"/>
  <c r="U28" i="1"/>
  <c r="P28" i="1"/>
  <c r="K28" i="1"/>
  <c r="ET27" i="1"/>
  <c r="ES27" i="1"/>
  <c r="ER27" i="1"/>
  <c r="EQ27" i="1"/>
  <c r="EO27" i="1"/>
  <c r="EN27" i="1"/>
  <c r="EM27" i="1"/>
  <c r="EL27" i="1"/>
  <c r="EJ27" i="1"/>
  <c r="EI27" i="1"/>
  <c r="EH27" i="1"/>
  <c r="EG27" i="1"/>
  <c r="EE27" i="1"/>
  <c r="ED27" i="1"/>
  <c r="EC27" i="1"/>
  <c r="EB27" i="1"/>
  <c r="DZ27" i="1"/>
  <c r="DY27" i="1"/>
  <c r="DX27" i="1"/>
  <c r="DW27" i="1"/>
  <c r="DU27" i="1"/>
  <c r="DT27" i="1"/>
  <c r="DS27" i="1"/>
  <c r="DR27" i="1"/>
  <c r="DP27" i="1"/>
  <c r="DO27" i="1"/>
  <c r="DN27" i="1"/>
  <c r="DM27" i="1"/>
  <c r="DK27" i="1"/>
  <c r="DJ27" i="1"/>
  <c r="DI27" i="1"/>
  <c r="DH27" i="1"/>
  <c r="DA27" i="1"/>
  <c r="CZ27" i="1"/>
  <c r="CY27" i="1"/>
  <c r="CX27" i="1"/>
  <c r="CV27" i="1"/>
  <c r="CU27" i="1"/>
  <c r="CT27" i="1"/>
  <c r="CS27" i="1"/>
  <c r="CQ27" i="1"/>
  <c r="CP27" i="1"/>
  <c r="CO27" i="1"/>
  <c r="CN27" i="1"/>
  <c r="CL27" i="1"/>
  <c r="CK27" i="1"/>
  <c r="CJ27" i="1"/>
  <c r="CI27" i="1"/>
  <c r="CG27" i="1"/>
  <c r="CF27" i="1"/>
  <c r="CE27" i="1"/>
  <c r="CD27" i="1"/>
  <c r="CB27" i="1"/>
  <c r="CA27" i="1"/>
  <c r="BZ27" i="1"/>
  <c r="BY27" i="1"/>
  <c r="BW27" i="1"/>
  <c r="BV27" i="1"/>
  <c r="BU27" i="1"/>
  <c r="BT27" i="1"/>
  <c r="BR27" i="1"/>
  <c r="BQ27" i="1"/>
  <c r="BP27" i="1"/>
  <c r="BO27" i="1"/>
  <c r="AT27" i="1"/>
  <c r="AO27" i="1"/>
  <c r="AJ27" i="1"/>
  <c r="AE27" i="1"/>
  <c r="Z27" i="1"/>
  <c r="U27" i="1"/>
  <c r="P27" i="1"/>
  <c r="K27" i="1"/>
  <c r="ET26" i="1"/>
  <c r="ES26" i="1"/>
  <c r="ER26" i="1"/>
  <c r="EQ26" i="1"/>
  <c r="EO26" i="1"/>
  <c r="EN26" i="1"/>
  <c r="EM26" i="1"/>
  <c r="EL26" i="1"/>
  <c r="EJ26" i="1"/>
  <c r="EI26" i="1"/>
  <c r="EH26" i="1"/>
  <c r="EG26" i="1"/>
  <c r="EE26" i="1"/>
  <c r="ED26" i="1"/>
  <c r="EC26" i="1"/>
  <c r="EB26" i="1"/>
  <c r="DZ26" i="1"/>
  <c r="DY26" i="1"/>
  <c r="DX26" i="1"/>
  <c r="DW26" i="1"/>
  <c r="DU26" i="1"/>
  <c r="DT26" i="1"/>
  <c r="DS26" i="1"/>
  <c r="DR26" i="1"/>
  <c r="DP26" i="1"/>
  <c r="DO26" i="1"/>
  <c r="DN26" i="1"/>
  <c r="DM26" i="1"/>
  <c r="DK26" i="1"/>
  <c r="DJ26" i="1"/>
  <c r="DI26" i="1"/>
  <c r="DH26" i="1"/>
  <c r="DA26" i="1"/>
  <c r="CZ26" i="1"/>
  <c r="CY26" i="1"/>
  <c r="CX26" i="1"/>
  <c r="CV26" i="1"/>
  <c r="CU26" i="1"/>
  <c r="CT26" i="1"/>
  <c r="CS26" i="1"/>
  <c r="CQ26" i="1"/>
  <c r="CP26" i="1"/>
  <c r="CO26" i="1"/>
  <c r="CN26" i="1"/>
  <c r="CL26" i="1"/>
  <c r="CK26" i="1"/>
  <c r="CJ26" i="1"/>
  <c r="CI26" i="1"/>
  <c r="CG26" i="1"/>
  <c r="CF26" i="1"/>
  <c r="CE26" i="1"/>
  <c r="CD26" i="1"/>
  <c r="CB26" i="1"/>
  <c r="CA26" i="1"/>
  <c r="BZ26" i="1"/>
  <c r="BY26" i="1"/>
  <c r="BW26" i="1"/>
  <c r="BV26" i="1"/>
  <c r="BU26" i="1"/>
  <c r="BT26" i="1"/>
  <c r="BR26" i="1"/>
  <c r="BQ26" i="1"/>
  <c r="BP26" i="1"/>
  <c r="BO26" i="1"/>
  <c r="AT26" i="1"/>
  <c r="AO26" i="1"/>
  <c r="AJ26" i="1"/>
  <c r="AE26" i="1"/>
  <c r="Z26" i="1"/>
  <c r="U26" i="1"/>
  <c r="P26" i="1"/>
  <c r="K26" i="1"/>
  <c r="DA25" i="1"/>
  <c r="CZ25" i="1"/>
  <c r="CY25" i="1"/>
  <c r="CX25" i="1"/>
  <c r="CV25" i="1"/>
  <c r="CU25" i="1"/>
  <c r="CT25" i="1"/>
  <c r="CS25" i="1"/>
  <c r="CQ25" i="1"/>
  <c r="CP25" i="1"/>
  <c r="CO25" i="1"/>
  <c r="CN25" i="1"/>
  <c r="CL25" i="1"/>
  <c r="CK25" i="1"/>
  <c r="CJ25" i="1"/>
  <c r="CI25" i="1"/>
  <c r="CG25" i="1"/>
  <c r="CF25" i="1"/>
  <c r="CE25" i="1"/>
  <c r="CD25" i="1"/>
  <c r="CB25" i="1"/>
  <c r="CA25" i="1"/>
  <c r="BZ25" i="1"/>
  <c r="BY25" i="1"/>
  <c r="BW25" i="1"/>
  <c r="BV25" i="1"/>
  <c r="BU25" i="1"/>
  <c r="BT25" i="1"/>
  <c r="BR25" i="1"/>
  <c r="BQ25" i="1"/>
  <c r="BP25" i="1"/>
  <c r="BO25" i="1"/>
  <c r="AT25" i="1"/>
  <c r="AO25" i="1"/>
  <c r="AJ25" i="1"/>
  <c r="AE25" i="1"/>
  <c r="Z25" i="1"/>
  <c r="U25" i="1"/>
  <c r="P25" i="1"/>
  <c r="K25" i="1"/>
  <c r="DA24" i="1"/>
  <c r="CZ24" i="1"/>
  <c r="CY24" i="1"/>
  <c r="CX24" i="1"/>
  <c r="CV24" i="1"/>
  <c r="CU24" i="1"/>
  <c r="CT24" i="1"/>
  <c r="CS24" i="1"/>
  <c r="CQ24" i="1"/>
  <c r="CP24" i="1"/>
  <c r="CO24" i="1"/>
  <c r="CN24" i="1"/>
  <c r="CL24" i="1"/>
  <c r="CK24" i="1"/>
  <c r="CJ24" i="1"/>
  <c r="CI24" i="1"/>
  <c r="CG24" i="1"/>
  <c r="CF24" i="1"/>
  <c r="CE24" i="1"/>
  <c r="CD24" i="1"/>
  <c r="CB24" i="1"/>
  <c r="CA24" i="1"/>
  <c r="BZ24" i="1"/>
  <c r="BY24" i="1"/>
  <c r="BW24" i="1"/>
  <c r="BV24" i="1"/>
  <c r="BU24" i="1"/>
  <c r="BT24" i="1"/>
  <c r="BR24" i="1"/>
  <c r="BQ24" i="1"/>
  <c r="BP24" i="1"/>
  <c r="AY24" i="1" s="1"/>
  <c r="BO24" i="1"/>
  <c r="AT24" i="1"/>
  <c r="AO24" i="1"/>
  <c r="AJ24" i="1"/>
  <c r="AE24" i="1"/>
  <c r="Z24" i="1"/>
  <c r="U24" i="1"/>
  <c r="P24" i="1"/>
  <c r="K24" i="1"/>
  <c r="AR21" i="1"/>
  <c r="AR36" i="1" s="1"/>
  <c r="AR41" i="1" s="1"/>
  <c r="AR57" i="1" s="1"/>
  <c r="AP21" i="1"/>
  <c r="AT21" i="1" s="1"/>
  <c r="AM21" i="1"/>
  <c r="AM36" i="1" s="1"/>
  <c r="AM41" i="1" s="1"/>
  <c r="AM57" i="1" s="1"/>
  <c r="AH21" i="1"/>
  <c r="AB21" i="1"/>
  <c r="AB36" i="1" s="1"/>
  <c r="AB41" i="1" s="1"/>
  <c r="AB57" i="1" s="1"/>
  <c r="W21" i="1"/>
  <c r="W36" i="1" s="1"/>
  <c r="W41" i="1" s="1"/>
  <c r="W57" i="1" s="1"/>
  <c r="R21" i="1"/>
  <c r="R36" i="1" s="1"/>
  <c r="R41" i="1" s="1"/>
  <c r="R57" i="1" s="1"/>
  <c r="J21" i="1"/>
  <c r="J36" i="1" s="1"/>
  <c r="J41" i="1" s="1"/>
  <c r="J57" i="1" s="1"/>
  <c r="G21" i="1"/>
  <c r="G36" i="1" s="1"/>
  <c r="ET20" i="1"/>
  <c r="ES20" i="1"/>
  <c r="ER20" i="1"/>
  <c r="EQ20" i="1"/>
  <c r="EO20" i="1"/>
  <c r="EN20" i="1"/>
  <c r="EM20" i="1"/>
  <c r="EL20" i="1"/>
  <c r="EJ20" i="1"/>
  <c r="EI20" i="1"/>
  <c r="EH20" i="1"/>
  <c r="EG20" i="1"/>
  <c r="EE20" i="1"/>
  <c r="ED20" i="1"/>
  <c r="EC20" i="1"/>
  <c r="EB20" i="1"/>
  <c r="DZ20" i="1"/>
  <c r="DY20" i="1"/>
  <c r="DX20" i="1"/>
  <c r="DW20" i="1"/>
  <c r="DU20" i="1"/>
  <c r="DT20" i="1"/>
  <c r="DS20" i="1"/>
  <c r="DR20" i="1"/>
  <c r="DP20" i="1"/>
  <c r="DO20" i="1"/>
  <c r="DN20" i="1"/>
  <c r="DM20" i="1"/>
  <c r="DK20" i="1"/>
  <c r="DJ20" i="1"/>
  <c r="DI20" i="1"/>
  <c r="DH20" i="1"/>
  <c r="DA20" i="1"/>
  <c r="CZ20" i="1"/>
  <c r="CY20" i="1"/>
  <c r="CX20" i="1"/>
  <c r="CV20" i="1"/>
  <c r="CU20" i="1"/>
  <c r="CT20" i="1"/>
  <c r="CS20" i="1"/>
  <c r="CQ20" i="1"/>
  <c r="CP20" i="1"/>
  <c r="CO20" i="1"/>
  <c r="CN20" i="1"/>
  <c r="CL20" i="1"/>
  <c r="CK20" i="1"/>
  <c r="CJ20" i="1"/>
  <c r="CI20" i="1"/>
  <c r="CG20" i="1"/>
  <c r="CF20" i="1"/>
  <c r="CE20" i="1"/>
  <c r="CD20" i="1"/>
  <c r="CB20" i="1"/>
  <c r="CA20" i="1"/>
  <c r="BZ20" i="1"/>
  <c r="BY20" i="1"/>
  <c r="BW20" i="1"/>
  <c r="BV20" i="1"/>
  <c r="BU20" i="1"/>
  <c r="BT20" i="1"/>
  <c r="BR20" i="1"/>
  <c r="BQ20" i="1"/>
  <c r="BP20" i="1"/>
  <c r="BO20" i="1"/>
  <c r="AT20" i="1"/>
  <c r="AO20" i="1"/>
  <c r="AJ20" i="1"/>
  <c r="AE20" i="1"/>
  <c r="Z20" i="1"/>
  <c r="P20" i="1"/>
  <c r="K20" i="1"/>
  <c r="AS18" i="1"/>
  <c r="AS21" i="1" s="1"/>
  <c r="AR18" i="1"/>
  <c r="AQ18" i="1"/>
  <c r="AQ21" i="1" s="1"/>
  <c r="AQ36" i="1" s="1"/>
  <c r="AQ41" i="1" s="1"/>
  <c r="AQ57" i="1" s="1"/>
  <c r="AP18" i="1"/>
  <c r="AT18" i="1" s="1"/>
  <c r="AN18" i="1"/>
  <c r="AN21" i="1" s="1"/>
  <c r="AN36" i="1" s="1"/>
  <c r="AN41" i="1" s="1"/>
  <c r="AN57" i="1" s="1"/>
  <c r="AM18" i="1"/>
  <c r="AL18" i="1"/>
  <c r="AL21" i="1" s="1"/>
  <c r="AK18" i="1"/>
  <c r="AK21" i="1" s="1"/>
  <c r="AI18" i="1"/>
  <c r="AI21" i="1" s="1"/>
  <c r="AH18" i="1"/>
  <c r="AG18" i="1"/>
  <c r="AG21" i="1" s="1"/>
  <c r="AG36" i="1" s="1"/>
  <c r="AG41" i="1" s="1"/>
  <c r="AG57" i="1" s="1"/>
  <c r="AF18" i="1"/>
  <c r="AJ18" i="1" s="1"/>
  <c r="AD18" i="1"/>
  <c r="AD21" i="1" s="1"/>
  <c r="AD36" i="1" s="1"/>
  <c r="AD41" i="1" s="1"/>
  <c r="AD57" i="1" s="1"/>
  <c r="AC18" i="1"/>
  <c r="AC21" i="1" s="1"/>
  <c r="AC36" i="1" s="1"/>
  <c r="AC41" i="1" s="1"/>
  <c r="AC57" i="1" s="1"/>
  <c r="AB18" i="1"/>
  <c r="AA18" i="1"/>
  <c r="AA21" i="1" s="1"/>
  <c r="Y18" i="1"/>
  <c r="Y21" i="1" s="1"/>
  <c r="Y36" i="1" s="1"/>
  <c r="Y41" i="1" s="1"/>
  <c r="Y57" i="1" s="1"/>
  <c r="X18" i="1"/>
  <c r="Z18" i="1" s="1"/>
  <c r="W18" i="1"/>
  <c r="V18" i="1"/>
  <c r="V21" i="1" s="1"/>
  <c r="T18" i="1"/>
  <c r="T21" i="1" s="1"/>
  <c r="S18" i="1"/>
  <c r="S21" i="1" s="1"/>
  <c r="S36" i="1" s="1"/>
  <c r="S41" i="1" s="1"/>
  <c r="S57" i="1" s="1"/>
  <c r="R18" i="1"/>
  <c r="Q18" i="1"/>
  <c r="Q21" i="1" s="1"/>
  <c r="O18" i="1"/>
  <c r="O21" i="1" s="1"/>
  <c r="N18" i="1"/>
  <c r="N21" i="1" s="1"/>
  <c r="M18" i="1"/>
  <c r="M21" i="1" s="1"/>
  <c r="L18" i="1"/>
  <c r="L21" i="1" s="1"/>
  <c r="J18" i="1"/>
  <c r="I18" i="1"/>
  <c r="I21" i="1" s="1"/>
  <c r="I36" i="1" s="1"/>
  <c r="I41" i="1" s="1"/>
  <c r="I57" i="1" s="1"/>
  <c r="H18" i="1"/>
  <c r="K18" i="1" s="1"/>
  <c r="G18" i="1"/>
  <c r="DA17" i="1"/>
  <c r="CZ17" i="1"/>
  <c r="CY17" i="1"/>
  <c r="CX17" i="1"/>
  <c r="CV17" i="1"/>
  <c r="CU17" i="1"/>
  <c r="CT17" i="1"/>
  <c r="CS17" i="1"/>
  <c r="CQ17" i="1"/>
  <c r="CP17" i="1"/>
  <c r="CO17" i="1"/>
  <c r="CN17" i="1"/>
  <c r="CL17" i="1"/>
  <c r="CK17" i="1"/>
  <c r="CJ17" i="1"/>
  <c r="CI17" i="1"/>
  <c r="CG17" i="1"/>
  <c r="CF17" i="1"/>
  <c r="CE17" i="1"/>
  <c r="CD17" i="1"/>
  <c r="CB17" i="1"/>
  <c r="CA17" i="1"/>
  <c r="BZ17" i="1"/>
  <c r="BY17" i="1"/>
  <c r="BW17" i="1"/>
  <c r="BV17" i="1"/>
  <c r="BU17" i="1"/>
  <c r="BT17" i="1"/>
  <c r="BR17" i="1"/>
  <c r="BQ17" i="1"/>
  <c r="BP17" i="1"/>
  <c r="BO17" i="1"/>
  <c r="BB17" i="1"/>
  <c r="BB18" i="1" s="1"/>
  <c r="BB20" i="1" s="1"/>
  <c r="BB21" i="1" s="1"/>
  <c r="BB24" i="1" s="1"/>
  <c r="BB25" i="1" s="1"/>
  <c r="BB26" i="1" s="1"/>
  <c r="BB27" i="1" s="1"/>
  <c r="BB28" i="1" s="1"/>
  <c r="BB29" i="1" s="1"/>
  <c r="BB30" i="1" s="1"/>
  <c r="BB31" i="1" s="1"/>
  <c r="AT17" i="1"/>
  <c r="AO17" i="1"/>
  <c r="AJ17" i="1"/>
  <c r="AE17" i="1"/>
  <c r="Z17" i="1"/>
  <c r="U17" i="1"/>
  <c r="P17" i="1"/>
  <c r="K17" i="1"/>
  <c r="DA16" i="1"/>
  <c r="CZ16" i="1"/>
  <c r="CY16" i="1"/>
  <c r="CX16" i="1"/>
  <c r="CV16" i="1"/>
  <c r="CU16" i="1"/>
  <c r="CT16" i="1"/>
  <c r="CS16" i="1"/>
  <c r="CQ16" i="1"/>
  <c r="CP16" i="1"/>
  <c r="CO16" i="1"/>
  <c r="CN16" i="1"/>
  <c r="CL16" i="1"/>
  <c r="CK16" i="1"/>
  <c r="CJ16" i="1"/>
  <c r="CI16" i="1"/>
  <c r="CG16" i="1"/>
  <c r="CF16" i="1"/>
  <c r="CE16" i="1"/>
  <c r="CD16" i="1"/>
  <c r="CB16" i="1"/>
  <c r="CA16" i="1"/>
  <c r="BZ16" i="1"/>
  <c r="BY16" i="1"/>
  <c r="BW16" i="1"/>
  <c r="BV16" i="1"/>
  <c r="BU16" i="1"/>
  <c r="BT16" i="1"/>
  <c r="BR16" i="1"/>
  <c r="BQ16" i="1"/>
  <c r="BP16" i="1"/>
  <c r="BO16" i="1"/>
  <c r="BB16" i="1"/>
  <c r="AT16" i="1"/>
  <c r="AO16" i="1"/>
  <c r="AJ16" i="1"/>
  <c r="AE16" i="1"/>
  <c r="Z16" i="1"/>
  <c r="U16" i="1"/>
  <c r="P16" i="1"/>
  <c r="K16" i="1"/>
  <c r="B16" i="1"/>
  <c r="B17" i="1" s="1"/>
  <c r="B18" i="1" s="1"/>
  <c r="B20" i="1" s="1"/>
  <c r="B21" i="1" s="1"/>
  <c r="B24" i="1" s="1"/>
  <c r="B25" i="1" s="1"/>
  <c r="B26" i="1" s="1"/>
  <c r="B27" i="1" s="1"/>
  <c r="B28" i="1" s="1"/>
  <c r="B29" i="1" s="1"/>
  <c r="B30" i="1" s="1"/>
  <c r="B31" i="1" s="1"/>
  <c r="B34" i="1" s="1"/>
  <c r="B35" i="1" s="1"/>
  <c r="B36" i="1" s="1"/>
  <c r="B39" i="1" s="1"/>
  <c r="B40" i="1" s="1"/>
  <c r="B41" i="1" s="1"/>
  <c r="B44" i="1" s="1"/>
  <c r="B45" i="1" s="1"/>
  <c r="B46" i="1" s="1"/>
  <c r="B47" i="1" s="1"/>
  <c r="B48" i="1" s="1"/>
  <c r="B49" i="1" s="1"/>
  <c r="B50" i="1" s="1"/>
  <c r="B51" i="1" s="1"/>
  <c r="B52" i="1" s="1"/>
  <c r="B53" i="1" s="1"/>
  <c r="B54" i="1" s="1"/>
  <c r="B57" i="1" s="1"/>
  <c r="DA15" i="1"/>
  <c r="CZ15" i="1"/>
  <c r="CY15" i="1"/>
  <c r="CX15" i="1"/>
  <c r="CV15" i="1"/>
  <c r="CU15" i="1"/>
  <c r="CT15" i="1"/>
  <c r="CS15" i="1"/>
  <c r="CQ15" i="1"/>
  <c r="CP15" i="1"/>
  <c r="CO15" i="1"/>
  <c r="CN15" i="1"/>
  <c r="CL15" i="1"/>
  <c r="CK15" i="1"/>
  <c r="CJ15" i="1"/>
  <c r="CI15" i="1"/>
  <c r="CG15" i="1"/>
  <c r="CF15" i="1"/>
  <c r="CE15" i="1"/>
  <c r="CD15" i="1"/>
  <c r="CB15" i="1"/>
  <c r="CA15" i="1"/>
  <c r="BZ15" i="1"/>
  <c r="BY15" i="1"/>
  <c r="BW15" i="1"/>
  <c r="BV15" i="1"/>
  <c r="BU15" i="1"/>
  <c r="BT15" i="1"/>
  <c r="BR15" i="1"/>
  <c r="BQ15" i="1"/>
  <c r="BP15" i="1"/>
  <c r="BO15" i="1"/>
  <c r="BB15" i="1"/>
  <c r="AT15" i="1"/>
  <c r="AO15" i="1"/>
  <c r="AJ15" i="1"/>
  <c r="AE15" i="1"/>
  <c r="Z15" i="1"/>
  <c r="U15" i="1"/>
  <c r="P15" i="1"/>
  <c r="K15" i="1"/>
  <c r="B15" i="1"/>
  <c r="DA14" i="1"/>
  <c r="CZ14" i="1"/>
  <c r="CY14" i="1"/>
  <c r="CX14" i="1"/>
  <c r="CV14" i="1"/>
  <c r="CU14" i="1"/>
  <c r="CT14" i="1"/>
  <c r="CS14" i="1"/>
  <c r="CQ14" i="1"/>
  <c r="CP14" i="1"/>
  <c r="CO14" i="1"/>
  <c r="CN14" i="1"/>
  <c r="CL14" i="1"/>
  <c r="CK14" i="1"/>
  <c r="CJ14" i="1"/>
  <c r="CI14" i="1"/>
  <c r="CG14" i="1"/>
  <c r="CF14" i="1"/>
  <c r="CE14" i="1"/>
  <c r="CD14" i="1"/>
  <c r="CB14" i="1"/>
  <c r="CA14" i="1"/>
  <c r="BZ14" i="1"/>
  <c r="BY14" i="1"/>
  <c r="BW14" i="1"/>
  <c r="BV14" i="1"/>
  <c r="BU14" i="1"/>
  <c r="BT14" i="1"/>
  <c r="BR14" i="1"/>
  <c r="BQ14" i="1"/>
  <c r="BP14" i="1"/>
  <c r="BO14" i="1"/>
  <c r="AT14" i="1"/>
  <c r="AO14" i="1"/>
  <c r="AJ14" i="1"/>
  <c r="AE14" i="1"/>
  <c r="Z14" i="1"/>
  <c r="U14" i="1"/>
  <c r="P14" i="1"/>
  <c r="K14" i="1"/>
  <c r="DA12" i="1"/>
  <c r="CZ12" i="1"/>
  <c r="CY12" i="1"/>
  <c r="CX12" i="1"/>
  <c r="CV12" i="1"/>
  <c r="CU12" i="1"/>
  <c r="CT12" i="1"/>
  <c r="CS12" i="1"/>
  <c r="CQ12" i="1"/>
  <c r="CP12" i="1"/>
  <c r="CO12" i="1"/>
  <c r="CN12" i="1"/>
  <c r="CL12" i="1"/>
  <c r="CK12" i="1"/>
  <c r="CJ12" i="1"/>
  <c r="CI12" i="1"/>
  <c r="CG12" i="1"/>
  <c r="CF12" i="1"/>
  <c r="CE12" i="1"/>
  <c r="CD12" i="1"/>
  <c r="CB12" i="1"/>
  <c r="CA12" i="1"/>
  <c r="BZ12" i="1"/>
  <c r="BY12" i="1"/>
  <c r="BW12" i="1"/>
  <c r="BV12" i="1"/>
  <c r="BU12" i="1"/>
  <c r="BT12" i="1"/>
  <c r="BR12" i="1"/>
  <c r="BQ12" i="1"/>
  <c r="BP12" i="1"/>
  <c r="BO12" i="1"/>
  <c r="AT12" i="1"/>
  <c r="AO12" i="1"/>
  <c r="AJ12" i="1"/>
  <c r="AE12" i="1"/>
  <c r="Z12" i="1"/>
  <c r="U12" i="1"/>
  <c r="P12" i="1"/>
  <c r="K12" i="1"/>
  <c r="ET11" i="1"/>
  <c r="ES11" i="1"/>
  <c r="ER11" i="1"/>
  <c r="EQ11" i="1"/>
  <c r="EO11" i="1"/>
  <c r="EN11" i="1"/>
  <c r="EM11" i="1"/>
  <c r="EL11" i="1"/>
  <c r="EJ11" i="1"/>
  <c r="EI11" i="1"/>
  <c r="EH11" i="1"/>
  <c r="EG11" i="1"/>
  <c r="EE11" i="1"/>
  <c r="ED11" i="1"/>
  <c r="EC11" i="1"/>
  <c r="EB11" i="1"/>
  <c r="DZ11" i="1"/>
  <c r="DY11" i="1"/>
  <c r="DX11" i="1"/>
  <c r="DW11" i="1"/>
  <c r="DU11" i="1"/>
  <c r="DT11" i="1"/>
  <c r="DS11" i="1"/>
  <c r="DR11" i="1"/>
  <c r="DP11" i="1"/>
  <c r="DO11" i="1"/>
  <c r="DN11" i="1"/>
  <c r="DM11" i="1"/>
  <c r="DK11" i="1"/>
  <c r="DJ11" i="1"/>
  <c r="DI11" i="1"/>
  <c r="DH11" i="1"/>
  <c r="DA11" i="1"/>
  <c r="CZ11" i="1"/>
  <c r="CY11" i="1"/>
  <c r="CX11" i="1"/>
  <c r="CV11" i="1"/>
  <c r="CU11" i="1"/>
  <c r="CT11" i="1"/>
  <c r="CS11" i="1"/>
  <c r="CQ11" i="1"/>
  <c r="CP11" i="1"/>
  <c r="CO11" i="1"/>
  <c r="CN11" i="1"/>
  <c r="CL11" i="1"/>
  <c r="CK11" i="1"/>
  <c r="CJ11" i="1"/>
  <c r="CI11" i="1"/>
  <c r="CG11" i="1"/>
  <c r="CF11" i="1"/>
  <c r="CE11" i="1"/>
  <c r="CD11" i="1"/>
  <c r="CB11" i="1"/>
  <c r="CA11" i="1"/>
  <c r="BZ11" i="1"/>
  <c r="BY11" i="1"/>
  <c r="BW11" i="1"/>
  <c r="BV11" i="1"/>
  <c r="BU11" i="1"/>
  <c r="BT11" i="1"/>
  <c r="BR11" i="1"/>
  <c r="BQ11" i="1"/>
  <c r="BP11" i="1"/>
  <c r="BO11" i="1"/>
  <c r="BB11" i="1"/>
  <c r="BB12" i="1" s="1"/>
  <c r="AT11" i="1"/>
  <c r="AO11" i="1"/>
  <c r="AJ11" i="1"/>
  <c r="AE11" i="1"/>
  <c r="Z11" i="1"/>
  <c r="U11" i="1"/>
  <c r="P11" i="1"/>
  <c r="K11" i="1"/>
  <c r="B11" i="1"/>
  <c r="B12" i="1" s="1"/>
  <c r="DA10" i="1"/>
  <c r="CZ10" i="1"/>
  <c r="CY10" i="1"/>
  <c r="CX10" i="1"/>
  <c r="CV10" i="1"/>
  <c r="CU10" i="1"/>
  <c r="CT10" i="1"/>
  <c r="CS10" i="1"/>
  <c r="CQ10" i="1"/>
  <c r="CP10" i="1"/>
  <c r="CO10" i="1"/>
  <c r="CN10" i="1"/>
  <c r="CL10" i="1"/>
  <c r="CK10" i="1"/>
  <c r="CJ10" i="1"/>
  <c r="CI10" i="1"/>
  <c r="CG10" i="1"/>
  <c r="CF10" i="1"/>
  <c r="CE10" i="1"/>
  <c r="CD10" i="1"/>
  <c r="CB10" i="1"/>
  <c r="CA10" i="1"/>
  <c r="BZ10" i="1"/>
  <c r="BY10" i="1"/>
  <c r="BW10" i="1"/>
  <c r="BV10" i="1"/>
  <c r="BU10" i="1"/>
  <c r="BT10" i="1"/>
  <c r="BR10" i="1"/>
  <c r="BQ10" i="1"/>
  <c r="BP10" i="1"/>
  <c r="BO10" i="1"/>
  <c r="BB10" i="1"/>
  <c r="AT10" i="1"/>
  <c r="AO10" i="1"/>
  <c r="AJ10" i="1"/>
  <c r="AE10" i="1"/>
  <c r="Z10" i="1"/>
  <c r="U10" i="1"/>
  <c r="P10" i="1"/>
  <c r="K10" i="1"/>
  <c r="B10" i="1"/>
  <c r="EQ9" i="1"/>
  <c r="EL9" i="1"/>
  <c r="EG9" i="1"/>
  <c r="EB9" i="1"/>
  <c r="DW9" i="1"/>
  <c r="DR9" i="1"/>
  <c r="DM9" i="1"/>
  <c r="DH9" i="1"/>
  <c r="DA9" i="1"/>
  <c r="CZ9" i="1"/>
  <c r="CY9" i="1"/>
  <c r="CX9" i="1"/>
  <c r="CV9" i="1"/>
  <c r="CU9" i="1"/>
  <c r="CT9" i="1"/>
  <c r="CS9" i="1"/>
  <c r="CQ9" i="1"/>
  <c r="CP9" i="1"/>
  <c r="CO9" i="1"/>
  <c r="CN9" i="1"/>
  <c r="CL9" i="1"/>
  <c r="CK9" i="1"/>
  <c r="CJ9" i="1"/>
  <c r="CI9" i="1"/>
  <c r="CG9" i="1"/>
  <c r="CF9" i="1"/>
  <c r="CE9" i="1"/>
  <c r="CD9" i="1"/>
  <c r="CB9" i="1"/>
  <c r="CA9" i="1"/>
  <c r="BZ9" i="1"/>
  <c r="BY9" i="1"/>
  <c r="BW9" i="1"/>
  <c r="BV9" i="1"/>
  <c r="BU9" i="1"/>
  <c r="BT9" i="1"/>
  <c r="BR9" i="1"/>
  <c r="BQ9" i="1"/>
  <c r="BP9" i="1"/>
  <c r="BO9" i="1"/>
  <c r="AT9" i="1"/>
  <c r="AO9" i="1"/>
  <c r="AJ9" i="1"/>
  <c r="AE9" i="1"/>
  <c r="Z9" i="1"/>
  <c r="U9" i="1"/>
  <c r="K9" i="1"/>
  <c r="BJ1" i="1"/>
  <c r="AT1" i="1"/>
  <c r="Z8" i="7" l="1"/>
  <c r="BO20" i="6"/>
  <c r="BQ26" i="6"/>
  <c r="BQ22" i="6"/>
  <c r="DX13" i="6"/>
  <c r="BL17" i="6"/>
  <c r="BI25" i="6"/>
  <c r="Q23" i="7"/>
  <c r="Z107" i="7"/>
  <c r="R23" i="7"/>
  <c r="N23" i="7"/>
  <c r="Z95" i="7"/>
  <c r="Z85" i="7"/>
  <c r="Z84" i="7"/>
  <c r="Z80" i="7"/>
  <c r="Z58" i="7"/>
  <c r="Z62" i="7"/>
  <c r="Z63" i="7"/>
  <c r="DS29" i="6"/>
  <c r="DA29" i="6"/>
  <c r="CR29" i="6"/>
  <c r="BZ29" i="6"/>
  <c r="BQ29" i="6"/>
  <c r="DX29" i="6"/>
  <c r="S23" i="7"/>
  <c r="T21" i="7"/>
  <c r="Z52" i="7"/>
  <c r="M23" i="7"/>
  <c r="P23" i="7"/>
  <c r="AS155" i="7"/>
  <c r="Z12" i="7"/>
  <c r="R56" i="5"/>
  <c r="X32" i="4"/>
  <c r="T37" i="4"/>
  <c r="T42" i="4" s="1"/>
  <c r="BV45" i="4"/>
  <c r="R55" i="4"/>
  <c r="N42" i="4"/>
  <c r="N58" i="4" s="1"/>
  <c r="M37" i="4"/>
  <c r="M42" i="4" s="1"/>
  <c r="R30" i="4"/>
  <c r="BG21" i="4"/>
  <c r="Q58" i="4"/>
  <c r="BG13" i="4"/>
  <c r="R19" i="4"/>
  <c r="X19" i="4"/>
  <c r="AY32" i="3"/>
  <c r="AY29" i="3"/>
  <c r="AY22" i="3"/>
  <c r="AY23" i="3"/>
  <c r="AY21" i="3"/>
  <c r="AY20" i="3"/>
  <c r="AY19" i="3"/>
  <c r="AY18" i="3"/>
  <c r="U47" i="3"/>
  <c r="AY14" i="3"/>
  <c r="P47" i="3"/>
  <c r="U29" i="1"/>
  <c r="T36" i="1"/>
  <c r="T41" i="1" s="1"/>
  <c r="T57" i="1" s="1"/>
  <c r="BG27" i="5"/>
  <c r="BG40" i="4"/>
  <c r="BG19" i="5"/>
  <c r="BG79" i="5"/>
  <c r="Y10" i="7"/>
  <c r="Y12" i="7"/>
  <c r="Y29" i="7"/>
  <c r="BG76" i="5"/>
  <c r="BG84" i="5"/>
  <c r="DX11" i="6"/>
  <c r="DX22" i="6"/>
  <c r="DX23" i="6"/>
  <c r="Y33" i="7"/>
  <c r="BG11" i="4"/>
  <c r="BG17" i="4"/>
  <c r="BG18" i="4"/>
  <c r="BG27" i="4"/>
  <c r="BH29" i="4"/>
  <c r="BG29" i="4"/>
  <c r="BG32" i="5"/>
  <c r="BG34" i="5"/>
  <c r="BG61" i="5"/>
  <c r="BG64" i="5"/>
  <c r="BG67" i="5"/>
  <c r="BG81" i="5"/>
  <c r="BG89" i="5"/>
  <c r="DX10" i="6"/>
  <c r="Y8" i="7"/>
  <c r="BG31" i="4"/>
  <c r="BG38" i="5"/>
  <c r="BG37" i="5"/>
  <c r="BG70" i="5"/>
  <c r="Y16" i="7"/>
  <c r="BG87" i="5"/>
  <c r="BG13" i="5"/>
  <c r="BG62" i="5"/>
  <c r="BG10" i="4"/>
  <c r="BG23" i="5"/>
  <c r="BG40" i="5"/>
  <c r="BG35" i="4"/>
  <c r="BG36" i="4"/>
  <c r="BG41" i="4"/>
  <c r="BG20" i="5"/>
  <c r="BG31" i="5"/>
  <c r="BG69" i="5"/>
  <c r="BG72" i="5"/>
  <c r="BG75" i="5"/>
  <c r="BG83" i="5"/>
  <c r="Y9" i="7"/>
  <c r="Y30" i="7"/>
  <c r="Y41" i="7"/>
  <c r="BG26" i="4"/>
  <c r="BG17" i="5"/>
  <c r="BG60" i="5"/>
  <c r="BG63" i="5"/>
  <c r="BG66" i="5"/>
  <c r="BG80" i="5"/>
  <c r="BG88" i="5"/>
  <c r="DX15" i="6"/>
  <c r="DX26" i="6"/>
  <c r="Y11" i="7"/>
  <c r="Y32" i="7"/>
  <c r="Y15" i="7"/>
  <c r="Y40" i="7"/>
  <c r="BG16" i="4"/>
  <c r="AZ9" i="1"/>
  <c r="BG12" i="4"/>
  <c r="BG15" i="4"/>
  <c r="BH28" i="4"/>
  <c r="BG28" i="4"/>
  <c r="BG14" i="5"/>
  <c r="BG22" i="5"/>
  <c r="BG36" i="5"/>
  <c r="BG59" i="5"/>
  <c r="BG77" i="5"/>
  <c r="BG85" i="5"/>
  <c r="Y39" i="7"/>
  <c r="O20" i="7"/>
  <c r="T20" i="7" s="1"/>
  <c r="T18" i="7"/>
  <c r="T22" i="7"/>
  <c r="T13" i="7"/>
  <c r="O23" i="7"/>
  <c r="AB20" i="6"/>
  <c r="BM25" i="6"/>
  <c r="BM20" i="6"/>
  <c r="BP20" i="6" s="1"/>
  <c r="BP17" i="6"/>
  <c r="AY14" i="6"/>
  <c r="DA15" i="6"/>
  <c r="R25" i="6"/>
  <c r="R20" i="6"/>
  <c r="BN25" i="6"/>
  <c r="BN20" i="6"/>
  <c r="AG19" i="6"/>
  <c r="BQ23" i="6"/>
  <c r="O29" i="6"/>
  <c r="CI17" i="6"/>
  <c r="BF25" i="6"/>
  <c r="BF20" i="6"/>
  <c r="CJ25" i="6"/>
  <c r="CM25" i="6" s="1"/>
  <c r="CJ20" i="6"/>
  <c r="CM17" i="6"/>
  <c r="X11" i="6"/>
  <c r="DX12" i="6"/>
  <c r="CI16" i="6"/>
  <c r="BJ25" i="6"/>
  <c r="BJ20" i="6"/>
  <c r="BT25" i="6"/>
  <c r="BT20" i="6"/>
  <c r="CC25" i="6"/>
  <c r="CC20" i="6"/>
  <c r="CL25" i="6"/>
  <c r="CL20" i="6"/>
  <c r="DF25" i="6"/>
  <c r="DI25" i="6" s="1"/>
  <c r="DF20" i="6"/>
  <c r="DI20" i="6" s="1"/>
  <c r="DJ20" i="6" s="1"/>
  <c r="DX19" i="6"/>
  <c r="N20" i="6"/>
  <c r="AT20" i="6"/>
  <c r="DX24" i="6"/>
  <c r="BH29" i="6"/>
  <c r="CI29" i="6"/>
  <c r="DX36" i="6"/>
  <c r="CP25" i="6"/>
  <c r="CQ25" i="6" s="1"/>
  <c r="CR25" i="6" s="1"/>
  <c r="CP20" i="6"/>
  <c r="CQ20" i="6" s="1"/>
  <c r="AP23" i="6"/>
  <c r="AD25" i="6"/>
  <c r="AD20" i="6"/>
  <c r="AN25" i="6"/>
  <c r="AN20" i="6"/>
  <c r="CD25" i="6"/>
  <c r="AF25" i="6"/>
  <c r="BC25" i="6"/>
  <c r="O17" i="6"/>
  <c r="Y25" i="6"/>
  <c r="AB17" i="6"/>
  <c r="AH25" i="6"/>
  <c r="AK25" i="6" s="1"/>
  <c r="AH20" i="6"/>
  <c r="AK20" i="6" s="1"/>
  <c r="AK17" i="6"/>
  <c r="BC17" i="6"/>
  <c r="CQ17" i="6"/>
  <c r="CX25" i="6"/>
  <c r="CX20" i="6"/>
  <c r="DR25" i="6"/>
  <c r="DS25" i="6" s="1"/>
  <c r="CH20" i="6"/>
  <c r="CH25" i="6"/>
  <c r="CI25" i="6" s="1"/>
  <c r="CZ25" i="6"/>
  <c r="DA25" i="6" s="1"/>
  <c r="H25" i="6"/>
  <c r="H20" i="6"/>
  <c r="Q20" i="6"/>
  <c r="BD25" i="6"/>
  <c r="BG25" i="6" s="1"/>
  <c r="BH25" i="6" s="1"/>
  <c r="BD20" i="6"/>
  <c r="BG17" i="6"/>
  <c r="CR11" i="6"/>
  <c r="DB25" i="6"/>
  <c r="DE25" i="6" s="1"/>
  <c r="DB20" i="6"/>
  <c r="DE20" i="6" s="1"/>
  <c r="DE17" i="6"/>
  <c r="DJ17" i="6" s="1"/>
  <c r="AV25" i="6"/>
  <c r="AV20" i="6"/>
  <c r="BR25" i="6"/>
  <c r="BR20" i="6"/>
  <c r="CT25" i="6"/>
  <c r="CT20" i="6"/>
  <c r="X12" i="6"/>
  <c r="DX14" i="6"/>
  <c r="J25" i="6"/>
  <c r="O25" i="6" s="1"/>
  <c r="P25" i="6"/>
  <c r="P20" i="6"/>
  <c r="S20" i="6" s="1"/>
  <c r="S17" i="6"/>
  <c r="X17" i="6" s="1"/>
  <c r="Z25" i="6"/>
  <c r="Z20" i="6"/>
  <c r="BV25" i="6"/>
  <c r="BY25" i="6" s="1"/>
  <c r="BV20" i="6"/>
  <c r="BY20" i="6" s="1"/>
  <c r="BY17" i="6"/>
  <c r="BZ17" i="6" s="1"/>
  <c r="DH25" i="6"/>
  <c r="DH20" i="6"/>
  <c r="DP25" i="6"/>
  <c r="DP20" i="6"/>
  <c r="O22" i="6"/>
  <c r="AP22" i="6"/>
  <c r="AT25" i="6"/>
  <c r="O26" i="6"/>
  <c r="AP26" i="6"/>
  <c r="DX32" i="6"/>
  <c r="BB25" i="6"/>
  <c r="BB20" i="6"/>
  <c r="BC20" i="6" s="1"/>
  <c r="DQ25" i="6"/>
  <c r="DQ20" i="6"/>
  <c r="AL25" i="6"/>
  <c r="AO25" i="6" s="1"/>
  <c r="AP25" i="6" s="1"/>
  <c r="AL20" i="6"/>
  <c r="AO20" i="6" s="1"/>
  <c r="AP20" i="6" s="1"/>
  <c r="AX25" i="6"/>
  <c r="CS25" i="6"/>
  <c r="CV25" i="6" s="1"/>
  <c r="CS20" i="6"/>
  <c r="CV17" i="6"/>
  <c r="DA17" i="6" s="1"/>
  <c r="X10" i="6"/>
  <c r="CR12" i="6"/>
  <c r="AG15" i="6"/>
  <c r="V25" i="6"/>
  <c r="W25" i="6" s="1"/>
  <c r="V20" i="6"/>
  <c r="W20" i="6" s="1"/>
  <c r="X20" i="6" s="1"/>
  <c r="AF17" i="6"/>
  <c r="AO17" i="6"/>
  <c r="AP17" i="6" s="1"/>
  <c r="CB25" i="6"/>
  <c r="CB20" i="6"/>
  <c r="CK25" i="6"/>
  <c r="CK20" i="6"/>
  <c r="I20" i="6"/>
  <c r="BE20" i="6"/>
  <c r="CI22" i="6"/>
  <c r="DJ22" i="6"/>
  <c r="CR24" i="6"/>
  <c r="DS24" i="6"/>
  <c r="CI26" i="6"/>
  <c r="DJ26" i="6"/>
  <c r="G20" i="6"/>
  <c r="AE20" i="6"/>
  <c r="AF20" i="6" s="1"/>
  <c r="AG20" i="6" s="1"/>
  <c r="AM20" i="6"/>
  <c r="AU20" i="6"/>
  <c r="AX20" i="6" s="1"/>
  <c r="AY20" i="6" s="1"/>
  <c r="BK20" i="6"/>
  <c r="BL20" i="6" s="1"/>
  <c r="BS20" i="6"/>
  <c r="CA20" i="6"/>
  <c r="CD20" i="6" s="1"/>
  <c r="CY20" i="6"/>
  <c r="CZ20" i="6" s="1"/>
  <c r="DG20" i="6"/>
  <c r="DO20" i="6"/>
  <c r="BG48" i="5"/>
  <c r="BG55" i="5"/>
  <c r="BG101" i="5"/>
  <c r="BG21" i="5"/>
  <c r="BG25" i="5"/>
  <c r="BG39" i="5"/>
  <c r="BV41" i="5"/>
  <c r="BV49" i="5"/>
  <c r="BG86" i="5"/>
  <c r="BG103" i="5"/>
  <c r="B121" i="5"/>
  <c r="BG28" i="5"/>
  <c r="BG42" i="5"/>
  <c r="BG50" i="5"/>
  <c r="BG102" i="5"/>
  <c r="BV92" i="5"/>
  <c r="BG24" i="5"/>
  <c r="BG41" i="5"/>
  <c r="BG44" i="5"/>
  <c r="BG49" i="5"/>
  <c r="BG52" i="5"/>
  <c r="BV53" i="5"/>
  <c r="BG90" i="5"/>
  <c r="BG93" i="5"/>
  <c r="BV94" i="5"/>
  <c r="BG91" i="5"/>
  <c r="BV45" i="5"/>
  <c r="BG45" i="5" s="1"/>
  <c r="BG54" i="5"/>
  <c r="BV55" i="5"/>
  <c r="B61" i="5"/>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20" i="5"/>
  <c r="BG92" i="5"/>
  <c r="BG95" i="5"/>
  <c r="BV96" i="5"/>
  <c r="BG12" i="5"/>
  <c r="BG16" i="5"/>
  <c r="BG26" i="5"/>
  <c r="BG43" i="5"/>
  <c r="BG46" i="5"/>
  <c r="BG51" i="5"/>
  <c r="BG78" i="5"/>
  <c r="BG94" i="5"/>
  <c r="BG97" i="5"/>
  <c r="BV98" i="5"/>
  <c r="BG98" i="5" s="1"/>
  <c r="BG10" i="5"/>
  <c r="BG15" i="5"/>
  <c r="BG18" i="5"/>
  <c r="BG29" i="5"/>
  <c r="BG33" i="5"/>
  <c r="BV47" i="5"/>
  <c r="BG47" i="5" s="1"/>
  <c r="BG53" i="5"/>
  <c r="BG96" i="5"/>
  <c r="BG99" i="5"/>
  <c r="BV100" i="5"/>
  <c r="BG100" i="5" s="1"/>
  <c r="B13" i="5"/>
  <c r="AK42" i="4"/>
  <c r="BB32" i="4"/>
  <c r="BG46" i="4"/>
  <c r="BG48" i="4"/>
  <c r="BG50" i="4"/>
  <c r="BG52" i="4"/>
  <c r="BG54" i="4"/>
  <c r="AI58" i="4"/>
  <c r="AP32" i="4"/>
  <c r="AA58" i="4"/>
  <c r="J37" i="4"/>
  <c r="J42" i="4" s="1"/>
  <c r="J58" i="4" s="1"/>
  <c r="BH21" i="4"/>
  <c r="I58" i="4"/>
  <c r="AB58" i="4"/>
  <c r="T58" i="4"/>
  <c r="BG45" i="4"/>
  <c r="BG47" i="4"/>
  <c r="BG49" i="4"/>
  <c r="BG51" i="4"/>
  <c r="BG53" i="4"/>
  <c r="K58" i="4"/>
  <c r="AE58" i="4"/>
  <c r="AO37" i="4"/>
  <c r="AO42" i="4" s="1"/>
  <c r="AO58" i="4" s="1"/>
  <c r="AX37" i="4"/>
  <c r="AX42" i="4" s="1"/>
  <c r="AX58" i="4" s="1"/>
  <c r="AF58" i="4"/>
  <c r="AG37" i="4"/>
  <c r="AG42" i="4" s="1"/>
  <c r="AQ37" i="4"/>
  <c r="AV22" i="4"/>
  <c r="AY37" i="4"/>
  <c r="AY42" i="4" s="1"/>
  <c r="AY58" i="4" s="1"/>
  <c r="W58" i="4"/>
  <c r="AG58" i="4"/>
  <c r="AZ58" i="4"/>
  <c r="S37" i="4"/>
  <c r="X22" i="4"/>
  <c r="BH12" i="4"/>
  <c r="AH37" i="4"/>
  <c r="AH42" i="4" s="1"/>
  <c r="AH58" i="4" s="1"/>
  <c r="AZ37" i="4"/>
  <c r="AZ42" i="4" s="1"/>
  <c r="L22" i="4"/>
  <c r="AJ22" i="4"/>
  <c r="R32" i="4"/>
  <c r="O58" i="4"/>
  <c r="AR58" i="4"/>
  <c r="AU58" i="4"/>
  <c r="P22" i="4"/>
  <c r="P37" i="4" s="1"/>
  <c r="P42" i="4" s="1"/>
  <c r="P58" i="4" s="1"/>
  <c r="AN22" i="4"/>
  <c r="AN37" i="4" s="1"/>
  <c r="AN42" i="4" s="1"/>
  <c r="AN58" i="4" s="1"/>
  <c r="X55" i="4"/>
  <c r="G58" i="4"/>
  <c r="BH27" i="4"/>
  <c r="Y22" i="4"/>
  <c r="AW22" i="4"/>
  <c r="AD30" i="4"/>
  <c r="BB30" i="4"/>
  <c r="J32" i="4"/>
  <c r="L32" i="4" s="1"/>
  <c r="AH32" i="4"/>
  <c r="AJ32" i="4" s="1"/>
  <c r="L37" i="4"/>
  <c r="AJ55" i="4"/>
  <c r="X30" i="4"/>
  <c r="AV30" i="4"/>
  <c r="AY46" i="3"/>
  <c r="B104" i="3"/>
  <c r="B12" i="3"/>
  <c r="AY33" i="3"/>
  <c r="AY38" i="3"/>
  <c r="BO89" i="3"/>
  <c r="AY42" i="3"/>
  <c r="AY9" i="3"/>
  <c r="U18" i="1"/>
  <c r="P54" i="1"/>
  <c r="BM44" i="1"/>
  <c r="AY39" i="1"/>
  <c r="AY35" i="1"/>
  <c r="AY28" i="1"/>
  <c r="AY27" i="1"/>
  <c r="AY26" i="1"/>
  <c r="AZ26" i="1"/>
  <c r="AZ28" i="1"/>
  <c r="AZ27" i="1"/>
  <c r="O41" i="1"/>
  <c r="O57" i="1" s="1"/>
  <c r="M36" i="1"/>
  <c r="M41" i="1" s="1"/>
  <c r="M57" i="1" s="1"/>
  <c r="AY25" i="1"/>
  <c r="L36" i="1"/>
  <c r="AY20" i="1"/>
  <c r="AZ20" i="1"/>
  <c r="AY17" i="1"/>
  <c r="AY16" i="1"/>
  <c r="AY15" i="1"/>
  <c r="AY14" i="1"/>
  <c r="AY12" i="1"/>
  <c r="AY11" i="1"/>
  <c r="AZ11" i="1"/>
  <c r="AY10" i="1"/>
  <c r="AY9" i="1"/>
  <c r="P18" i="1"/>
  <c r="U31" i="1"/>
  <c r="Z21" i="1"/>
  <c r="AL36" i="1"/>
  <c r="AL41" i="1" s="1"/>
  <c r="AL57" i="1" s="1"/>
  <c r="U21" i="1"/>
  <c r="Q36" i="1"/>
  <c r="AI36" i="1"/>
  <c r="AI41" i="1" s="1"/>
  <c r="AI57" i="1" s="1"/>
  <c r="AS36" i="1"/>
  <c r="AS41" i="1" s="1"/>
  <c r="AS57" i="1" s="1"/>
  <c r="AY44" i="1"/>
  <c r="AY46" i="1"/>
  <c r="AY48" i="1"/>
  <c r="AY50" i="1"/>
  <c r="AY52" i="1"/>
  <c r="N36" i="1"/>
  <c r="N41" i="1" s="1"/>
  <c r="N57" i="1" s="1"/>
  <c r="AA36" i="1"/>
  <c r="AE21" i="1"/>
  <c r="AK36" i="1"/>
  <c r="AO21" i="1"/>
  <c r="G41" i="1"/>
  <c r="AH36" i="1"/>
  <c r="AH41" i="1" s="1"/>
  <c r="AH57" i="1" s="1"/>
  <c r="P31" i="1"/>
  <c r="AY45" i="1"/>
  <c r="AY47" i="1"/>
  <c r="AY49" i="1"/>
  <c r="AY51" i="1"/>
  <c r="AY53" i="1"/>
  <c r="V31" i="1"/>
  <c r="Z31" i="1" s="1"/>
  <c r="H21" i="1"/>
  <c r="H36" i="1" s="1"/>
  <c r="H41" i="1" s="1"/>
  <c r="H57" i="1" s="1"/>
  <c r="P21" i="1"/>
  <c r="X21" i="1"/>
  <c r="X36" i="1" s="1"/>
  <c r="X41" i="1" s="1"/>
  <c r="X57" i="1" s="1"/>
  <c r="AF21" i="1"/>
  <c r="AL31" i="1"/>
  <c r="AO31" i="1" s="1"/>
  <c r="AE18" i="1"/>
  <c r="AP36" i="1"/>
  <c r="AO18" i="1"/>
  <c r="AE29" i="1"/>
  <c r="P29" i="1"/>
  <c r="BQ17" i="6" l="1"/>
  <c r="BP25" i="6"/>
  <c r="BL25" i="6"/>
  <c r="BQ20" i="6"/>
  <c r="T23" i="7"/>
  <c r="R37" i="4"/>
  <c r="R22" i="4"/>
  <c r="DA20" i="6"/>
  <c r="DR20" i="6"/>
  <c r="DS20" i="6" s="1"/>
  <c r="BZ25" i="6"/>
  <c r="J20" i="6"/>
  <c r="O20" i="6" s="1"/>
  <c r="AY25" i="6"/>
  <c r="CR17" i="6"/>
  <c r="CM20" i="6"/>
  <c r="CR20" i="6" s="1"/>
  <c r="BU20" i="6"/>
  <c r="BH17" i="6"/>
  <c r="DJ25" i="6"/>
  <c r="S25" i="6"/>
  <c r="X25" i="6" s="1"/>
  <c r="BU25" i="6"/>
  <c r="BG20" i="6"/>
  <c r="BH20" i="6" s="1"/>
  <c r="CI20" i="6"/>
  <c r="AG17" i="6"/>
  <c r="CV20" i="6"/>
  <c r="BZ20" i="6"/>
  <c r="AB25" i="6"/>
  <c r="AG25" i="6" s="1"/>
  <c r="B122" i="5"/>
  <c r="B14" i="5"/>
  <c r="L58" i="4"/>
  <c r="AJ42" i="4"/>
  <c r="L42" i="4"/>
  <c r="AP22" i="4"/>
  <c r="X37" i="4"/>
  <c r="S42" i="4"/>
  <c r="AJ58" i="4"/>
  <c r="AD22" i="4"/>
  <c r="Y37" i="4"/>
  <c r="AP37" i="4"/>
  <c r="AV37" i="4"/>
  <c r="AQ42" i="4"/>
  <c r="AK58" i="4"/>
  <c r="AP58" i="4" s="1"/>
  <c r="AP42" i="4"/>
  <c r="AJ37" i="4"/>
  <c r="BB22" i="4"/>
  <c r="AW37" i="4"/>
  <c r="M58" i="4"/>
  <c r="R58" i="4" s="1"/>
  <c r="R42" i="4"/>
  <c r="B13" i="3"/>
  <c r="B105" i="3"/>
  <c r="L41" i="1"/>
  <c r="P36" i="1"/>
  <c r="AT36" i="1"/>
  <c r="AP41" i="1"/>
  <c r="K41" i="1"/>
  <c r="G57" i="1"/>
  <c r="K57" i="1" s="1"/>
  <c r="K36" i="1"/>
  <c r="AK41" i="1"/>
  <c r="AO36" i="1"/>
  <c r="V36" i="1"/>
  <c r="AJ21" i="1"/>
  <c r="AF36" i="1"/>
  <c r="AE36" i="1"/>
  <c r="AA41" i="1"/>
  <c r="K21" i="1"/>
  <c r="U36" i="1"/>
  <c r="Q41" i="1"/>
  <c r="P41" i="1"/>
  <c r="L57" i="1"/>
  <c r="P57" i="1" s="1"/>
  <c r="BQ25" i="6" l="1"/>
  <c r="B123" i="5"/>
  <c r="B15" i="5"/>
  <c r="X42" i="4"/>
  <c r="S58" i="4"/>
  <c r="X58" i="4" s="1"/>
  <c r="AV42" i="4"/>
  <c r="AQ58" i="4"/>
  <c r="AV58" i="4" s="1"/>
  <c r="BB37" i="4"/>
  <c r="AW42" i="4"/>
  <c r="AD37" i="4"/>
  <c r="Y42" i="4"/>
  <c r="B106" i="3"/>
  <c r="B14" i="3"/>
  <c r="AE41" i="1"/>
  <c r="AA57" i="1"/>
  <c r="AE57" i="1" s="1"/>
  <c r="V41" i="1"/>
  <c r="Z36" i="1"/>
  <c r="U41" i="1"/>
  <c r="Q57" i="1"/>
  <c r="U57" i="1" s="1"/>
  <c r="AK57" i="1"/>
  <c r="AO57" i="1" s="1"/>
  <c r="AO41" i="1"/>
  <c r="AF41" i="1"/>
  <c r="AJ36" i="1"/>
  <c r="AT41" i="1"/>
  <c r="AP57" i="1"/>
  <c r="AT57" i="1" s="1"/>
  <c r="B124" i="5" l="1"/>
  <c r="B16" i="5"/>
  <c r="BB42" i="4"/>
  <c r="AW58" i="4"/>
  <c r="BB58" i="4" s="1"/>
  <c r="AD42" i="4"/>
  <c r="Y58" i="4"/>
  <c r="AD58" i="4" s="1"/>
  <c r="B107" i="3"/>
  <c r="B15" i="3"/>
  <c r="Z41" i="1"/>
  <c r="V57" i="1"/>
  <c r="Z57" i="1" s="1"/>
  <c r="AJ41" i="1"/>
  <c r="AF57" i="1"/>
  <c r="AJ57" i="1" s="1"/>
  <c r="B125" i="5" l="1"/>
  <c r="B17" i="5"/>
  <c r="B108" i="3"/>
  <c r="B16" i="3"/>
  <c r="B18" i="5" l="1"/>
  <c r="B126" i="5"/>
  <c r="B109" i="3"/>
  <c r="B17" i="3"/>
  <c r="B19" i="5" l="1"/>
  <c r="B127" i="5"/>
  <c r="B18" i="3"/>
  <c r="B110" i="3"/>
  <c r="B20" i="5" l="1"/>
  <c r="B128" i="5"/>
  <c r="B19" i="3"/>
  <c r="B111" i="3"/>
  <c r="B129" i="5" l="1"/>
  <c r="B21" i="5"/>
  <c r="B112" i="3"/>
  <c r="B20" i="3"/>
  <c r="B130" i="5" l="1"/>
  <c r="B22" i="5"/>
  <c r="B21" i="3"/>
  <c r="B113" i="3"/>
  <c r="B23" i="5" l="1"/>
  <c r="B131" i="5"/>
  <c r="B114" i="3"/>
  <c r="B22" i="3"/>
  <c r="B132" i="5" l="1"/>
  <c r="B24" i="5"/>
  <c r="B115" i="3"/>
  <c r="B23" i="3"/>
  <c r="B133" i="5" l="1"/>
  <c r="B25" i="5"/>
  <c r="B116" i="3"/>
  <c r="B24" i="3"/>
  <c r="B26" i="5" l="1"/>
  <c r="B134" i="5"/>
  <c r="B117" i="3"/>
  <c r="B25" i="3"/>
  <c r="B27" i="5" l="1"/>
  <c r="B135" i="5"/>
  <c r="B26" i="3"/>
  <c r="B118" i="3"/>
  <c r="B136" i="5" l="1"/>
  <c r="B28" i="5"/>
  <c r="B27" i="3"/>
  <c r="B119" i="3"/>
  <c r="B29" i="5" l="1"/>
  <c r="B137" i="5"/>
  <c r="B120" i="3"/>
  <c r="B28" i="3"/>
  <c r="B138" i="5" l="1"/>
  <c r="B30" i="5"/>
  <c r="B29" i="3"/>
  <c r="B121" i="3"/>
  <c r="B31" i="5" l="1"/>
  <c r="B139" i="5"/>
  <c r="B122" i="3"/>
  <c r="B30" i="3"/>
  <c r="B140" i="5" l="1"/>
  <c r="B32" i="5"/>
  <c r="B123" i="3"/>
  <c r="B31" i="3"/>
  <c r="B141" i="5" l="1"/>
  <c r="B33" i="5"/>
  <c r="B124" i="3"/>
  <c r="B32" i="3"/>
  <c r="B33" i="3" s="1"/>
  <c r="B34" i="3" s="1"/>
  <c r="B35" i="3" s="1"/>
  <c r="B36" i="3" s="1"/>
  <c r="B37" i="3" s="1"/>
  <c r="B38" i="3" s="1"/>
  <c r="B39" i="3" s="1"/>
  <c r="B40" i="3" s="1"/>
  <c r="B41" i="3" s="1"/>
  <c r="B34" i="5" l="1"/>
  <c r="B142" i="5"/>
  <c r="B35" i="5" l="1"/>
  <c r="B143" i="5"/>
  <c r="B36" i="5" l="1"/>
  <c r="B144" i="5"/>
  <c r="B37" i="5" l="1"/>
  <c r="B145" i="5"/>
  <c r="B146" i="5" l="1"/>
  <c r="B38" i="5"/>
  <c r="B39" i="5" l="1"/>
  <c r="B147" i="5"/>
  <c r="B148" i="5" l="1"/>
  <c r="B40" i="5"/>
  <c r="B41" i="5" s="1"/>
  <c r="B42" i="5" s="1"/>
  <c r="B43" i="5" s="1"/>
  <c r="B44" i="5" s="1"/>
  <c r="B45" i="5" s="1"/>
  <c r="B46" i="5" s="1"/>
  <c r="B47" i="5" s="1"/>
  <c r="B48" i="5" s="1"/>
  <c r="B49" i="5" s="1"/>
  <c r="B50" i="5" s="1"/>
  <c r="B51" i="5" s="1"/>
  <c r="B52" i="5" s="1"/>
  <c r="B53" i="5" s="1"/>
  <c r="B54" i="5" s="1"/>
  <c r="B55" i="5" s="1"/>
  <c r="B56" i="5" s="1"/>
  <c r="B151" i="5" s="1"/>
</calcChain>
</file>

<file path=xl/sharedStrings.xml><?xml version="1.0" encoding="utf-8"?>
<sst xmlns="http://schemas.openxmlformats.org/spreadsheetml/2006/main" count="5135" uniqueCount="2953">
  <si>
    <t>WS1 - Wholesale water operating and capital expenditure by business unit</t>
  </si>
  <si>
    <t>Data validation</t>
  </si>
  <si>
    <t>Item references</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</si>
  <si>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</si>
  <si>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</si>
  <si>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</si>
  <si>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</si>
  <si>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</si>
  <si>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</si>
  <si>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</si>
  <si>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</si>
  <si>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</si>
  <si>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Completion checks</t>
  </si>
  <si>
    <t>Validation</t>
  </si>
  <si>
    <t>Line description</t>
  </si>
  <si>
    <t>Item reference</t>
  </si>
  <si>
    <t>Units</t>
  </si>
  <si>
    <t>DPs</t>
  </si>
  <si>
    <t>Water resources</t>
  </si>
  <si>
    <t>Raw water distribution</t>
  </si>
  <si>
    <t>Water treatment</t>
  </si>
  <si>
    <t>Treated water distribution</t>
  </si>
  <si>
    <t>Total</t>
  </si>
  <si>
    <t>Calculation, copy or download rule</t>
  </si>
  <si>
    <t>Validation description</t>
  </si>
  <si>
    <t>Completion</t>
  </si>
  <si>
    <t>Please include a description in column C if adding an atypical expenditure</t>
  </si>
  <si>
    <t>Please complete all cells in row</t>
  </si>
  <si>
    <t>Line 3 should equal the sum of lines 6 to 9 (Service Charges) in WS5.</t>
  </si>
  <si>
    <t>Power in Line 1 should be equal to Power reported in Line 1, WR2.</t>
  </si>
  <si>
    <t>Price base</t>
  </si>
  <si>
    <t>Outturn (nominal)</t>
  </si>
  <si>
    <t>2017-18 FYA (CPIH deflated)</t>
  </si>
  <si>
    <t>Outturn (nominal), 2017-18 FYA (CPIH deflated)</t>
  </si>
  <si>
    <t>Line 10 should equal the sum of lines 4 and 14 in WS8.</t>
  </si>
  <si>
    <t>Sum of lines 14-16 should equal line 39 in WS2 (Total water enhancement capital expenditure )</t>
  </si>
  <si>
    <t>A</t>
  </si>
  <si>
    <t>Operating expenditure (excluding Atypical expenditure)</t>
  </si>
  <si>
    <t>Data in section D should be numerical (£m)</t>
  </si>
  <si>
    <t>Power</t>
  </si>
  <si>
    <t>See item</t>
  </si>
  <si>
    <t>£m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</si>
  <si>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</si>
  <si>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</si>
  <si>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</si>
  <si>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</si>
  <si>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</si>
  <si>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</si>
  <si>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</si>
  <si>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</si>
  <si>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</si>
  <si>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</si>
  <si>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</si>
  <si>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</si>
  <si>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</si>
  <si>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</si>
  <si>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</si>
  <si>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</si>
  <si>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</si>
  <si>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</si>
  <si>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</si>
  <si>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</si>
  <si>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</si>
  <si>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</si>
  <si>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</si>
  <si>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</si>
  <si>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</si>
  <si>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</si>
  <si>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</si>
  <si>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</si>
  <si>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</si>
  <si>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</si>
  <si>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</si>
  <si>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</si>
  <si>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</si>
  <si>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</si>
  <si>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</si>
  <si>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</si>
  <si>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</si>
  <si>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</si>
  <si>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</si>
  <si>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</si>
  <si>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</si>
  <si>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</si>
  <si>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</si>
  <si>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</si>
  <si>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</si>
  <si>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</si>
  <si>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</si>
  <si>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</si>
  <si>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</si>
  <si>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</si>
  <si>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</si>
  <si>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</si>
  <si>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</si>
  <si>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</si>
  <si>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</si>
  <si>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</si>
  <si>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</si>
  <si>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</si>
  <si>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</si>
  <si>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</si>
  <si>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</si>
  <si>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</si>
  <si>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</si>
  <si>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</si>
  <si>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</si>
  <si>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</si>
  <si>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</si>
  <si>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</si>
  <si>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</si>
  <si>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WS1011WR</t>
  </si>
  <si>
    <t>WS1011RWD</t>
  </si>
  <si>
    <t>WS1011WT</t>
  </si>
  <si>
    <t>WS1011TWD</t>
  </si>
  <si>
    <t>WS1011CAW</t>
  </si>
  <si>
    <t>B</t>
  </si>
  <si>
    <t>Capital Expenditure (excluding Atypical expenditure)</t>
  </si>
  <si>
    <t>Maintaining the long term capability of the assets ~ infra</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</si>
  <si>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</si>
  <si>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</si>
  <si>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</si>
  <si>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</si>
  <si>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</si>
  <si>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</si>
  <si>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</si>
  <si>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</si>
  <si>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</si>
  <si>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</si>
  <si>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</si>
  <si>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</si>
  <si>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</si>
  <si>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</si>
  <si>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</si>
  <si>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</si>
  <si>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</si>
  <si>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</si>
  <si>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</si>
  <si>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</si>
  <si>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</si>
  <si>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</si>
  <si>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</si>
  <si>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</si>
  <si>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</si>
  <si>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</si>
  <si>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</si>
  <si>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</si>
  <si>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</si>
  <si>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</si>
  <si>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</si>
  <si>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</si>
  <si>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</si>
  <si>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</si>
  <si>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</si>
  <si>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</si>
  <si>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</si>
  <si>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</si>
  <si>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</si>
  <si>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</si>
  <si>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</si>
  <si>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</si>
  <si>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</si>
  <si>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WS1019WR</t>
  </si>
  <si>
    <t>WS1019RWD</t>
  </si>
  <si>
    <t>WS1019WT</t>
  </si>
  <si>
    <t>WS1019TWD</t>
  </si>
  <si>
    <t>WS1019CAW</t>
  </si>
  <si>
    <t>C</t>
  </si>
  <si>
    <t>Totex</t>
  </si>
  <si>
    <t>Grants and contributions ~ operating expenditure</t>
  </si>
  <si>
    <t>WS1025WR</t>
  </si>
  <si>
    <t>WS1025RWD</t>
  </si>
  <si>
    <t>WS1025WT</t>
  </si>
  <si>
    <t>WS1025TWD</t>
  </si>
  <si>
    <t>WS1025CAW</t>
  </si>
  <si>
    <t>Grants and contributions ~ capital expenditure</t>
  </si>
  <si>
    <t>WS1026WR</t>
  </si>
  <si>
    <t>WS1026RWD</t>
  </si>
  <si>
    <t>WS1026WT</t>
  </si>
  <si>
    <t>WS1026TWD</t>
  </si>
  <si>
    <t>WS1026CAW</t>
  </si>
  <si>
    <t>Sum of lines 11 and 19 minus line 20 minues line 21.</t>
  </si>
  <si>
    <t>WS1021WR</t>
  </si>
  <si>
    <t>WS1021RWD</t>
  </si>
  <si>
    <t>WS1021WT</t>
  </si>
  <si>
    <t>WS1021TWD</t>
  </si>
  <si>
    <t>WS1021CAW</t>
  </si>
  <si>
    <t>D</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</si>
  <si>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</si>
  <si>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</si>
  <si>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</si>
  <si>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</si>
  <si>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</si>
  <si>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</si>
  <si>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</si>
  <si>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</si>
  <si>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</si>
  <si>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</si>
  <si>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</si>
  <si>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</si>
  <si>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</si>
  <si>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</si>
  <si>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22, 23 and 24.</t>
  </si>
  <si>
    <t>WS1024WR</t>
  </si>
  <si>
    <t>WS1024RWD</t>
  </si>
  <si>
    <t>WS1024WT</t>
  </si>
  <si>
    <t>WS1024TWD</t>
  </si>
  <si>
    <t>WS1024CAW</t>
  </si>
  <si>
    <t>E</t>
  </si>
  <si>
    <t>Atypical expenditure</t>
  </si>
  <si>
    <t>Item 1</t>
  </si>
  <si>
    <t>If data is entered in section D, the Item Description in column C cannot be left blank.</t>
  </si>
  <si>
    <t>BP3357001</t>
  </si>
  <si>
    <t>BP3357001WR</t>
  </si>
  <si>
    <t>BP3357001RWD</t>
  </si>
  <si>
    <t>BP3357001WT</t>
  </si>
  <si>
    <t>BP3357001TWD</t>
  </si>
  <si>
    <t>BP3357001CAW</t>
  </si>
  <si>
    <t>Item 2</t>
  </si>
  <si>
    <t>BP3357002</t>
  </si>
  <si>
    <t>BP3357002WR</t>
  </si>
  <si>
    <t>BP3357002RWD</t>
  </si>
  <si>
    <t>BP3357002WT</t>
  </si>
  <si>
    <t>BP3357002TWD</t>
  </si>
  <si>
    <t>BP3357002CAW</t>
  </si>
  <si>
    <t>Item 3</t>
  </si>
  <si>
    <t>BP3357003</t>
  </si>
  <si>
    <t>BP3357003WR</t>
  </si>
  <si>
    <t>BP3357003RWD</t>
  </si>
  <si>
    <t>BP3357003WT</t>
  </si>
  <si>
    <t>BP3357003TWD</t>
  </si>
  <si>
    <t>BP3357003CAW</t>
  </si>
  <si>
    <t>Item 4</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</si>
  <si>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</si>
  <si>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</si>
  <si>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</si>
  <si>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</si>
  <si>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</si>
  <si>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</si>
  <si>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</si>
  <si>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</si>
  <si>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</si>
  <si>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</si>
  <si>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</si>
  <si>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</si>
  <si>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</si>
  <si>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</si>
  <si>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</si>
  <si>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</si>
  <si>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</si>
  <si>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</si>
  <si>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</si>
  <si>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</si>
  <si>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</si>
  <si>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</si>
  <si>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</si>
  <si>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</si>
  <si>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</si>
  <si>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</si>
  <si>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</si>
  <si>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</si>
  <si>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</si>
  <si>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</si>
  <si>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</si>
  <si>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</si>
  <si>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</si>
  <si>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</si>
  <si>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</si>
  <si>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</si>
  <si>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</si>
  <si>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</si>
  <si>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</si>
  <si>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</si>
  <si>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</si>
  <si>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</si>
  <si>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</si>
  <si>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</si>
  <si>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</si>
  <si>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</si>
  <si>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</si>
  <si>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</si>
  <si>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</si>
  <si>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26 to 35</t>
  </si>
  <si>
    <t>BP3357020WR</t>
  </si>
  <si>
    <t>BP3357020RWD</t>
  </si>
  <si>
    <t>BP3357020WT</t>
  </si>
  <si>
    <t>BP3357020TWD</t>
  </si>
  <si>
    <t>BP3357020CAW</t>
  </si>
  <si>
    <t>F</t>
  </si>
  <si>
    <t xml:space="preserve">Total expenditure </t>
  </si>
  <si>
    <t>Water totex including cash items and atypical expenditure</t>
  </si>
  <si>
    <t>Sum of lines 25 and 36.</t>
  </si>
  <si>
    <t>Total expenditure</t>
  </si>
  <si>
    <t>W3026TEWR</t>
  </si>
  <si>
    <t>W3026TERWD</t>
  </si>
  <si>
    <t>W3026TEWT</t>
  </si>
  <si>
    <t>W3026TETWD</t>
  </si>
  <si>
    <t>W3026TECAW</t>
  </si>
  <si>
    <t>KEY</t>
  </si>
  <si>
    <t>Input</t>
  </si>
  <si>
    <t>Copy</t>
  </si>
  <si>
    <t>Calculation</t>
  </si>
  <si>
    <t>Pre populated</t>
  </si>
  <si>
    <t>WS1 guidance and line definitions</t>
  </si>
  <si>
    <t>Line</t>
  </si>
  <si>
    <t>Definition</t>
  </si>
  <si>
    <t>Block A</t>
  </si>
  <si>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</si>
  <si>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</si>
  <si>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</si>
  <si>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</si>
  <si>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</si>
  <si>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</si>
  <si>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</si>
  <si>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</si>
  <si>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t>Operating expenditure for providing third party services. See appendix 1 of RAG 4</t>
  </si>
  <si>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</si>
  <si>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</si>
  <si>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</si>
  <si>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</si>
  <si>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t xml:space="preserve">Capital expenditure for providing third party services. </t>
  </si>
  <si>
    <t>Block C</t>
  </si>
  <si>
    <t>Grants and contributions operating expenditure as reported in Table 4D/4E of RAG4. Input as a positive number.  The sum of lines 20 and 21 will be equal to table App 28 line 13 for years 2015-2025.</t>
  </si>
  <si>
    <t>Grants and contributions - capital expenditure as reported in Table 4D/4E of RAG4. Input as a positive number.  The sum of lines 20 and 21 will be equal to table App 28 line 13 for years 2015-2025.</t>
  </si>
  <si>
    <t>Block D</t>
  </si>
  <si>
    <t>Actual pension deficit recovery payments including costs capitalised and any group recharges for pension deficit costs.</t>
  </si>
  <si>
    <t>Other cash items not including in the accounting charge.</t>
  </si>
  <si>
    <t>Block E</t>
  </si>
  <si>
    <t>26-35</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</si>
  <si>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</si>
  <si>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t>Block F</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</si>
  <si>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</si>
  <si>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r>
      <t xml:space="preserve">Total operating costs excluding third party services.   The sum of </t>
    </r>
    <r>
      <rPr>
        <sz val="10"/>
        <color rgb="FF0078C9"/>
        <rFont val="Arial"/>
        <family val="2"/>
      </rPr>
      <t>WS1 lines 1 to 8</t>
    </r>
    <r>
      <rPr>
        <sz val="10"/>
        <rFont val="Arial"/>
        <family val="2"/>
      </rPr>
      <t>.</t>
    </r>
  </si>
  <si>
    <r>
      <t xml:space="preserve">Total operating expenditure for the wholesale business only within each business category. The sum of </t>
    </r>
    <r>
      <rPr>
        <sz val="10"/>
        <color rgb="FF0078C9"/>
        <rFont val="Arial"/>
        <family val="2"/>
      </rPr>
      <t>WS1 lines 9 and 10.</t>
    </r>
  </si>
  <si>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</si>
  <si>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</si>
  <si>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r>
      <t xml:space="preserve">Total gross capital expenditure excluding third party services -  the sum of </t>
    </r>
    <r>
      <rPr>
        <sz val="10"/>
        <color rgb="FF0078C9"/>
        <rFont val="Arial"/>
        <family val="2"/>
      </rPr>
      <t>WS1 lines 12 to 16</t>
    </r>
    <r>
      <rPr>
        <sz val="10"/>
        <rFont val="Arial"/>
        <family val="2"/>
      </rPr>
      <t>.</t>
    </r>
  </si>
  <si>
    <r>
      <t xml:space="preserve">The sum of </t>
    </r>
    <r>
      <rPr>
        <sz val="10"/>
        <color rgb="FF0078C9"/>
        <rFont val="Arial"/>
        <family val="2"/>
      </rPr>
      <t>WS1 lines 17 and 18.</t>
    </r>
  </si>
  <si>
    <r>
      <t xml:space="preserve">The sum of </t>
    </r>
    <r>
      <rPr>
        <sz val="10"/>
        <color rgb="FF0078C9"/>
        <rFont val="Arial"/>
        <family val="2"/>
      </rPr>
      <t>WS1 lines 11 and 19 minus the sum of lines 20 and 21.</t>
    </r>
  </si>
  <si>
    <r>
      <t xml:space="preserve">The sum of </t>
    </r>
    <r>
      <rPr>
        <sz val="10"/>
        <color rgb="FF0078C9"/>
        <rFont val="Arial"/>
        <family val="2"/>
      </rPr>
      <t>WS1 lines 22 to 24.</t>
    </r>
  </si>
  <si>
    <r>
      <t xml:space="preserve">Sum of </t>
    </r>
    <r>
      <rPr>
        <sz val="10"/>
        <color rgb="FF0078C9"/>
        <rFont val="Arial"/>
        <family val="2"/>
      </rPr>
      <t>WS1 lines 26 to 35.</t>
    </r>
  </si>
  <si>
    <r>
      <t xml:space="preserve">Sum of </t>
    </r>
    <r>
      <rPr>
        <sz val="10"/>
        <color rgb="FF0078C9"/>
        <rFont val="Arial"/>
        <family val="2"/>
      </rPr>
      <t>WS1 lines 25 and 36.</t>
    </r>
  </si>
  <si>
    <t>Guaranteed minimum pension (GMP) equilisation costs</t>
  </si>
  <si>
    <t>England/ Wales boundary realignment transfer of assets</t>
  </si>
  <si>
    <t>Notes</t>
  </si>
  <si>
    <t>1. Changes are marked in red</t>
  </si>
  <si>
    <t>3. Commentary for each table is set out within the relevant DD representations chapter, sign posted below</t>
  </si>
  <si>
    <t>WS2 - Wholesale water capital and operating enhancement expenditure by purpose</t>
  </si>
  <si>
    <t>2017-18</t>
  </si>
  <si>
    <t>2018-19</t>
  </si>
  <si>
    <t>2019-20</t>
  </si>
  <si>
    <t>2020-21</t>
  </si>
  <si>
    <t>2021-22</t>
  </si>
  <si>
    <t>2022-23</t>
  </si>
  <si>
    <t>2023-24</t>
  </si>
  <si>
    <t>2024-25</t>
  </si>
  <si>
    <t>20XX-XX</t>
  </si>
  <si>
    <t>Please include a description in column C if adding an 'other category' line.</t>
  </si>
  <si>
    <t>Enhancement expenditure by purpose ~ capital</t>
  </si>
  <si>
    <t>WINEP / NEP ~ Making ecological improvements at abstractions (Habitats Directive, SSSI, NERC, BAPs)</t>
  </si>
  <si>
    <t>WS2001WR</t>
  </si>
  <si>
    <t>WS2001RWD</t>
  </si>
  <si>
    <t>WS2001WT</t>
  </si>
  <si>
    <t>WS2001TWD</t>
  </si>
  <si>
    <t>WS2001CAW</t>
  </si>
  <si>
    <t>WINEP / NEP ~ Eels Regulations (measures at intakes)</t>
  </si>
  <si>
    <t>WS2002WR</t>
  </si>
  <si>
    <t>WS2002RWD</t>
  </si>
  <si>
    <t>WS2002WT</t>
  </si>
  <si>
    <t>WS2002TWD</t>
  </si>
  <si>
    <t>WS2002CAW</t>
  </si>
  <si>
    <t>WINEP / NEP ~ Invasive non-native species</t>
  </si>
  <si>
    <t>WS2003WR</t>
  </si>
  <si>
    <t>WS2003RWD</t>
  </si>
  <si>
    <t>WS2003WT</t>
  </si>
  <si>
    <t>WS2003TWD</t>
  </si>
  <si>
    <t>WS2003CAW</t>
  </si>
  <si>
    <t>Addressing low pressure</t>
  </si>
  <si>
    <t>W3002WR</t>
  </si>
  <si>
    <t>W3002RWD</t>
  </si>
  <si>
    <t>W3002WT</t>
  </si>
  <si>
    <t>W3002TWD</t>
  </si>
  <si>
    <t>W3002CAW</t>
  </si>
  <si>
    <t>Improving taste / odour / colour</t>
  </si>
  <si>
    <t>W3003WR</t>
  </si>
  <si>
    <t>W3003RWD</t>
  </si>
  <si>
    <t>W3003WT</t>
  </si>
  <si>
    <t>W3003TWD</t>
  </si>
  <si>
    <t>W3003CAW</t>
  </si>
  <si>
    <t>Meeting lead standards</t>
  </si>
  <si>
    <t>W3006WR</t>
  </si>
  <si>
    <t>W3006RWD</t>
  </si>
  <si>
    <t>W3006WT</t>
  </si>
  <si>
    <t>W3006TWD</t>
  </si>
  <si>
    <t>W3006CAW</t>
  </si>
  <si>
    <t>Supply side enhancements to the supply/demand balance (dry year critical / peak conditions)</t>
  </si>
  <si>
    <t>W3007SWR</t>
  </si>
  <si>
    <t>W3007SRWD</t>
  </si>
  <si>
    <t>W3007SWT</t>
  </si>
  <si>
    <t>W3007STWD</t>
  </si>
  <si>
    <t>W3007SCAW</t>
  </si>
  <si>
    <t>Supply side enhancements to the supply/demand balance (dry year annual average conditions)</t>
  </si>
  <si>
    <t>W3008SWR</t>
  </si>
  <si>
    <t>W3008SRWD</t>
  </si>
  <si>
    <t>W3008SWT</t>
  </si>
  <si>
    <t>W3008STWD</t>
  </si>
  <si>
    <t>W3008SCAW</t>
  </si>
  <si>
    <t>Demand side enhancements to the supply/demand balance (dry year critical / peak conditions)</t>
  </si>
  <si>
    <t>W3007DWR</t>
  </si>
  <si>
    <t>W3007DRWD</t>
  </si>
  <si>
    <t>W3007DWT</t>
  </si>
  <si>
    <t>W3007DTWD</t>
  </si>
  <si>
    <t>W3007DCAW</t>
  </si>
  <si>
    <t>Demand side enhancements to the supply/demand balance (dry year annual average conditions)</t>
  </si>
  <si>
    <t>W3008DWR</t>
  </si>
  <si>
    <t>W3008DRWD</t>
  </si>
  <si>
    <t>W3008DWT</t>
  </si>
  <si>
    <t>W3008DTWD</t>
  </si>
  <si>
    <t>W3008DCAW</t>
  </si>
  <si>
    <t>New developments</t>
  </si>
  <si>
    <t>W3009WR</t>
  </si>
  <si>
    <t>W3009RWD</t>
  </si>
  <si>
    <t>W3009WT</t>
  </si>
  <si>
    <t>W3009TWD</t>
  </si>
  <si>
    <t>W3009CAW</t>
  </si>
  <si>
    <t>New connections element of new development (CPs, meters)</t>
  </si>
  <si>
    <t>WS2004WR</t>
  </si>
  <si>
    <t>WS2004RWD</t>
  </si>
  <si>
    <t>WS2004WT</t>
  </si>
  <si>
    <t>WS2004TWD</t>
  </si>
  <si>
    <t>WS2004CAW</t>
  </si>
  <si>
    <t>Investment to address raw water deterioration (THM, nitrates, Crypto, pesticides, others)</t>
  </si>
  <si>
    <t>W3010WR</t>
  </si>
  <si>
    <t>W3010RWD</t>
  </si>
  <si>
    <t>W3010WT</t>
  </si>
  <si>
    <t>W3010TWD</t>
  </si>
  <si>
    <t>W3010CAW</t>
  </si>
  <si>
    <t>Resilience</t>
  </si>
  <si>
    <t>W3011WR</t>
  </si>
  <si>
    <t>W3011RWD</t>
  </si>
  <si>
    <t>W3011WT</t>
  </si>
  <si>
    <t>W3011TWD</t>
  </si>
  <si>
    <t>W3011CAW</t>
  </si>
  <si>
    <t>SEMD</t>
  </si>
  <si>
    <t>W3012WR</t>
  </si>
  <si>
    <t>W3012RWD</t>
  </si>
  <si>
    <t>W3012WT</t>
  </si>
  <si>
    <t>W3012TWD</t>
  </si>
  <si>
    <t>W3012CAW</t>
  </si>
  <si>
    <t>Non-SEMD related security enhancement</t>
  </si>
  <si>
    <t>WS2005WR</t>
  </si>
  <si>
    <t>WS2005RWD</t>
  </si>
  <si>
    <t>WS2005WT</t>
  </si>
  <si>
    <t>WS2005TWD</t>
  </si>
  <si>
    <t>WS2005CAW</t>
  </si>
  <si>
    <t>WINEP / NEP ~ Drinking Water Protected Areas (schemes)</t>
  </si>
  <si>
    <t>WS2006WR</t>
  </si>
  <si>
    <t>WS2006RWD</t>
  </si>
  <si>
    <t>WS2006WT</t>
  </si>
  <si>
    <t>WS2006TWD</t>
  </si>
  <si>
    <t>WS2006CAW</t>
  </si>
  <si>
    <t>WINEP / NEP ~ Water Framework Directive measures</t>
  </si>
  <si>
    <t>WS2007WR</t>
  </si>
  <si>
    <t>WS2007RWD</t>
  </si>
  <si>
    <t>WS2007WT</t>
  </si>
  <si>
    <t>WS2007TWD</t>
  </si>
  <si>
    <t>WS2007CAW</t>
  </si>
  <si>
    <t>WINEP / NEP ~ Investigations</t>
  </si>
  <si>
    <t>WS2008WR</t>
  </si>
  <si>
    <t>WS2008RWD</t>
  </si>
  <si>
    <t>WS2008WT</t>
  </si>
  <si>
    <t>WS2008TWD</t>
  </si>
  <si>
    <t>WS2008CAW</t>
  </si>
  <si>
    <t>Improvements to river flows</t>
  </si>
  <si>
    <t>W3027WR</t>
  </si>
  <si>
    <t>W3027RWD</t>
  </si>
  <si>
    <t>W3027WT</t>
  </si>
  <si>
    <t>W3027TWD</t>
  </si>
  <si>
    <t>W3027CAW</t>
  </si>
  <si>
    <t>Metering (excluding cost of providing metering to new service connections) for meters requested by optants</t>
  </si>
  <si>
    <t>W3028OPTWR</t>
  </si>
  <si>
    <t>W3028OPTRWD</t>
  </si>
  <si>
    <t>W3028OPTWT</t>
  </si>
  <si>
    <t>W3028OPTTWD</t>
  </si>
  <si>
    <t>W3028OPTCAW</t>
  </si>
  <si>
    <t>Metering (excluding cost of providing metering to new service connections) for meters introduced by companies</t>
  </si>
  <si>
    <t>W3028COMWR</t>
  </si>
  <si>
    <t>W3028COMRWD</t>
  </si>
  <si>
    <t>W3028COMWT</t>
  </si>
  <si>
    <t>W3028COMTWD</t>
  </si>
  <si>
    <t>W3028COMCAW</t>
  </si>
  <si>
    <t>Metering (excluding cost of providing metering to new service connections) for businesses</t>
  </si>
  <si>
    <t>W3028NHOWR</t>
  </si>
  <si>
    <t>W3028NHORWD</t>
  </si>
  <si>
    <t>W3028NHOWT</t>
  </si>
  <si>
    <t>W3028NHOTWD</t>
  </si>
  <si>
    <t>W3028NHOCAW</t>
  </si>
  <si>
    <t>Reservoir Act (Reservoir Safety)</t>
  </si>
  <si>
    <t>If there is a value entered for the row, column C cannot be blank.</t>
  </si>
  <si>
    <t>W3A00001</t>
  </si>
  <si>
    <t>W3A00001WR</t>
  </si>
  <si>
    <t>W3A00001RWD</t>
  </si>
  <si>
    <t>W3A00001WT</t>
  </si>
  <si>
    <t>W3A00001TWD</t>
  </si>
  <si>
    <t>W3A00001CAW</t>
  </si>
  <si>
    <t>Capital expenditure purpose ~ WATER additional line 1 [Other categories]</t>
  </si>
  <si>
    <t>Environment (Wales) Act and Well-being of Future Generations (Wales) Act</t>
  </si>
  <si>
    <t>W3A00002</t>
  </si>
  <si>
    <t>W3A00002WR</t>
  </si>
  <si>
    <t>W3A00002RWD</t>
  </si>
  <si>
    <t>W3A00002WT</t>
  </si>
  <si>
    <t>W3A00002TWD</t>
  </si>
  <si>
    <t>W3A00002CAW</t>
  </si>
  <si>
    <t>Capital expenditure purpose ~ WATER additional line 2 [Other categories]</t>
  </si>
  <si>
    <t>Capital expenditure purpose ~ WATER additional line 3 [Other categories]</t>
  </si>
  <si>
    <t>W3A00003</t>
  </si>
  <si>
    <t>W3A00003WR</t>
  </si>
  <si>
    <t>W3A00003RWD</t>
  </si>
  <si>
    <t>W3A00003WT</t>
  </si>
  <si>
    <t>W3A00003TWD</t>
  </si>
  <si>
    <t>W3A00003CAW</t>
  </si>
  <si>
    <t>Capital expenditure purpose ~ WATER additional line 4 [Other categories]</t>
  </si>
  <si>
    <t>W3A00004</t>
  </si>
  <si>
    <t>W3A00004WR</t>
  </si>
  <si>
    <t>W3A00004RWD</t>
  </si>
  <si>
    <t>W3A00004WT</t>
  </si>
  <si>
    <t>W3A00004TWD</t>
  </si>
  <si>
    <t>W3A00004CAW</t>
  </si>
  <si>
    <t>Capital expenditure purpose ~ WATER additional line 5 [Other categories]</t>
  </si>
  <si>
    <t>W3A00005</t>
  </si>
  <si>
    <t>W3A00005WR</t>
  </si>
  <si>
    <t>W3A00005RWD</t>
  </si>
  <si>
    <t>W3A00005WT</t>
  </si>
  <si>
    <t>W3A00005TWD</t>
  </si>
  <si>
    <t>W3A00005CAW</t>
  </si>
  <si>
    <t>Capital expenditure purpose ~ WATER additional line 6 [Other categories]</t>
  </si>
  <si>
    <t>W3A00006</t>
  </si>
  <si>
    <t>W3A00006WR</t>
  </si>
  <si>
    <t>W3A00006RWD</t>
  </si>
  <si>
    <t>W3A00006WT</t>
  </si>
  <si>
    <t>W3A00006TWD</t>
  </si>
  <si>
    <t>W3A00006CAW</t>
  </si>
  <si>
    <t>Capital expenditure purpose ~ WATER additional line 7 [Other categories]</t>
  </si>
  <si>
    <t>W3A00007</t>
  </si>
  <si>
    <t>W3A00007WR</t>
  </si>
  <si>
    <t>W3A00007RWD</t>
  </si>
  <si>
    <t>W3A00007WT</t>
  </si>
  <si>
    <t>W3A00007TWD</t>
  </si>
  <si>
    <t>W3A00007CAW</t>
  </si>
  <si>
    <t>Capital expenditure purpose ~ WATER additional line 8 [Other categories]</t>
  </si>
  <si>
    <t>W3A00008</t>
  </si>
  <si>
    <t>W3A00008WR</t>
  </si>
  <si>
    <t>W3A00008RWD</t>
  </si>
  <si>
    <t>W3A00008WT</t>
  </si>
  <si>
    <t>W3A00008TWD</t>
  </si>
  <si>
    <t>W3A00008CAW</t>
  </si>
  <si>
    <t>Capital expenditure purpose ~ WATER additional line 9 [Other categories]</t>
  </si>
  <si>
    <t>W3A00009</t>
  </si>
  <si>
    <t>W3A00009WR</t>
  </si>
  <si>
    <t>W3A00009RWD</t>
  </si>
  <si>
    <t>W3A00009WT</t>
  </si>
  <si>
    <t>W3A00009TWD</t>
  </si>
  <si>
    <t>W3A00009CAW</t>
  </si>
  <si>
    <t>Capital expenditure purpose ~ WATER additional line 10 [Other categories]</t>
  </si>
  <si>
    <t>W3A00010</t>
  </si>
  <si>
    <t>W3A00010WR</t>
  </si>
  <si>
    <t>W3A00010RWD</t>
  </si>
  <si>
    <t>W3A00010WT</t>
  </si>
  <si>
    <t>W3A00010TWD</t>
  </si>
  <si>
    <t>W3A00010CAW</t>
  </si>
  <si>
    <t>Capital expenditure purpose ~ WATER additional line 11 [Other categories]</t>
  </si>
  <si>
    <t>W3A00011</t>
  </si>
  <si>
    <t>W3A00011WR</t>
  </si>
  <si>
    <t>W3A00011RWD</t>
  </si>
  <si>
    <t>W3A00011WT</t>
  </si>
  <si>
    <t>W3A00011TWD</t>
  </si>
  <si>
    <t>W3A00011CAW</t>
  </si>
  <si>
    <t>Capital expenditure purpose ~ WATER additional line 12 [Other categories]</t>
  </si>
  <si>
    <t>W3A00012</t>
  </si>
  <si>
    <t>W3A00012WR</t>
  </si>
  <si>
    <t>W3A00012RWD</t>
  </si>
  <si>
    <t>W3A00012WT</t>
  </si>
  <si>
    <t>W3A00012TWD</t>
  </si>
  <si>
    <t>W3A00012CAW</t>
  </si>
  <si>
    <t>Capital expenditure purpose ~ WATER additional line 13 [Other categories]</t>
  </si>
  <si>
    <t>W3A00013</t>
  </si>
  <si>
    <t>W3A00013WR</t>
  </si>
  <si>
    <t>W3A00013RWD</t>
  </si>
  <si>
    <t>W3A00013WT</t>
  </si>
  <si>
    <t>W3A00013TWD</t>
  </si>
  <si>
    <t>W3A00013CAW</t>
  </si>
  <si>
    <t>Capital expenditure purpose ~ WATER additional line 14 [Other categories]</t>
  </si>
  <si>
    <t>W3A00014</t>
  </si>
  <si>
    <t>W3A00014WR</t>
  </si>
  <si>
    <t>W3A00014RWD</t>
  </si>
  <si>
    <t>W3A00014WT</t>
  </si>
  <si>
    <t>W3A00014TWD</t>
  </si>
  <si>
    <t>W3A00014CAW</t>
  </si>
  <si>
    <t>Capital expenditure purpose ~ WATER additional line 15 [Other categories]</t>
  </si>
  <si>
    <t>W3A00015</t>
  </si>
  <si>
    <t>W3A00015WR</t>
  </si>
  <si>
    <t>W3A00015RWD</t>
  </si>
  <si>
    <t>W3A00015WT</t>
  </si>
  <si>
    <t>W3A00015TWD</t>
  </si>
  <si>
    <t>W3A00015CAW</t>
  </si>
  <si>
    <t xml:space="preserve">Total water enhancement capital expenditure </t>
  </si>
  <si>
    <t>Sum of lines 1 to 38</t>
  </si>
  <si>
    <t>BA2070WR</t>
  </si>
  <si>
    <t>BA2070RWD</t>
  </si>
  <si>
    <t>BA2070WT</t>
  </si>
  <si>
    <t>BA2070TWD</t>
  </si>
  <si>
    <t>BA2070CAW</t>
  </si>
  <si>
    <t>Enhancement expenditure by purpose ~ operating</t>
  </si>
  <si>
    <t>WS2009WR</t>
  </si>
  <si>
    <t>WS2009RWD</t>
  </si>
  <si>
    <t>WS2009WT</t>
  </si>
  <si>
    <t>WS2009TWD</t>
  </si>
  <si>
    <t>WS2009CAW</t>
  </si>
  <si>
    <t>WS2010WR</t>
  </si>
  <si>
    <t>WS2010RWD</t>
  </si>
  <si>
    <t>WS2010WT</t>
  </si>
  <si>
    <t>WS2010TWD</t>
  </si>
  <si>
    <t>WS2010CAW</t>
  </si>
  <si>
    <t>WS2011WR</t>
  </si>
  <si>
    <t>WS2011RWD</t>
  </si>
  <si>
    <t>WS2011WT</t>
  </si>
  <si>
    <t>WS2011TWD</t>
  </si>
  <si>
    <t>WS2011CAW</t>
  </si>
  <si>
    <t>WS2012WR</t>
  </si>
  <si>
    <t>WS2012RWD</t>
  </si>
  <si>
    <t>WS2012WT</t>
  </si>
  <si>
    <t>WS2012TWD</t>
  </si>
  <si>
    <t>WS2012CAW</t>
  </si>
  <si>
    <t>WS2013WR</t>
  </si>
  <si>
    <t>WS2013RWD</t>
  </si>
  <si>
    <t>WS2013WT</t>
  </si>
  <si>
    <t>WS2013TWD</t>
  </si>
  <si>
    <t>WS2013CAW</t>
  </si>
  <si>
    <t>WS2014WR</t>
  </si>
  <si>
    <t>WS2014RWD</t>
  </si>
  <si>
    <t>WS2014WT</t>
  </si>
  <si>
    <t>WS2014TWD</t>
  </si>
  <si>
    <t>WS2014CAW</t>
  </si>
  <si>
    <t>WS2015WR</t>
  </si>
  <si>
    <t>WS2015RWD</t>
  </si>
  <si>
    <t>WS2015WT</t>
  </si>
  <si>
    <t>WS2015TWD</t>
  </si>
  <si>
    <t>WS2015CAW</t>
  </si>
  <si>
    <t>WS2016WR</t>
  </si>
  <si>
    <t>WS2016RWD</t>
  </si>
  <si>
    <t>WS2016WT</t>
  </si>
  <si>
    <t>WS2016TWD</t>
  </si>
  <si>
    <t>WS2016CAW</t>
  </si>
  <si>
    <t>WS2017WR</t>
  </si>
  <si>
    <t>WS2017RWD</t>
  </si>
  <si>
    <t>WS2017WT</t>
  </si>
  <si>
    <t>WS2017TWD</t>
  </si>
  <si>
    <t>WS2017CAW</t>
  </si>
  <si>
    <t>WS2018WR</t>
  </si>
  <si>
    <t>WS2018RWD</t>
  </si>
  <si>
    <t>WS2018WT</t>
  </si>
  <si>
    <t>WS2018TWD</t>
  </si>
  <si>
    <t>WS2018CAW</t>
  </si>
  <si>
    <t>WS2019WR</t>
  </si>
  <si>
    <t>WS2019RWD</t>
  </si>
  <si>
    <t>WS2019WT</t>
  </si>
  <si>
    <t>WS2019TWD</t>
  </si>
  <si>
    <t>WS2019CAW</t>
  </si>
  <si>
    <t>WS2020WR</t>
  </si>
  <si>
    <t>WS2020RWD</t>
  </si>
  <si>
    <t>WS2020WT</t>
  </si>
  <si>
    <t>WS2020TWD</t>
  </si>
  <si>
    <t>WS2020CAW</t>
  </si>
  <si>
    <t>WS2021WR</t>
  </si>
  <si>
    <t>WS2021RWD</t>
  </si>
  <si>
    <t>WS2021WT</t>
  </si>
  <si>
    <t>WS2021TWD</t>
  </si>
  <si>
    <t>WS2021CAW</t>
  </si>
  <si>
    <t>WS2022WR</t>
  </si>
  <si>
    <t>WS2022RWD</t>
  </si>
  <si>
    <t>WS2022WT</t>
  </si>
  <si>
    <t>WS2022TWD</t>
  </si>
  <si>
    <t>WS2022CAW</t>
  </si>
  <si>
    <t>WS2023WR</t>
  </si>
  <si>
    <t>WS2023RWD</t>
  </si>
  <si>
    <t>WS2023WT</t>
  </si>
  <si>
    <t>WS2023TWD</t>
  </si>
  <si>
    <t>WS2023CAW</t>
  </si>
  <si>
    <t>WS2024WR</t>
  </si>
  <si>
    <t>WS2024RWD</t>
  </si>
  <si>
    <t>WS2024WT</t>
  </si>
  <si>
    <t>WS2024TWD</t>
  </si>
  <si>
    <t>WS2024CAW</t>
  </si>
  <si>
    <t>WS2025WR</t>
  </si>
  <si>
    <t>WS2025RWD</t>
  </si>
  <si>
    <t>WS2025WT</t>
  </si>
  <si>
    <t>WS2025TWD</t>
  </si>
  <si>
    <t>WS2025CAW</t>
  </si>
  <si>
    <t>WS2026WR</t>
  </si>
  <si>
    <t>WS2026RWD</t>
  </si>
  <si>
    <t>WS2026WT</t>
  </si>
  <si>
    <t>WS2026TWD</t>
  </si>
  <si>
    <t>WS2026CAW</t>
  </si>
  <si>
    <t>WS2027WR</t>
  </si>
  <si>
    <t>WS2027RWD</t>
  </si>
  <si>
    <t>WS2027WT</t>
  </si>
  <si>
    <t>WS2027TWD</t>
  </si>
  <si>
    <t>WS2027CAW</t>
  </si>
  <si>
    <t>WS2028WR</t>
  </si>
  <si>
    <t>WS2028RWD</t>
  </si>
  <si>
    <t>WS2028WT</t>
  </si>
  <si>
    <t>WS2028TWD</t>
  </si>
  <si>
    <t>WS2028CAW</t>
  </si>
  <si>
    <t>WS2029WR</t>
  </si>
  <si>
    <t>WS2029RWD</t>
  </si>
  <si>
    <t>WS2029WT</t>
  </si>
  <si>
    <t>WS2029TWD</t>
  </si>
  <si>
    <t>WS2029CAW</t>
  </si>
  <si>
    <t>WS2030WR</t>
  </si>
  <si>
    <t>WS2030RWD</t>
  </si>
  <si>
    <t>WS2030WT</t>
  </si>
  <si>
    <t>WS2030TWD</t>
  </si>
  <si>
    <t>WS2030CAW</t>
  </si>
  <si>
    <t>WS2031WR</t>
  </si>
  <si>
    <t>WS2031RWD</t>
  </si>
  <si>
    <t>WS2031WT</t>
  </si>
  <si>
    <t>WS2031TWD</t>
  </si>
  <si>
    <t>WS2031CAW</t>
  </si>
  <si>
    <t>WS2032</t>
  </si>
  <si>
    <t>WS2032WR</t>
  </si>
  <si>
    <t>WS2032RWD</t>
  </si>
  <si>
    <t>WS2032WT</t>
  </si>
  <si>
    <t>WS2032TWD</t>
  </si>
  <si>
    <t>WS2032CAW</t>
  </si>
  <si>
    <t>Operating expenditure purpose ~ WATER additional line 1 [Other categories]</t>
  </si>
  <si>
    <t>WS2033</t>
  </si>
  <si>
    <t>WS2033WR</t>
  </si>
  <si>
    <t>WS2033RWD</t>
  </si>
  <si>
    <t>WS2033WT</t>
  </si>
  <si>
    <t>WS2033TWD</t>
  </si>
  <si>
    <t>WS2033CAW</t>
  </si>
  <si>
    <t>Operating expenditure purpose ~ WATER additional line 2 [Other categories]</t>
  </si>
  <si>
    <t>Operating expenditure purpose ~ WATER additional line 3 [Other categories]</t>
  </si>
  <si>
    <t>WS2034</t>
  </si>
  <si>
    <t>WS2034WR</t>
  </si>
  <si>
    <t>WS2034RWD</t>
  </si>
  <si>
    <t>WS2034WT</t>
  </si>
  <si>
    <t>WS2034TWD</t>
  </si>
  <si>
    <t>WS2034CAW</t>
  </si>
  <si>
    <t>Operating expenditure purpose ~ WATER additional line 4 [Other categories]</t>
  </si>
  <si>
    <t>WS2035</t>
  </si>
  <si>
    <t>WS2035WR</t>
  </si>
  <si>
    <t>WS2035RWD</t>
  </si>
  <si>
    <t>WS2035WT</t>
  </si>
  <si>
    <t>WS2035TWD</t>
  </si>
  <si>
    <t>WS2035CAW</t>
  </si>
  <si>
    <t>Operating expenditure purpose ~ WATER additional line 5 [Other categories]</t>
  </si>
  <si>
    <t>WS2036</t>
  </si>
  <si>
    <t>WS2036WR</t>
  </si>
  <si>
    <t>WS2036RWD</t>
  </si>
  <si>
    <t>WS2036WT</t>
  </si>
  <si>
    <t>WS2036TWD</t>
  </si>
  <si>
    <t>WS2036CAW</t>
  </si>
  <si>
    <t>Operating expenditure purpose ~ WATER additional line 6 [Other categories]</t>
  </si>
  <si>
    <t>WS2037</t>
  </si>
  <si>
    <t>WS2037WR</t>
  </si>
  <si>
    <t>WS2037RWD</t>
  </si>
  <si>
    <t>WS2037WT</t>
  </si>
  <si>
    <t>WS2037TWD</t>
  </si>
  <si>
    <t>WS2037CAW</t>
  </si>
  <si>
    <t>Operating expenditure purpose ~ WATER additional line 7 [Other categories]</t>
  </si>
  <si>
    <t>WS2038</t>
  </si>
  <si>
    <t>WS2038WR</t>
  </si>
  <si>
    <t>WS2038RWD</t>
  </si>
  <si>
    <t>WS2038WT</t>
  </si>
  <si>
    <t>WS2038TWD</t>
  </si>
  <si>
    <t>WS2038CAW</t>
  </si>
  <si>
    <t>Operating expenditure purpose ~ WATER additional line 8 [Other categories]</t>
  </si>
  <si>
    <t>WS2039</t>
  </si>
  <si>
    <t>WS2039WR</t>
  </si>
  <si>
    <t>WS2039RWD</t>
  </si>
  <si>
    <t>WS2039WT</t>
  </si>
  <si>
    <t>WS2039TWD</t>
  </si>
  <si>
    <t>WS2039CAW</t>
  </si>
  <si>
    <t>Operating expenditure purpose ~ WATER additional line 9 [Other categories]</t>
  </si>
  <si>
    <t>WS2040</t>
  </si>
  <si>
    <t>WS2040WR</t>
  </si>
  <si>
    <t>WS2040RWD</t>
  </si>
  <si>
    <t>WS2040WT</t>
  </si>
  <si>
    <t>WS2040TWD</t>
  </si>
  <si>
    <t>WS2040CAW</t>
  </si>
  <si>
    <t>Operating expenditure purpose ~ WATER additional line 10 [Other categories]</t>
  </si>
  <si>
    <t>WS2041</t>
  </si>
  <si>
    <t>WS2041WR</t>
  </si>
  <si>
    <t>WS2041RWD</t>
  </si>
  <si>
    <t>WS2041WT</t>
  </si>
  <si>
    <t>WS2041TWD</t>
  </si>
  <si>
    <t>WS2041CAW</t>
  </si>
  <si>
    <t>Operating expenditure purpose ~ WATER additional line 11 [Other categories]</t>
  </si>
  <si>
    <t>WS2042</t>
  </si>
  <si>
    <t>WS2042WR</t>
  </si>
  <si>
    <t>WS2042RWD</t>
  </si>
  <si>
    <t>WS2042WT</t>
  </si>
  <si>
    <t>WS2042TWD</t>
  </si>
  <si>
    <t>WS2042CAW</t>
  </si>
  <si>
    <t>Operating expenditure purpose ~ WATER additional line 12 [Other categories]</t>
  </si>
  <si>
    <t>WS2043</t>
  </si>
  <si>
    <t>WS2043WR</t>
  </si>
  <si>
    <t>WS2043RWD</t>
  </si>
  <si>
    <t>WS2043WT</t>
  </si>
  <si>
    <t>WS2043TWD</t>
  </si>
  <si>
    <t>WS2043CAW</t>
  </si>
  <si>
    <t>Operating expenditure purpose ~ WATER additional line 13 [Other categories]</t>
  </si>
  <si>
    <t>WS2044</t>
  </si>
  <si>
    <t>WS2044WR</t>
  </si>
  <si>
    <t>WS2044RWD</t>
  </si>
  <si>
    <t>WS2044WT</t>
  </si>
  <si>
    <t>WS2044TWD</t>
  </si>
  <si>
    <t>WS2044CAW</t>
  </si>
  <si>
    <t>Operating expenditure purpose ~ WATER additional line 14 [Other categories]</t>
  </si>
  <si>
    <t>WS2045</t>
  </si>
  <si>
    <t>WS2045WR</t>
  </si>
  <si>
    <t>WS2045RWD</t>
  </si>
  <si>
    <t>WS2045WT</t>
  </si>
  <si>
    <t>WS2045TWD</t>
  </si>
  <si>
    <t>WS2045CAW</t>
  </si>
  <si>
    <t>Operating expenditure purpose ~ WATER additional line 15 [Other categories]</t>
  </si>
  <si>
    <t>WS2046</t>
  </si>
  <si>
    <t>WS2046WR</t>
  </si>
  <si>
    <t>WS2046RWD</t>
  </si>
  <si>
    <t>WS2046WT</t>
  </si>
  <si>
    <t>WS2046TWD</t>
  </si>
  <si>
    <t>WS2046CAW</t>
  </si>
  <si>
    <t xml:space="preserve">Total water enhancement operating expenditure </t>
  </si>
  <si>
    <t>Sum of lines 40 to 77</t>
  </si>
  <si>
    <t>WS2047WR</t>
  </si>
  <si>
    <t>WS2047RWD</t>
  </si>
  <si>
    <t>WS2047WT</t>
  </si>
  <si>
    <t>WS2047TWD</t>
  </si>
  <si>
    <t>WS2047CAW</t>
  </si>
  <si>
    <t>Pre-populated</t>
  </si>
  <si>
    <t>WS2 guidance and line definitions</t>
  </si>
  <si>
    <r>
      <t xml:space="preserve">This table identifies enhancement expenditure and reflects </t>
    </r>
    <r>
      <rPr>
        <sz val="10"/>
        <color rgb="FF0078C9"/>
        <rFont val="Franklin Gothic Demi"/>
        <family val="2"/>
      </rPr>
      <t>table 2 of the 2017 Cost Assessment submission</t>
    </r>
    <r>
      <rPr>
        <sz val="10"/>
        <rFont val="Arial"/>
        <family val="2"/>
      </rPr>
      <t xml:space="preserve">.  One difference from table 2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t>
    </r>
    <r>
      <rPr>
        <sz val="10"/>
        <color rgb="FF0078C9"/>
        <rFont val="Arial"/>
        <family val="2"/>
      </rPr>
      <t>exclude</t>
    </r>
    <r>
      <rPr>
        <sz val="10"/>
        <rFont val="Arial"/>
        <family val="2"/>
      </rPr>
      <t xml:space="preserve"> the company’s proposed transition expenditure as this is reported separately in table WS10.</t>
    </r>
  </si>
  <si>
    <t>Blocks A and B Enhancement capex and opex by purpose</t>
  </si>
  <si>
    <t>Capital / operating expenditure to deliver projects required to deal with the environmental impact of water abstraction during the report year.</t>
  </si>
  <si>
    <t>Capital / operating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</si>
  <si>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required to deal with invasive non-native species.</t>
  </si>
  <si>
    <t>Capital / operating expenditure to reduce the number of properties with low pressure.</t>
  </si>
  <si>
    <t xml:space="preserve">Capital / operating expenditure to deliver improvements to consumer acceptability of the drinking water (relating to colour, taste and odour)
</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</si>
  <si>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</si>
  <si>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Capital / operating expenditure to enhance the supply / demand balance. Includes expenditure associated with schemes to deliver supply side (resource and production options) enhancements to supply / demand capacity in dry year critical / peak conditions.</t>
  </si>
  <si>
    <t>Capital / operating expenditure to enhance the supply/demand balance. Includes expenditure associated with schemes to deliver supply side (resource and production options) enhancements to supply demand capacity in dry year annual average conditions.</t>
  </si>
  <si>
    <t>Capital / operating expenditure to enhance the supply/demand balance. Includes expenditure associated with schemes to deliver demand side (distribution and customer options) enhancements to supply / demand capacity in dry year critical / peak conditions.</t>
  </si>
  <si>
    <t>Capital / operating expenditure to enhance the supply / demand balance. Includes expenditure associated with schemes to deliver demand side (distribution and customer options) enhancements to supply / demand capacity in dry year annual average conditions.</t>
  </si>
  <si>
    <t>Capital / operating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</si>
  <si>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The capital / operating cost of connecting a new property (including the cost of a meter, communication pipe and boundary stop tap valve etc)</t>
  </si>
  <si>
    <t>Capital / operating expenditure to address raw water deterioration.</t>
  </si>
  <si>
    <t>Capital / operating expenditure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ESL04).</t>
  </si>
  <si>
    <t>Capital / operating expenditure on schemes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</si>
  <si>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</si>
  <si>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t>Capital / operating expenditure on schemes to either avoid additional treatment or reduce current treatment (surface and groundwaters) in AMP7 and which is associated with Drinking Water Protected Areas under Article 7 of the Water Framework Directive.</t>
  </si>
  <si>
    <t xml:space="preserve">Capital / operating expenditure on WFD-driven measures to improve, protect or ensure no deterioration in the status or potential of surface water or groundwater where the meassures arise from PR14 investigations or sustainable abstraction work. </t>
  </si>
  <si>
    <t xml:space="preserve">Capital / operating expenditure on environmental investigations and options appraisals listed in the NEP (or WINEP) for AMP5, AMP6 or AMP7 except where line definitions require costs to be reported elsewhere in this table eg line 2. </t>
  </si>
  <si>
    <r>
      <t xml:space="preserve">Capital / operating expenditure relating to reducing abstraction licences (unless captured elsewhere in this table, principally in </t>
    </r>
    <r>
      <rPr>
        <sz val="10"/>
        <color rgb="FF0078C9"/>
        <rFont val="Arial"/>
        <family val="2"/>
      </rPr>
      <t>WS2 line 1 or 14</t>
    </r>
    <r>
      <rPr>
        <sz val="10"/>
        <rFont val="Arial"/>
        <family val="2"/>
      </rPr>
      <t>).</t>
    </r>
  </si>
  <si>
    <t>Metering (excluding cost of providing metering to new service connections) for optants.</t>
  </si>
  <si>
    <t>Metering (excluding cost of providing metering to new service connections) for meters introduced by companies (irrespective of whether these meters are used for charging).</t>
  </si>
  <si>
    <t>Metering (excluding cost of providing metering to new service connections) for businesses and other non-household customers.</t>
  </si>
  <si>
    <t>24-38 / 63-77</t>
  </si>
  <si>
    <t>Other capital / operating expenditure by purpose [Company to insert other purposes as required and explain in commentary]. Regard should be had for the desirability of maintaining consistency with corresponding lines in previous data submissions when using these lines.</t>
  </si>
  <si>
    <r>
      <t xml:space="preserve">Total water enhancement capital / operating expenditure. Calculated as the sum of table </t>
    </r>
    <r>
      <rPr>
        <sz val="10"/>
        <color rgb="FF0078C9"/>
        <rFont val="Arial"/>
        <family val="2"/>
      </rPr>
      <t>WS2 lines 1 to 38</t>
    </r>
    <r>
      <rPr>
        <sz val="10"/>
        <rFont val="Arial"/>
        <family val="2"/>
      </rPr>
      <t xml:space="preserve"> inclusive for capital expenditure and table </t>
    </r>
    <r>
      <rPr>
        <sz val="10"/>
        <color rgb="FF0078C9"/>
        <rFont val="Arial"/>
        <family val="2"/>
      </rPr>
      <t>WS2 lines 40 to 77</t>
    </r>
    <r>
      <rPr>
        <sz val="10"/>
        <rFont val="Arial"/>
        <family val="2"/>
      </rPr>
      <t xml:space="preserve"> for operating expenditure.</t>
    </r>
  </si>
  <si>
    <t>WWS1 - Wholesale wastewater operating and capital expenditure by business unit</t>
  </si>
  <si>
    <t>Sewage collection</t>
  </si>
  <si>
    <t>Sewage treatment</t>
  </si>
  <si>
    <t>Sludge</t>
  </si>
  <si>
    <t>Totals in Line 3 should equal the Totals sum of Lines 7-9 of WWS5 (providing no atypical costs).</t>
  </si>
  <si>
    <t>Sludge transport</t>
  </si>
  <si>
    <t>Sludge treatment</t>
  </si>
  <si>
    <t>Sludge disposal</t>
  </si>
  <si>
    <t>Totals in Line 10 should equal the equivalent sum of Lines 3 and 13 of WWS8 (providing no atypical costs).</t>
  </si>
  <si>
    <t>Totals in Line 9 should equal sum of Totals in Lines 8 and 16 in Bio3.</t>
  </si>
  <si>
    <t>2017-18 FYA (CPIH adjusted)</t>
  </si>
  <si>
    <t>Sum of Lines 14-16 should equal Line 47 of WWS2.</t>
  </si>
  <si>
    <t>Operating expenditure</t>
  </si>
  <si>
    <t>WWS1001SC</t>
  </si>
  <si>
    <t>WWS1001ST</t>
  </si>
  <si>
    <t>WWS1001STP</t>
  </si>
  <si>
    <t>WWS1001SDT</t>
  </si>
  <si>
    <t>WWS1001SDD</t>
  </si>
  <si>
    <t>WWS1001CAS</t>
  </si>
  <si>
    <t>WWS1002SC</t>
  </si>
  <si>
    <t>WWS1002ST</t>
  </si>
  <si>
    <t>WWS1002STP</t>
  </si>
  <si>
    <t>WWS1002SDT</t>
  </si>
  <si>
    <t>WWS1002SDD</t>
  </si>
  <si>
    <t>WWS1002CAS</t>
  </si>
  <si>
    <t>Service charges / Discharge Consents</t>
  </si>
  <si>
    <t>Totals in Line 3 should equal the equivalent sum of Lines 7-9 of WWS5 (providing no atypical costs).</t>
  </si>
  <si>
    <t>WWS1003SC</t>
  </si>
  <si>
    <t>WWS1003ST</t>
  </si>
  <si>
    <t>WWS1003STP</t>
  </si>
  <si>
    <t>WWS1003SDT</t>
  </si>
  <si>
    <t>WWS1003SDD</t>
  </si>
  <si>
    <t>WWS1003CAS</t>
  </si>
  <si>
    <t>Bulk discharge</t>
  </si>
  <si>
    <t>BJ to BS</t>
  </si>
  <si>
    <t>WWS1004SC</t>
  </si>
  <si>
    <t>WWS1004ST</t>
  </si>
  <si>
    <t>WWS1004STP</t>
  </si>
  <si>
    <t>WWS1004SDT</t>
  </si>
  <si>
    <t>WWS1004SDD</t>
  </si>
  <si>
    <t>WWS1004CAS</t>
  </si>
  <si>
    <t>WWS1005SC</t>
  </si>
  <si>
    <t>WWS1005ST</t>
  </si>
  <si>
    <t>WWS1005STP</t>
  </si>
  <si>
    <t>WWS1005SDT</t>
  </si>
  <si>
    <t>WWS1005SDD</t>
  </si>
  <si>
    <t>WWS1005CAS</t>
  </si>
  <si>
    <t>WWS1006SC</t>
  </si>
  <si>
    <t>WWS1006ST</t>
  </si>
  <si>
    <t>WWS1006STP</t>
  </si>
  <si>
    <t>WWS1006SDT</t>
  </si>
  <si>
    <t>WWS1006SDD</t>
  </si>
  <si>
    <t>WWS1006CAS</t>
  </si>
  <si>
    <t>WWS1007SC</t>
  </si>
  <si>
    <t>WWS1007ST</t>
  </si>
  <si>
    <t>WWS1007STP</t>
  </si>
  <si>
    <t>WWS1007SDT</t>
  </si>
  <si>
    <t>WWS1007SDD</t>
  </si>
  <si>
    <t>WWS1007CAS</t>
  </si>
  <si>
    <t>WWS1008SC</t>
  </si>
  <si>
    <t>WWS1008ST</t>
  </si>
  <si>
    <t>WWS1008STP</t>
  </si>
  <si>
    <t>WWS1008SDT</t>
  </si>
  <si>
    <t>WWS1008SDD</t>
  </si>
  <si>
    <t>WWS1008CAS</t>
  </si>
  <si>
    <t>Total operating expenditure (excluding third party services)</t>
  </si>
  <si>
    <t>Sum of lines 1 to 8.</t>
  </si>
  <si>
    <t>Total sludge in Line 9 should equal sum of Totals in Lines 8 and 16 in Bio3.</t>
  </si>
  <si>
    <t>WWS1009SC</t>
  </si>
  <si>
    <t>WWS1009ST</t>
  </si>
  <si>
    <t>WWS1009STP</t>
  </si>
  <si>
    <t>WWS1009SDT</t>
  </si>
  <si>
    <t>WWS1009SDD</t>
  </si>
  <si>
    <t>WWS1009CAS</t>
  </si>
  <si>
    <t>WWS1010SC</t>
  </si>
  <si>
    <t>WWS1010ST</t>
  </si>
  <si>
    <t>WWS1010STP</t>
  </si>
  <si>
    <t>WWS1010SDT</t>
  </si>
  <si>
    <t>WWS1010SDD</t>
  </si>
  <si>
    <t>WWS1010CAS</t>
  </si>
  <si>
    <t>WWS1011SC</t>
  </si>
  <si>
    <t>WWS1011ST</t>
  </si>
  <si>
    <t>WWS1011STP</t>
  </si>
  <si>
    <t>WWS1011SDT</t>
  </si>
  <si>
    <t>WWS1011SDD</t>
  </si>
  <si>
    <t>WWS1011CAS</t>
  </si>
  <si>
    <t>Capital expenditure</t>
  </si>
  <si>
    <t>WWS1012SC</t>
  </si>
  <si>
    <t>WWS1012ST</t>
  </si>
  <si>
    <t>WWS1012STP</t>
  </si>
  <si>
    <t>WWS1012SDT</t>
  </si>
  <si>
    <t>WWS1012SDD</t>
  </si>
  <si>
    <t>WWS1012CAS</t>
  </si>
  <si>
    <t>Maintaining the long term capability of the assets ~ non~infra</t>
  </si>
  <si>
    <t>WWS1013SC</t>
  </si>
  <si>
    <t>WWS1013ST</t>
  </si>
  <si>
    <t>WWS1013STP</t>
  </si>
  <si>
    <t>WWS1013SDT</t>
  </si>
  <si>
    <t>WWS1013SDD</t>
  </si>
  <si>
    <t>WWS1013CAS</t>
  </si>
  <si>
    <t>WWS1014SC</t>
  </si>
  <si>
    <t>WWS1014ST</t>
  </si>
  <si>
    <t>WWS1014STP</t>
  </si>
  <si>
    <t>WWS1014SDT</t>
  </si>
  <si>
    <t>WWS1014SDD</t>
  </si>
  <si>
    <t>WWS1014CAS</t>
  </si>
  <si>
    <t>Other capital expenditure ~ non~infra</t>
  </si>
  <si>
    <t>WWS1015SC</t>
  </si>
  <si>
    <t>WWS1015ST</t>
  </si>
  <si>
    <t>WWS1015STP</t>
  </si>
  <si>
    <t>WWS1015SDT</t>
  </si>
  <si>
    <t>WWS1015SDD</t>
  </si>
  <si>
    <t>WWS1015CAS</t>
  </si>
  <si>
    <t>WWS1016SC</t>
  </si>
  <si>
    <t>WWS1016ST</t>
  </si>
  <si>
    <t>WWS1016STP</t>
  </si>
  <si>
    <t>WWS1016SDT</t>
  </si>
  <si>
    <t>WWS1016SDD</t>
  </si>
  <si>
    <t>WWS1016CAS</t>
  </si>
  <si>
    <t>WWS1017SC</t>
  </si>
  <si>
    <t>WWS1017ST</t>
  </si>
  <si>
    <t>WWS1017STP</t>
  </si>
  <si>
    <t>WWS1017SDT</t>
  </si>
  <si>
    <t>WWS1017SDD</t>
  </si>
  <si>
    <t>WWS1017CAS</t>
  </si>
  <si>
    <t>WWS1018SC</t>
  </si>
  <si>
    <t>WWS1018ST</t>
  </si>
  <si>
    <t>WWS1018STP</t>
  </si>
  <si>
    <t>WWS1018SDT</t>
  </si>
  <si>
    <t>WWS1018SDD</t>
  </si>
  <si>
    <t>WWS1018CAS</t>
  </si>
  <si>
    <t>WWS1019SC</t>
  </si>
  <si>
    <t>WWS1019ST</t>
  </si>
  <si>
    <t>WWS1019STP</t>
  </si>
  <si>
    <t>WWS1019SDT</t>
  </si>
  <si>
    <t>WWS1019SDD</t>
  </si>
  <si>
    <t>WWS1019CAS</t>
  </si>
  <si>
    <t>WWS1025SC</t>
  </si>
  <si>
    <t>WWS1025ST</t>
  </si>
  <si>
    <t>WWS1025STP</t>
  </si>
  <si>
    <t>WWS1025SDP</t>
  </si>
  <si>
    <t>WWS1025SDD</t>
  </si>
  <si>
    <t>WWS1025CAS</t>
  </si>
  <si>
    <t>WWS1026SC</t>
  </si>
  <si>
    <t>WWS1026ST</t>
  </si>
  <si>
    <t>WWS1026STP</t>
  </si>
  <si>
    <t>WWS1026SDP</t>
  </si>
  <si>
    <t>WWS1026SDD</t>
  </si>
  <si>
    <t>WWS1026CAS</t>
  </si>
  <si>
    <t>Sum of lines 11 and 19 minus the sum of lines 20 and 21.</t>
  </si>
  <si>
    <t>WWS1021SC</t>
  </si>
  <si>
    <t>WWS1021ST</t>
  </si>
  <si>
    <t>WWS1021STP</t>
  </si>
  <si>
    <t>WWS1021SDP</t>
  </si>
  <si>
    <t>WWS1021SDD</t>
  </si>
  <si>
    <t>WWS1021CAS</t>
  </si>
  <si>
    <t>Cash expenditure</t>
  </si>
  <si>
    <t>WWS1022SC</t>
  </si>
  <si>
    <t>WWS1022ST</t>
  </si>
  <si>
    <t>WWS1022STP</t>
  </si>
  <si>
    <t>WWS1022SDT</t>
  </si>
  <si>
    <t>WWS1022SDD</t>
  </si>
  <si>
    <t>WWS1022CAS</t>
  </si>
  <si>
    <t>WWS1023SC</t>
  </si>
  <si>
    <t>WWS1023ST</t>
  </si>
  <si>
    <t>WWS1023STP</t>
  </si>
  <si>
    <t>WWS1023SDT</t>
  </si>
  <si>
    <t>WWS1023SDD</t>
  </si>
  <si>
    <t>WWS1023CAS</t>
  </si>
  <si>
    <t>WWS1024SC</t>
  </si>
  <si>
    <t>WWS1024ST</t>
  </si>
  <si>
    <t>WWS1024STP</t>
  </si>
  <si>
    <t>WWS1024SDT</t>
  </si>
  <si>
    <t>WWS1024SDD</t>
  </si>
  <si>
    <t>WWS1024CAS</t>
  </si>
  <si>
    <t>BP3357001SC</t>
  </si>
  <si>
    <t>BP3357001ST</t>
  </si>
  <si>
    <t>BP3357001STP</t>
  </si>
  <si>
    <t>BP3357001SDT</t>
  </si>
  <si>
    <t>BP3357001SDD</t>
  </si>
  <si>
    <t>BP3357001CAS</t>
  </si>
  <si>
    <t>BP3357002SC</t>
  </si>
  <si>
    <t>BP3357002ST</t>
  </si>
  <si>
    <t>BP3357002STP</t>
  </si>
  <si>
    <t>BP3357002SDT</t>
  </si>
  <si>
    <t>BP3357002SDD</t>
  </si>
  <si>
    <t>BP3357002CAS</t>
  </si>
  <si>
    <t>BP3357003SC</t>
  </si>
  <si>
    <t>BP3357003ST</t>
  </si>
  <si>
    <t>BP3357003STP</t>
  </si>
  <si>
    <t>BP3357003SDT</t>
  </si>
  <si>
    <t>BP3357003SDD</t>
  </si>
  <si>
    <t>BP3357003CAS</t>
  </si>
  <si>
    <t>BP3357004SC</t>
  </si>
  <si>
    <t>BP3357004ST</t>
  </si>
  <si>
    <t>BP3357004STP</t>
  </si>
  <si>
    <t>BP3357004SDT</t>
  </si>
  <si>
    <t>BP3357004SDD</t>
  </si>
  <si>
    <t>BP3357004CAS</t>
  </si>
  <si>
    <t>BP3357005SC</t>
  </si>
  <si>
    <t>BP3357005ST</t>
  </si>
  <si>
    <t>BP3357005STP</t>
  </si>
  <si>
    <t>BP3357005SDT</t>
  </si>
  <si>
    <t>BP3357005SDD</t>
  </si>
  <si>
    <t>BP3357005CAS</t>
  </si>
  <si>
    <t>BP3357006SC</t>
  </si>
  <si>
    <t>BP3357006ST</t>
  </si>
  <si>
    <t>BP3357006STP</t>
  </si>
  <si>
    <t>BP3357006SDT</t>
  </si>
  <si>
    <t>BP3357006SDD</t>
  </si>
  <si>
    <t>BP3357006CAS</t>
  </si>
  <si>
    <t>BP3357007SC</t>
  </si>
  <si>
    <t>BP3357007ST</t>
  </si>
  <si>
    <t>BP3357007STP</t>
  </si>
  <si>
    <t>BP3357007SDT</t>
  </si>
  <si>
    <t>BP3357007SDD</t>
  </si>
  <si>
    <t>BP3357007CAS</t>
  </si>
  <si>
    <t>BP3357008SC</t>
  </si>
  <si>
    <t>BP3357008ST</t>
  </si>
  <si>
    <t>BP3357008STP</t>
  </si>
  <si>
    <t>BP3357008SDT</t>
  </si>
  <si>
    <t>BP3357008SDD</t>
  </si>
  <si>
    <t>BP3357008CAS</t>
  </si>
  <si>
    <t>BP3357009SC</t>
  </si>
  <si>
    <t>BP3357009ST</t>
  </si>
  <si>
    <t>BP3357009STP</t>
  </si>
  <si>
    <t>BP3357009SDT</t>
  </si>
  <si>
    <t>BP3357009SDD</t>
  </si>
  <si>
    <t>BP3357009CAS</t>
  </si>
  <si>
    <t>BP3357010SC</t>
  </si>
  <si>
    <t>BP3357010ST</t>
  </si>
  <si>
    <t>BP3357010STP</t>
  </si>
  <si>
    <t>BP3357010SDT</t>
  </si>
  <si>
    <t>BP3357010SDD</t>
  </si>
  <si>
    <t>BP3357010CAS</t>
  </si>
  <si>
    <t>Sum of lines 26 to 35.</t>
  </si>
  <si>
    <t>BP3357020SC</t>
  </si>
  <si>
    <t>BP3357020ST</t>
  </si>
  <si>
    <t>BP3357020STP</t>
  </si>
  <si>
    <t>BP3357020SDT</t>
  </si>
  <si>
    <t>BP3357020SDD</t>
  </si>
  <si>
    <t>BP3357020CAS</t>
  </si>
  <si>
    <t>S3040TCASC</t>
  </si>
  <si>
    <t>S3040TCAST</t>
  </si>
  <si>
    <t>S3040TCASTP</t>
  </si>
  <si>
    <t>S3040TCASDT</t>
  </si>
  <si>
    <t>S3040TCASDD</t>
  </si>
  <si>
    <t>S3040TCAS</t>
  </si>
  <si>
    <t>WWS1 guidance and line definitions</t>
  </si>
  <si>
    <r>
      <t xml:space="preserve">This table identifies totex by business unit and atypical expenditure and reflects </t>
    </r>
    <r>
      <rPr>
        <sz val="10"/>
        <color rgb="FF0078C9"/>
        <rFont val="Franklin Gothic Demi"/>
        <family val="2"/>
      </rPr>
      <t>table 8 of the 2017 Cost Assessment submission</t>
    </r>
    <r>
      <rPr>
        <sz val="10"/>
        <rFont val="Arial"/>
        <family val="2"/>
      </rPr>
      <t xml:space="preserve">. It is also closely associated with pro forma 4E and 4K in the APR (as per RAG4). </t>
    </r>
    <r>
      <rPr>
        <b/>
        <sz val="10"/>
        <rFont val="Arial"/>
        <family val="2"/>
      </rPr>
      <t xml:space="preserve">The expenditure in this table must exclude that associated with a dummy price control (Thames Tideway) which should be entered separately in </t>
    </r>
    <r>
      <rPr>
        <sz val="10"/>
        <color rgb="FF0078C9"/>
        <rFont val="Franklin Gothic Demi"/>
        <family val="2"/>
      </rPr>
      <t>Dmmy1</t>
    </r>
    <r>
      <rPr>
        <sz val="10"/>
        <rFont val="Arial"/>
        <family val="2"/>
      </rPr>
      <t>.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WWS10.</t>
    </r>
  </si>
  <si>
    <t>Income received from sales which are external to the appointed business and which directly relate to the wastewater processes. It should be input as a negative number. 
This will include:
Electricity sales from sources such as CHP to external parties.
Electricity sales from back-up generators under the National Grid ‘STOR’.
Bio-methane gas sales to the National Grid. 
Renewables Obligation Certificates (ROCs) and payments made under the non-domestic RHI and Feed-in Tariff schemes. 
Sludge and sludge products such as cake, granules etc. to external parties.</t>
  </si>
  <si>
    <t>Total cost of service charges by the Environment Agency or Canal and River Trust for discharge permits.</t>
  </si>
  <si>
    <t xml:space="preserve">Any other operating costs  </t>
  </si>
  <si>
    <r>
      <t xml:space="preserve">Total operating costs excluding third party services. Calculated as the sum of </t>
    </r>
    <r>
      <rPr>
        <sz val="10"/>
        <color rgb="FF0078C9"/>
        <rFont val="Arial"/>
        <family val="2"/>
      </rPr>
      <t>WWS1 lines 1 to 8</t>
    </r>
    <r>
      <rPr>
        <sz val="10"/>
        <rFont val="Arial"/>
        <family val="2"/>
      </rPr>
      <t>.</t>
    </r>
  </si>
  <si>
    <r>
      <t xml:space="preserve">Total operating expenditure for the wholesale business only within each business category. Calculated as the sum of </t>
    </r>
    <r>
      <rPr>
        <sz val="10"/>
        <color rgb="FF0078C9"/>
        <rFont val="Arial"/>
        <family val="2"/>
      </rPr>
      <t>WWS1 lines 9 and 10</t>
    </r>
    <r>
      <rPr>
        <sz val="10"/>
        <rFont val="Arial"/>
        <family val="2"/>
      </rPr>
      <t xml:space="preserve">. </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</si>
  <si>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</si>
  <si>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</si>
  <si>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WWS1 line 11</t>
    </r>
    <r>
      <rPr>
        <sz val="10"/>
        <rFont val="Arial"/>
        <family val="2"/>
      </rPr>
      <t xml:space="preserve"> excluding third party capex.</t>
    </r>
  </si>
  <si>
    <r>
      <t xml:space="preserve">Any capital expenditure on non-infrastructure assets other than defined in </t>
    </r>
    <r>
      <rPr>
        <sz val="10"/>
        <color rgb="FF0078C9"/>
        <rFont val="Arial"/>
        <family val="2"/>
      </rPr>
      <t>WWS1 line 12</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</si>
  <si>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sewerage undertaker's infrastructure charges.</t>
  </si>
  <si>
    <r>
      <t xml:space="preserve">Total gross capital expenditure excluding third party services. Calculated as the sum of </t>
    </r>
    <r>
      <rPr>
        <sz val="10"/>
        <color rgb="FF0078C9"/>
        <rFont val="Arial"/>
        <family val="2"/>
      </rPr>
      <t>WWS1 lines 12 to 16</t>
    </r>
    <r>
      <rPr>
        <sz val="10"/>
        <rFont val="Arial"/>
        <family val="2"/>
      </rPr>
      <t>.</t>
    </r>
  </si>
  <si>
    <r>
      <t xml:space="preserve">Total gross capital expenditure. Calculated as the sum of </t>
    </r>
    <r>
      <rPr>
        <sz val="10"/>
        <color rgb="FF0078C9"/>
        <rFont val="Arial"/>
        <family val="2"/>
      </rPr>
      <t>WWS1 lines 17 and 18</t>
    </r>
    <r>
      <rPr>
        <sz val="10"/>
        <rFont val="Arial"/>
        <family val="2"/>
      </rPr>
      <t>.</t>
    </r>
  </si>
  <si>
    <t>Grants and contributions operating expenditure as reported in Table 4D/4E of RAG4. Input as a positive number.  The sum of lines 20 and 21 will be equal to table App 28 line 29 for years 2015-2025</t>
  </si>
  <si>
    <t>Grants and contributions capital expenditure as reported in Table 4D/4E of RAG4. Input as a positive number.  The sum of lines 20 and 21 will be equal to table App 28 line 29 for years 2015-2025</t>
  </si>
  <si>
    <r>
      <t xml:space="preserve">Totex. Calculated as the sum of </t>
    </r>
    <r>
      <rPr>
        <sz val="10"/>
        <color rgb="FF0078C9"/>
        <rFont val="Arial"/>
        <family val="2"/>
      </rPr>
      <t>WWS1 lines 11 and 19 minus the sum of lines 20 and 21</t>
    </r>
    <r>
      <rPr>
        <sz val="10"/>
        <rFont val="Arial"/>
        <family val="2"/>
      </rPr>
      <t>.</t>
    </r>
  </si>
  <si>
    <r>
      <t xml:space="preserve">Totex including cash items. Calculated as the sum of </t>
    </r>
    <r>
      <rPr>
        <sz val="10"/>
        <color rgb="FF0078C9"/>
        <rFont val="Arial"/>
        <family val="2"/>
      </rPr>
      <t>WWS1 lines 22 to 24</t>
    </r>
    <r>
      <rPr>
        <sz val="10"/>
        <rFont val="Arial"/>
        <family val="2"/>
      </rPr>
      <t>.</t>
    </r>
  </si>
  <si>
    <t>Please specify atypical items in the lines below.  Atypical items are defined as unusual items outside ordinary activities.  This would include items such as office moves and one-off reorganisations.  For avoidance of doubt these items should not be included in lines 1-24 above</t>
  </si>
  <si>
    <r>
      <t xml:space="preserve">Total atypical expenditure. Calculated as the sum of </t>
    </r>
    <r>
      <rPr>
        <sz val="10"/>
        <color rgb="FF0078C9"/>
        <rFont val="Arial"/>
        <family val="2"/>
      </rPr>
      <t>WWS1 lines 26 to 35</t>
    </r>
    <r>
      <rPr>
        <sz val="10"/>
        <rFont val="Arial"/>
        <family val="2"/>
      </rPr>
      <t>.</t>
    </r>
  </si>
  <si>
    <r>
      <t xml:space="preserve">Total expenditure. Calculated as the sum of </t>
    </r>
    <r>
      <rPr>
        <sz val="10"/>
        <color rgb="FF0078C9"/>
        <rFont val="Arial"/>
        <family val="2"/>
      </rPr>
      <t>WWS1 lines 25 and 36</t>
    </r>
    <r>
      <rPr>
        <sz val="10"/>
        <rFont val="Arial"/>
        <family val="2"/>
      </rPr>
      <t>.</t>
    </r>
  </si>
  <si>
    <t>WWS2 - Wholesale wastewater capital and operating expenditure by purpose</t>
  </si>
  <si>
    <t>Enhancement expenditure by purpose - capital</t>
  </si>
  <si>
    <t>First time sewerage (s101A)</t>
  </si>
  <si>
    <t>BC31379SC</t>
  </si>
  <si>
    <t>BC31379ST</t>
  </si>
  <si>
    <t>BC31379STP</t>
  </si>
  <si>
    <t>BC31379SDT</t>
  </si>
  <si>
    <t>BC31379SDD</t>
  </si>
  <si>
    <t>BC31379CAS</t>
  </si>
  <si>
    <t>Sludge enhancement (quality)</t>
  </si>
  <si>
    <t>S3035QSC</t>
  </si>
  <si>
    <t>S3035QST</t>
  </si>
  <si>
    <t>S3035QSTP</t>
  </si>
  <si>
    <t>S3035QSDT</t>
  </si>
  <si>
    <t>S3035QSDD</t>
  </si>
  <si>
    <t>S3035QCAS</t>
  </si>
  <si>
    <t>Sludge enhancement (growth)</t>
  </si>
  <si>
    <t>S3036GSC</t>
  </si>
  <si>
    <t>S3036GST</t>
  </si>
  <si>
    <t>S3036GSTP</t>
  </si>
  <si>
    <t>S3036GSDT</t>
  </si>
  <si>
    <t>S3036GSDD</t>
  </si>
  <si>
    <t>S3036GCAS</t>
  </si>
  <si>
    <t>WINEP / NEP ~ Conservation drivers</t>
  </si>
  <si>
    <t>S3004SC</t>
  </si>
  <si>
    <t>S3004ST</t>
  </si>
  <si>
    <t>S3004STP</t>
  </si>
  <si>
    <t>S3004SDT</t>
  </si>
  <si>
    <t>S3004SDD</t>
  </si>
  <si>
    <t>S3004CAS</t>
  </si>
  <si>
    <t>WINEP / NEP ~ Eels Regulations (measures at outfalls)</t>
  </si>
  <si>
    <t>WWS2001SC</t>
  </si>
  <si>
    <t>WWS2001ST</t>
  </si>
  <si>
    <t>WWS2001STP</t>
  </si>
  <si>
    <t>WWS2001SDT</t>
  </si>
  <si>
    <t>WWS2001SDD</t>
  </si>
  <si>
    <t>WWS2001CAS</t>
  </si>
  <si>
    <t>WINEP / NEP ~ Event Duration Monitoring at intermittent discharges</t>
  </si>
  <si>
    <t>S3005SC</t>
  </si>
  <si>
    <t>S3005ST</t>
  </si>
  <si>
    <t>S3005STP</t>
  </si>
  <si>
    <t>S3005SDT</t>
  </si>
  <si>
    <t>S3005SDD</t>
  </si>
  <si>
    <t>S3005CAS</t>
  </si>
  <si>
    <t>WINEP / NEP ~ Flow monitoring at sewage treatment works</t>
  </si>
  <si>
    <t>S3006SC</t>
  </si>
  <si>
    <t>S3006ST</t>
  </si>
  <si>
    <t>S3006STP</t>
  </si>
  <si>
    <t>S3006SDT</t>
  </si>
  <si>
    <t>S3006SDD</t>
  </si>
  <si>
    <t>S3006CAS</t>
  </si>
  <si>
    <t>NEP ~ Monitoring of pass forward flows at CSOs</t>
  </si>
  <si>
    <t>S3007SC</t>
  </si>
  <si>
    <t>S3007ST</t>
  </si>
  <si>
    <t>S3007STP</t>
  </si>
  <si>
    <t>S3007SDT</t>
  </si>
  <si>
    <t>S3007SDD</t>
  </si>
  <si>
    <t>S3007CAS</t>
  </si>
  <si>
    <t>WINEP / NEP ~ Schemes to increase flow to full treatment</t>
  </si>
  <si>
    <t>WWS2002SC</t>
  </si>
  <si>
    <t>WWS2002ST</t>
  </si>
  <si>
    <t>WWS2002STP</t>
  </si>
  <si>
    <t>WWS2002SDT</t>
  </si>
  <si>
    <t>WWS2002SDD</t>
  </si>
  <si>
    <t>WWS2002CAS</t>
  </si>
  <si>
    <t>WINEP / NEP ~ Storage schemes at STWs to increase storm tank capacity</t>
  </si>
  <si>
    <t>WWS2003SC</t>
  </si>
  <si>
    <t>WWS2003ST</t>
  </si>
  <si>
    <t>WWS2003STP</t>
  </si>
  <si>
    <t>WWS2003SDT</t>
  </si>
  <si>
    <t>WWS2003SDD</t>
  </si>
  <si>
    <t>WWS2003CAS</t>
  </si>
  <si>
    <t>WINEP / NEP ~ Storage schemes in the network to reduce spill frequency at CSOs, etc</t>
  </si>
  <si>
    <t>WWS2004SC</t>
  </si>
  <si>
    <t>WWS2004ST</t>
  </si>
  <si>
    <t>WWS2004STP</t>
  </si>
  <si>
    <t>WWS2004SDT</t>
  </si>
  <si>
    <t>WWS2004SDD</t>
  </si>
  <si>
    <t>WWS2004CAS</t>
  </si>
  <si>
    <t>WINEP / NEP ~ Chemicals removal schemes</t>
  </si>
  <si>
    <t>WWS2005SC</t>
  </si>
  <si>
    <t>WWS2005ST</t>
  </si>
  <si>
    <t>WWS2005STP</t>
  </si>
  <si>
    <t>WWS2005SDT</t>
  </si>
  <si>
    <t>WWS2005SDD</t>
  </si>
  <si>
    <t>WWS2005CAS</t>
  </si>
  <si>
    <t>WINEP / NEP ~ Chemicals monitoring / investigations / options appraisals</t>
  </si>
  <si>
    <t>WWS2006SC</t>
  </si>
  <si>
    <t>WWS2006ST</t>
  </si>
  <si>
    <t>WWS2006STP</t>
  </si>
  <si>
    <t>WWS2006SDT</t>
  </si>
  <si>
    <t>WWS2006SDD</t>
  </si>
  <si>
    <t>WWS2006CAS</t>
  </si>
  <si>
    <t>NEP ~ National phosphorus removal technology investigations</t>
  </si>
  <si>
    <t>WWS2007SC</t>
  </si>
  <si>
    <t>WWS2007ST</t>
  </si>
  <si>
    <t>WWS2007STP</t>
  </si>
  <si>
    <t>WWS2007SDT</t>
  </si>
  <si>
    <t>WWS2007SDD</t>
  </si>
  <si>
    <t>WWS2007CAS</t>
  </si>
  <si>
    <t>WINEP / NEP ~ Groundwater schemes</t>
  </si>
  <si>
    <t>S3010SC</t>
  </si>
  <si>
    <t>S3010ST</t>
  </si>
  <si>
    <t>S3010STP</t>
  </si>
  <si>
    <t>S3010SDT</t>
  </si>
  <si>
    <t>S3010SDD</t>
  </si>
  <si>
    <t>S3010CAS</t>
  </si>
  <si>
    <t>S3011SC</t>
  </si>
  <si>
    <t>S3011ST</t>
  </si>
  <si>
    <t>S3011STP</t>
  </si>
  <si>
    <t>S3011SDT</t>
  </si>
  <si>
    <t>S3011SDD</t>
  </si>
  <si>
    <t>S3011CAS</t>
  </si>
  <si>
    <t>WINEP / NEP ~ Nutrients (N removal)</t>
  </si>
  <si>
    <t>S3012SC</t>
  </si>
  <si>
    <t>S3012ST</t>
  </si>
  <si>
    <t>S3012STP</t>
  </si>
  <si>
    <t>S3012SDT</t>
  </si>
  <si>
    <t>S3012SDD</t>
  </si>
  <si>
    <t>S3012CAS</t>
  </si>
  <si>
    <t>WINEP / NEP ~ Nutrients (P removal at activated sludge STWs)</t>
  </si>
  <si>
    <t>S3013SC</t>
  </si>
  <si>
    <t>S3013ST</t>
  </si>
  <si>
    <t>S3013STP</t>
  </si>
  <si>
    <t>S3013SDT</t>
  </si>
  <si>
    <t>S3013SDD</t>
  </si>
  <si>
    <t>S3013CAS</t>
  </si>
  <si>
    <t>WINEP / NEP ~ Nutrients (P removal at filter bed STWs)</t>
  </si>
  <si>
    <t>S3014SC</t>
  </si>
  <si>
    <t>S3014ST</t>
  </si>
  <si>
    <t>S3014STP</t>
  </si>
  <si>
    <t>S3014SDT</t>
  </si>
  <si>
    <t>S3014SDD</t>
  </si>
  <si>
    <t>S3014CAS</t>
  </si>
  <si>
    <t>WINEP / NEP ~ Reduction of sanitary parameters</t>
  </si>
  <si>
    <t>S3015SC</t>
  </si>
  <si>
    <t>S3015ST</t>
  </si>
  <si>
    <t>S3015STP</t>
  </si>
  <si>
    <t>S3015SDT</t>
  </si>
  <si>
    <t>S3015SDD</t>
  </si>
  <si>
    <t>S3015CAS</t>
  </si>
  <si>
    <t>WINEP / NEP ~ UV disinfection (or similar)</t>
  </si>
  <si>
    <t>S3016SC</t>
  </si>
  <si>
    <t>S3016ST</t>
  </si>
  <si>
    <t>S3016STP</t>
  </si>
  <si>
    <t>S3016SDT</t>
  </si>
  <si>
    <t>S3016SDD</t>
  </si>
  <si>
    <t>S3016CAS</t>
  </si>
  <si>
    <t>NEP ~ Discharge relocation</t>
  </si>
  <si>
    <t>S3017SC</t>
  </si>
  <si>
    <t>S3017ST</t>
  </si>
  <si>
    <t>S3017STP</t>
  </si>
  <si>
    <t>S3017SDT</t>
  </si>
  <si>
    <t>S3017SDD</t>
  </si>
  <si>
    <t>S3017CAS</t>
  </si>
  <si>
    <t>NEP ~ Flow 1 schemes</t>
  </si>
  <si>
    <t>S3018SC</t>
  </si>
  <si>
    <t>S3018ST</t>
  </si>
  <si>
    <t>S3018STP</t>
  </si>
  <si>
    <t>S3018SDT</t>
  </si>
  <si>
    <t>S3018SDD</t>
  </si>
  <si>
    <t>S3018CAS</t>
  </si>
  <si>
    <t>Odour</t>
  </si>
  <si>
    <t>S3019SC</t>
  </si>
  <si>
    <t>S3019ST</t>
  </si>
  <si>
    <t>S3019STP</t>
  </si>
  <si>
    <t>S3019SDT</t>
  </si>
  <si>
    <t>S3019SDD</t>
  </si>
  <si>
    <t>S3019CAS</t>
  </si>
  <si>
    <t>New development and growth</t>
  </si>
  <si>
    <t>S3020SC</t>
  </si>
  <si>
    <t>S3020ST</t>
  </si>
  <si>
    <t>S3020STP</t>
  </si>
  <si>
    <t>S3020SDT</t>
  </si>
  <si>
    <t>S3020SDD</t>
  </si>
  <si>
    <t>S3020CAS</t>
  </si>
  <si>
    <t>Growth at sewage treatment works (excluding sludge treatment)</t>
  </si>
  <si>
    <t>S3021SC</t>
  </si>
  <si>
    <t>S3021ST</t>
  </si>
  <si>
    <t>S3021STP</t>
  </si>
  <si>
    <t>S3021SDT</t>
  </si>
  <si>
    <t>S3021SDD</t>
  </si>
  <si>
    <t>S3021CAS</t>
  </si>
  <si>
    <t>S3022SC</t>
  </si>
  <si>
    <t>S3022ST</t>
  </si>
  <si>
    <t>S3022STP</t>
  </si>
  <si>
    <t>S3022SDT</t>
  </si>
  <si>
    <t>S3022SDD</t>
  </si>
  <si>
    <t>S3022CAS</t>
  </si>
  <si>
    <t>BC31785SC</t>
  </si>
  <si>
    <t>BC31785ST</t>
  </si>
  <si>
    <t>BC31785STP</t>
  </si>
  <si>
    <t>BC31785SDT</t>
  </si>
  <si>
    <t>BC31785SDD</t>
  </si>
  <si>
    <t>BC31785CAS</t>
  </si>
  <si>
    <t>WWS2008SC</t>
  </si>
  <si>
    <t>WWS2008ST</t>
  </si>
  <si>
    <t>WWS2008STP</t>
  </si>
  <si>
    <t>WWS2008SDT</t>
  </si>
  <si>
    <t>WWS2008SDD</t>
  </si>
  <si>
    <t>WWS2008CAS</t>
  </si>
  <si>
    <t>Reduce flooding risk for properties</t>
  </si>
  <si>
    <t>S3023SC</t>
  </si>
  <si>
    <t>S3023ST</t>
  </si>
  <si>
    <t>S3023STP</t>
  </si>
  <si>
    <t>S3023SDT</t>
  </si>
  <si>
    <t>S3023SDD</t>
  </si>
  <si>
    <t>S3023CAS</t>
  </si>
  <si>
    <t>Transferred private sewers and pumping stations</t>
  </si>
  <si>
    <t>S3024SC</t>
  </si>
  <si>
    <t>S3024ST</t>
  </si>
  <si>
    <t>S3024STP</t>
  </si>
  <si>
    <t>S3024SDT</t>
  </si>
  <si>
    <t>S3024SDD</t>
  </si>
  <si>
    <t>S3024CAS</t>
  </si>
  <si>
    <t>Capital expenditure purpose ~ WASTEWATER additional line 1 [Other categories]</t>
  </si>
  <si>
    <t>S3A00001</t>
  </si>
  <si>
    <t>S3A00001SC</t>
  </si>
  <si>
    <t>S3A00001ST</t>
  </si>
  <si>
    <t>S3A00001STP</t>
  </si>
  <si>
    <t>S3A00001SDT</t>
  </si>
  <si>
    <t>S3A00001SDD</t>
  </si>
  <si>
    <t>S3A00001CAS</t>
  </si>
  <si>
    <t>Capital expenditure purpose ~ WASTEWATER additional line 2 [Other categories]</t>
  </si>
  <si>
    <t>S3A00002</t>
  </si>
  <si>
    <t>S3A00002SC</t>
  </si>
  <si>
    <t>S3A00002ST</t>
  </si>
  <si>
    <t>S3A00002STP</t>
  </si>
  <si>
    <t>S3A00002SDT</t>
  </si>
  <si>
    <t>S3A00002SDD</t>
  </si>
  <si>
    <t>S3A00002CAS</t>
  </si>
  <si>
    <t>Capital expenditure purpose ~ WASTEWATER additional line 3 [Other categories]</t>
  </si>
  <si>
    <t>S3A00003</t>
  </si>
  <si>
    <t>S3A00003SC</t>
  </si>
  <si>
    <t>S3A00003ST</t>
  </si>
  <si>
    <t>S3A00003STP</t>
  </si>
  <si>
    <t>S3A00003SDT</t>
  </si>
  <si>
    <t>S3A00003SDD</t>
  </si>
  <si>
    <t>S3A00003CAS</t>
  </si>
  <si>
    <t>Capital expenditure purpose ~ WASTEWATER additional line 4 [Other categories]</t>
  </si>
  <si>
    <t>S3A00004</t>
  </si>
  <si>
    <t>S3A00004SC</t>
  </si>
  <si>
    <t>S3A00004ST</t>
  </si>
  <si>
    <t>S3A00004STP</t>
  </si>
  <si>
    <t>S3A00004SDT</t>
  </si>
  <si>
    <t>S3A00004SDD</t>
  </si>
  <si>
    <t>S3A00004CAS</t>
  </si>
  <si>
    <t>Capital expenditure purpose ~ WASTEWATER additional line 5 [Other categories]</t>
  </si>
  <si>
    <t>S3A00005</t>
  </si>
  <si>
    <t>S3A00005SC</t>
  </si>
  <si>
    <t>S3A00005ST</t>
  </si>
  <si>
    <t>S3A00005STP</t>
  </si>
  <si>
    <t>S3A00005SDT</t>
  </si>
  <si>
    <t>S3A00005SDD</t>
  </si>
  <si>
    <t>S3A00005CAS</t>
  </si>
  <si>
    <t>Capital expenditure purpose ~ WASTEWATER additional line 6 [Other categories]</t>
  </si>
  <si>
    <t>S3A00006</t>
  </si>
  <si>
    <t>S3A00006SC</t>
  </si>
  <si>
    <t>S3A00006ST</t>
  </si>
  <si>
    <t>S3A00006STP</t>
  </si>
  <si>
    <t>S3A00006SDT</t>
  </si>
  <si>
    <t>S3A00006SDD</t>
  </si>
  <si>
    <t>S3A00006CAS</t>
  </si>
  <si>
    <t>Capital expenditure purpose ~ WASTEWATER additional line 7 [Other categories]</t>
  </si>
  <si>
    <t>S3A00007</t>
  </si>
  <si>
    <t>S3A00007SC</t>
  </si>
  <si>
    <t>S3A00007ST</t>
  </si>
  <si>
    <t>S3A00007STP</t>
  </si>
  <si>
    <t>S3A00007SDT</t>
  </si>
  <si>
    <t>S3A00007SDD</t>
  </si>
  <si>
    <t>S3A00007CAS</t>
  </si>
  <si>
    <t>Capital expenditure purpose ~ WASTEWATER additional line 8 [Other categories]</t>
  </si>
  <si>
    <t>S3A00008</t>
  </si>
  <si>
    <t>S3A00008SC</t>
  </si>
  <si>
    <t>S3A00008ST</t>
  </si>
  <si>
    <t>S3A00008STP</t>
  </si>
  <si>
    <t>S3A00008SDT</t>
  </si>
  <si>
    <t>S3A00008SDD</t>
  </si>
  <si>
    <t>S3A00008CAS</t>
  </si>
  <si>
    <t>Capital expenditure purpose ~ WASTEWATER additional line 9 [Other categories]</t>
  </si>
  <si>
    <t>S3A00009</t>
  </si>
  <si>
    <t>S3A00009SC</t>
  </si>
  <si>
    <t>S3A00009ST</t>
  </si>
  <si>
    <t>S3A00009STP</t>
  </si>
  <si>
    <t>S3A00009SDT</t>
  </si>
  <si>
    <t>S3A00009SDD</t>
  </si>
  <si>
    <t>S3A00009CAS</t>
  </si>
  <si>
    <t>Capital expenditure purpose ~ WASTEWATER additional line 10 [Other categories]</t>
  </si>
  <si>
    <t>S3A00010</t>
  </si>
  <si>
    <t>S3A00010SC</t>
  </si>
  <si>
    <t>S3A00010ST</t>
  </si>
  <si>
    <t>S3A00010STP</t>
  </si>
  <si>
    <t>S3A00010SDT</t>
  </si>
  <si>
    <t>S3A00010SDD</t>
  </si>
  <si>
    <t>S3A00010CAS</t>
  </si>
  <si>
    <t>Capital expenditure purpose ~ WASTEWATER additional line 11 [Other categories]</t>
  </si>
  <si>
    <t>S3A00011</t>
  </si>
  <si>
    <t>S3A00011SC</t>
  </si>
  <si>
    <t>S3A00011ST</t>
  </si>
  <si>
    <t>S3A00011STP</t>
  </si>
  <si>
    <t>S3A00011SDT</t>
  </si>
  <si>
    <t>S3A00011SDD</t>
  </si>
  <si>
    <t>S3A00011CAS</t>
  </si>
  <si>
    <t>Capital expenditure purpose ~ WASTEWATER additional line 12 [Other categories]</t>
  </si>
  <si>
    <t>S3A00012</t>
  </si>
  <si>
    <t>S3A00012SC</t>
  </si>
  <si>
    <t>S3A00012ST</t>
  </si>
  <si>
    <t>S3A00012STP</t>
  </si>
  <si>
    <t>S3A00012SDT</t>
  </si>
  <si>
    <t>S3A00012SDD</t>
  </si>
  <si>
    <t>S3A00012CAS</t>
  </si>
  <si>
    <t>Capital expenditure purpose ~ WASTEWATER additional line 13 [Other categories]</t>
  </si>
  <si>
    <t>S3A00013</t>
  </si>
  <si>
    <t>S3A00013SC</t>
  </si>
  <si>
    <t>S3A00013ST</t>
  </si>
  <si>
    <t>S3A00013STP</t>
  </si>
  <si>
    <t>S3A00013SDT</t>
  </si>
  <si>
    <t>S3A00013SDD</t>
  </si>
  <si>
    <t>S3A00013CAS</t>
  </si>
  <si>
    <t>Capital expenditure purpose ~ WASTEWATER additional line 14 [Other categories]</t>
  </si>
  <si>
    <t>S3A00014</t>
  </si>
  <si>
    <t>S3A00014SC</t>
  </si>
  <si>
    <t>S3A00014ST</t>
  </si>
  <si>
    <t>S3A00014STP</t>
  </si>
  <si>
    <t>S3A00014SDT</t>
  </si>
  <si>
    <t>S3A00014SDD</t>
  </si>
  <si>
    <t>S3A00014CAS</t>
  </si>
  <si>
    <t>Capital expenditure purpose ~ WASTEWATER additional line 15 [Other categories]</t>
  </si>
  <si>
    <t>S3A00015</t>
  </si>
  <si>
    <t>S3A00015SC</t>
  </si>
  <si>
    <t>S3A00015ST</t>
  </si>
  <si>
    <t>S3A00015STP</t>
  </si>
  <si>
    <t>S3A00015SDT</t>
  </si>
  <si>
    <t>S3A00015SDD</t>
  </si>
  <si>
    <t>S3A00015CAS</t>
  </si>
  <si>
    <t xml:space="preserve">Total wastewater enhancement capital expenditure </t>
  </si>
  <si>
    <t>Sum of lines 1 to 46.</t>
  </si>
  <si>
    <t>S3025ENHSC</t>
  </si>
  <si>
    <t>S3025ENHST</t>
  </si>
  <si>
    <t>S3025ENHSTP</t>
  </si>
  <si>
    <t>S3025ENHSDT</t>
  </si>
  <si>
    <t>S3025ENHSDD</t>
  </si>
  <si>
    <t>S3025ENHCAS</t>
  </si>
  <si>
    <t>Enhancement expenditure by purpose - operating</t>
  </si>
  <si>
    <t>WWS2009SC</t>
  </si>
  <si>
    <t>WWS2009ST</t>
  </si>
  <si>
    <t>WWS2009STP</t>
  </si>
  <si>
    <t>WWS2009SDT</t>
  </si>
  <si>
    <t>WWS2009SDD</t>
  </si>
  <si>
    <t>WWS2009CAS</t>
  </si>
  <si>
    <t>WWS2010SC</t>
  </si>
  <si>
    <t>WWS2010ST</t>
  </si>
  <si>
    <t>WWS2010STP</t>
  </si>
  <si>
    <t>WWS2010SDT</t>
  </si>
  <si>
    <t>WWS2010SDD</t>
  </si>
  <si>
    <t>WWS2010CAS</t>
  </si>
  <si>
    <t>WWS2011SC</t>
  </si>
  <si>
    <t>WWS2011ST</t>
  </si>
  <si>
    <t>WWS2011STP</t>
  </si>
  <si>
    <t>WWS2011SDT</t>
  </si>
  <si>
    <t>WWS2011SDD</t>
  </si>
  <si>
    <t>WWS2011CAS</t>
  </si>
  <si>
    <t>WWS2012SC</t>
  </si>
  <si>
    <t>WWS2012ST</t>
  </si>
  <si>
    <t>WWS2012STP</t>
  </si>
  <si>
    <t>WWS2012SDT</t>
  </si>
  <si>
    <t>WWS2012SDD</t>
  </si>
  <si>
    <t>WWS2012CAS</t>
  </si>
  <si>
    <t>WWS2013SC</t>
  </si>
  <si>
    <t>WWS2013ST</t>
  </si>
  <si>
    <t>WWS2013STP</t>
  </si>
  <si>
    <t>WWS2013SDT</t>
  </si>
  <si>
    <t>WWS2013SDD</t>
  </si>
  <si>
    <t>WWS2013CAS</t>
  </si>
  <si>
    <t>WWS2014SC</t>
  </si>
  <si>
    <t>WWS2014ST</t>
  </si>
  <si>
    <t>WWS2014STP</t>
  </si>
  <si>
    <t>WWS2014SDT</t>
  </si>
  <si>
    <t>WWS2014SDD</t>
  </si>
  <si>
    <t>WWS2014CAS</t>
  </si>
  <si>
    <t>WWS2015SC</t>
  </si>
  <si>
    <t>WWS2015ST</t>
  </si>
  <si>
    <t>WWS2015STP</t>
  </si>
  <si>
    <t>WWS2015SDT</t>
  </si>
  <si>
    <t>WWS2015SDD</t>
  </si>
  <si>
    <t>WWS2015CAS</t>
  </si>
  <si>
    <t>WWS2016SC</t>
  </si>
  <si>
    <t>WWS2016ST</t>
  </si>
  <si>
    <t>WWS2016STP</t>
  </si>
  <si>
    <t>WWS2016SDT</t>
  </si>
  <si>
    <t>WWS2016SDD</t>
  </si>
  <si>
    <t>WWS2016CAS</t>
  </si>
  <si>
    <t>WWS2017SC</t>
  </si>
  <si>
    <t>WWS2017ST</t>
  </si>
  <si>
    <t>WWS2017STP</t>
  </si>
  <si>
    <t>WWS2017SDT</t>
  </si>
  <si>
    <t>WWS2017SDD</t>
  </si>
  <si>
    <t>WWS2017CAS</t>
  </si>
  <si>
    <t>WWS2018SC</t>
  </si>
  <si>
    <t>WWS2018ST</t>
  </si>
  <si>
    <t>WWS2018STP</t>
  </si>
  <si>
    <t>WWS2018SDT</t>
  </si>
  <si>
    <t>WWS2018SDD</t>
  </si>
  <si>
    <t>WWS2018CAS</t>
  </si>
  <si>
    <t>WWS2019SC</t>
  </si>
  <si>
    <t>WWS2019ST</t>
  </si>
  <si>
    <t>WWS2019STP</t>
  </si>
  <si>
    <t>WWS2019SDT</t>
  </si>
  <si>
    <t>WWS2019SDD</t>
  </si>
  <si>
    <t>WWS2019CAS</t>
  </si>
  <si>
    <t>WWS2020SC</t>
  </si>
  <si>
    <t>WWS2020ST</t>
  </si>
  <si>
    <t>WWS2020STP</t>
  </si>
  <si>
    <t>WWS2020SDT</t>
  </si>
  <si>
    <t>WWS2020SDD</t>
  </si>
  <si>
    <t>WWS2020CAS</t>
  </si>
  <si>
    <t>WWS2021SC</t>
  </si>
  <si>
    <t>WWS2021ST</t>
  </si>
  <si>
    <t>WWS2021STP</t>
  </si>
  <si>
    <t>WWS2021SDT</t>
  </si>
  <si>
    <t>WWS2021SDD</t>
  </si>
  <si>
    <t>WWS2021CAS</t>
  </si>
  <si>
    <t>WWS2022SC</t>
  </si>
  <si>
    <t>WWS2022ST</t>
  </si>
  <si>
    <t>WWS2022STP</t>
  </si>
  <si>
    <t>WWS2022SDT</t>
  </si>
  <si>
    <t>WWS2022SDD</t>
  </si>
  <si>
    <t>WWS2022CAS</t>
  </si>
  <si>
    <t>WWS2023SC</t>
  </si>
  <si>
    <t>WWS2023ST</t>
  </si>
  <si>
    <t>WWS2023STP</t>
  </si>
  <si>
    <t>WWS2023SDT</t>
  </si>
  <si>
    <t>WWS2023SDD</t>
  </si>
  <si>
    <t>WWS2023CAS</t>
  </si>
  <si>
    <t>WWS2024SC</t>
  </si>
  <si>
    <t>WWS2024ST</t>
  </si>
  <si>
    <t>WWS2024STP</t>
  </si>
  <si>
    <t>WWS2024SDT</t>
  </si>
  <si>
    <t>WWS2024SDD</t>
  </si>
  <si>
    <t>WWS2024CAS</t>
  </si>
  <si>
    <t>WWS2025SC</t>
  </si>
  <si>
    <t>WWS2025ST</t>
  </si>
  <si>
    <t>WWS2025STP</t>
  </si>
  <si>
    <t>WWS2025SDT</t>
  </si>
  <si>
    <t>WWS2025SDD</t>
  </si>
  <si>
    <t>WWS2025CAS</t>
  </si>
  <si>
    <t>WWS2026SC</t>
  </si>
  <si>
    <t>WWS2026ST</t>
  </si>
  <si>
    <t>WWS2026STP</t>
  </si>
  <si>
    <t>WWS2026SDT</t>
  </si>
  <si>
    <t>WWS2026SDD</t>
  </si>
  <si>
    <t>WWS2026CAS</t>
  </si>
  <si>
    <t>WWS2027SC</t>
  </si>
  <si>
    <t>WWS2027ST</t>
  </si>
  <si>
    <t>WWS2027STP</t>
  </si>
  <si>
    <t>WWS2027SDT</t>
  </si>
  <si>
    <t>WWS2027SDD</t>
  </si>
  <si>
    <t>WWS2027CAS</t>
  </si>
  <si>
    <t>WWS2028SC</t>
  </si>
  <si>
    <t>WWS2028ST</t>
  </si>
  <si>
    <t>WWS2028STP</t>
  </si>
  <si>
    <t>WWS2028SDT</t>
  </si>
  <si>
    <t>WWS2028SDD</t>
  </si>
  <si>
    <t>WWS2028CAS</t>
  </si>
  <si>
    <t>WWS2029SC</t>
  </si>
  <si>
    <t>WWS2029ST</t>
  </si>
  <si>
    <t>WWS2029STP</t>
  </si>
  <si>
    <t>WWS2029SDT</t>
  </si>
  <si>
    <t>WWS2029SDD</t>
  </si>
  <si>
    <t>WWS2029CAS</t>
  </si>
  <si>
    <t>WWS2030SC</t>
  </si>
  <si>
    <t>WWS2030ST</t>
  </si>
  <si>
    <t>WWS2030STP</t>
  </si>
  <si>
    <t>WWS2030SDT</t>
  </si>
  <si>
    <t>WWS2030SDD</t>
  </si>
  <si>
    <t>WWS2030CAS</t>
  </si>
  <si>
    <t>WWS2031SC</t>
  </si>
  <si>
    <t>WWS2031ST</t>
  </si>
  <si>
    <t>WWS2031STP</t>
  </si>
  <si>
    <t>WWS2031SDT</t>
  </si>
  <si>
    <t>WWS2031SDD</t>
  </si>
  <si>
    <t>WWS2031CAS</t>
  </si>
  <si>
    <t>WWS2032SC</t>
  </si>
  <si>
    <t>WWS2032ST</t>
  </si>
  <si>
    <t>WWS2032STP</t>
  </si>
  <si>
    <t>WWS2032SDT</t>
  </si>
  <si>
    <t>WWS2032SDD</t>
  </si>
  <si>
    <t>WWS2032CAS</t>
  </si>
  <si>
    <t>WWS2033SC</t>
  </si>
  <si>
    <t>WWS2033ST</t>
  </si>
  <si>
    <t>WWS2033STP</t>
  </si>
  <si>
    <t>WWS2033SDT</t>
  </si>
  <si>
    <t>WWS2033SDD</t>
  </si>
  <si>
    <t>WWS2033CAS</t>
  </si>
  <si>
    <t>WWS2034SC</t>
  </si>
  <si>
    <t>WWS2034ST</t>
  </si>
  <si>
    <t>WWS2034STP</t>
  </si>
  <si>
    <t>WWS2034SDT</t>
  </si>
  <si>
    <t>WWS2034SDD</t>
  </si>
  <si>
    <t>WWS2034CAS</t>
  </si>
  <si>
    <t>WWS2035SC</t>
  </si>
  <si>
    <t>WWS2035ST</t>
  </si>
  <si>
    <t>WWS2035STP</t>
  </si>
  <si>
    <t>WWS2035SDT</t>
  </si>
  <si>
    <t>WWS2035SDD</t>
  </si>
  <si>
    <t>WWS2035CAS</t>
  </si>
  <si>
    <t>WWS2036SC</t>
  </si>
  <si>
    <t>WWS2036ST</t>
  </si>
  <si>
    <t>WWS2036STP</t>
  </si>
  <si>
    <t>WWS2036SDT</t>
  </si>
  <si>
    <t>WWS2036SDD</t>
  </si>
  <si>
    <t>WWS2036CAS</t>
  </si>
  <si>
    <t>WWS2037SC</t>
  </si>
  <si>
    <t>WWS2037ST</t>
  </si>
  <si>
    <t>WWS2037STP</t>
  </si>
  <si>
    <t>WWS2037SDT</t>
  </si>
  <si>
    <t>WWS2037SDD</t>
  </si>
  <si>
    <t>WWS2037CAS</t>
  </si>
  <si>
    <t>WWS2038SC</t>
  </si>
  <si>
    <t>WWS2038ST</t>
  </si>
  <si>
    <t>WWS2038STP</t>
  </si>
  <si>
    <t>WWS2038SDT</t>
  </si>
  <si>
    <t>WWS2038SDD</t>
  </si>
  <si>
    <t>WWS2038CAS</t>
  </si>
  <si>
    <t>WWS2055SC</t>
  </si>
  <si>
    <t>WWS2055ST</t>
  </si>
  <si>
    <t>WWS2055STP</t>
  </si>
  <si>
    <t>WWS2055SDT</t>
  </si>
  <si>
    <t>WWS2055SDD</t>
  </si>
  <si>
    <t>WWS2055CAS</t>
  </si>
  <si>
    <t>Operating expenditure purpose ~ WASTEWATER additional line 1 [Other categories]</t>
  </si>
  <si>
    <t>WWS2039</t>
  </si>
  <si>
    <t>WWS2039SC</t>
  </si>
  <si>
    <t>WWS2039ST</t>
  </si>
  <si>
    <t>WWS2039STP</t>
  </si>
  <si>
    <t>WWS2039SDT</t>
  </si>
  <si>
    <t>WWS2039SDD</t>
  </si>
  <si>
    <t>WWS2039CAS</t>
  </si>
  <si>
    <t>Operating expenditure purpose ~ WASTEWATER additional line 2 [Other categories]</t>
  </si>
  <si>
    <t>WWS2040</t>
  </si>
  <si>
    <t>WWS2040SC</t>
  </si>
  <si>
    <t>WWS2040ST</t>
  </si>
  <si>
    <t>WWS2040STP</t>
  </si>
  <si>
    <t>WWS2040SDT</t>
  </si>
  <si>
    <t>WWS2040SDD</t>
  </si>
  <si>
    <t>WWS2040CAS</t>
  </si>
  <si>
    <t>Operating expenditure purpose ~ WASTEWATER additional line 3 [Other categories]</t>
  </si>
  <si>
    <t>WWS2041</t>
  </si>
  <si>
    <t>WWS2041SC</t>
  </si>
  <si>
    <t>WWS2041ST</t>
  </si>
  <si>
    <t>WWS2041STP</t>
  </si>
  <si>
    <t>WWS2041SDT</t>
  </si>
  <si>
    <t>WWS2041SDD</t>
  </si>
  <si>
    <t>WWS2041CAS</t>
  </si>
  <si>
    <t>Operating expenditure purpose ~ WASTEWATER additional line 4 [Other categories]</t>
  </si>
  <si>
    <t>WWS2042</t>
  </si>
  <si>
    <t>WWS2042SC</t>
  </si>
  <si>
    <t>WWS2042ST</t>
  </si>
  <si>
    <t>WWS2042STP</t>
  </si>
  <si>
    <t>WWS2042SDT</t>
  </si>
  <si>
    <t>WWS2042SDD</t>
  </si>
  <si>
    <t>WWS2042CAS</t>
  </si>
  <si>
    <t>Operating expenditure purpose ~ WASTEWATER additional line 5 [Other categories]</t>
  </si>
  <si>
    <t>WWS2043</t>
  </si>
  <si>
    <t>WWS2043SC</t>
  </si>
  <si>
    <t>WWS2043ST</t>
  </si>
  <si>
    <t>WWS2043STP</t>
  </si>
  <si>
    <t>WWS2043SDT</t>
  </si>
  <si>
    <t>WWS2043SDD</t>
  </si>
  <si>
    <t>WWS2043CAS</t>
  </si>
  <si>
    <t>Operating expenditure purpose ~ WASTEWATER additional line 6 [Other categories]</t>
  </si>
  <si>
    <t>WWS2044</t>
  </si>
  <si>
    <t>WWS2044SC</t>
  </si>
  <si>
    <t>WWS2044ST</t>
  </si>
  <si>
    <t>WWS2044STP</t>
  </si>
  <si>
    <t>WWS2044SDT</t>
  </si>
  <si>
    <t>WWS2044SDD</t>
  </si>
  <si>
    <t>WWS2044CAS</t>
  </si>
  <si>
    <t>Operating expenditure purpose ~ WASTEWATER additional line 7 [Other categories]</t>
  </si>
  <si>
    <t>WWS2045</t>
  </si>
  <si>
    <t>WWS2045SC</t>
  </si>
  <si>
    <t>WWS2045ST</t>
  </si>
  <si>
    <t>WWS2045STP</t>
  </si>
  <si>
    <t>WWS2045SDT</t>
  </si>
  <si>
    <t>WWS2045SDD</t>
  </si>
  <si>
    <t>WWS2045CAS</t>
  </si>
  <si>
    <t>Operating expenditure purpose ~ WASTEWATER additional line 8 [Other categories]</t>
  </si>
  <si>
    <t>WWS2046</t>
  </si>
  <si>
    <t>WWS2046SC</t>
  </si>
  <si>
    <t>WWS2046ST</t>
  </si>
  <si>
    <t>WWS2046STP</t>
  </si>
  <si>
    <t>WWS2046SDT</t>
  </si>
  <si>
    <t>WWS2046SDD</t>
  </si>
  <si>
    <t>WWS2046CAS</t>
  </si>
  <si>
    <t>Operating expenditure purpose ~ WASTEWATER additional line 9 [Other categories]</t>
  </si>
  <si>
    <t>WWS2047</t>
  </si>
  <si>
    <t>WWS2047SC</t>
  </si>
  <si>
    <t>WWS2047ST</t>
  </si>
  <si>
    <t>WWS2047STP</t>
  </si>
  <si>
    <t>WWS2047SDT</t>
  </si>
  <si>
    <t>WWS2047SDD</t>
  </si>
  <si>
    <t>WWS2047CAS</t>
  </si>
  <si>
    <t>Operating expenditure purpose ~ WASTEWATER additional line 10 [Other categories]</t>
  </si>
  <si>
    <t>WWS2048</t>
  </si>
  <si>
    <t>WWS2048SC</t>
  </si>
  <si>
    <t>WWS2048ST</t>
  </si>
  <si>
    <t>WWS2048STP</t>
  </si>
  <si>
    <t>WWS2048SDT</t>
  </si>
  <si>
    <t>WWS2048SDD</t>
  </si>
  <si>
    <t>WWS2048CAS</t>
  </si>
  <si>
    <t>Operating expenditure purpose ~ WASTEWATER additional line 11 [Other categories]</t>
  </si>
  <si>
    <t>WWS2049</t>
  </si>
  <si>
    <t>WWS2049SC</t>
  </si>
  <si>
    <t>WWS2049ST</t>
  </si>
  <si>
    <t>WWS2049STP</t>
  </si>
  <si>
    <t>WWS2049SDT</t>
  </si>
  <si>
    <t>WWS2049SDD</t>
  </si>
  <si>
    <t>WWS2049CAS</t>
  </si>
  <si>
    <t>Operating expenditure purpose ~ WASTEWATER additional line 12 [Other categories]</t>
  </si>
  <si>
    <t>WWS2050</t>
  </si>
  <si>
    <t>WWS2050SC</t>
  </si>
  <si>
    <t>WWS2050ST</t>
  </si>
  <si>
    <t>WWS2050STP</t>
  </si>
  <si>
    <t>WWS2050SDT</t>
  </si>
  <si>
    <t>WWS2050SDD</t>
  </si>
  <si>
    <t>WWS2050CAS</t>
  </si>
  <si>
    <t>Operating expenditure purpose ~ WASTEWATER additional line 13 [Other categories]</t>
  </si>
  <si>
    <t>WWS2051</t>
  </si>
  <si>
    <t>WWS2051SC</t>
  </si>
  <si>
    <t>WWS2051ST</t>
  </si>
  <si>
    <t>WWS2051STP</t>
  </si>
  <si>
    <t>WWS2051SDT</t>
  </si>
  <si>
    <t>WWS2051SDD</t>
  </si>
  <si>
    <t>WWS2051CAS</t>
  </si>
  <si>
    <t>Operating expenditure purpose ~ WASTEWATER additional line 14 [Other categories]</t>
  </si>
  <si>
    <t>WWS2052</t>
  </si>
  <si>
    <t>WWS2052SC</t>
  </si>
  <si>
    <t>WWS2052ST</t>
  </si>
  <si>
    <t>WWS2052STP</t>
  </si>
  <si>
    <t>WWS2052SDT</t>
  </si>
  <si>
    <t>WWS2052SDD</t>
  </si>
  <si>
    <t>WWS2052CAS</t>
  </si>
  <si>
    <t>Operating expenditure purpose ~ WASTEWATER additional line 15 [Other categories]</t>
  </si>
  <si>
    <t>WWS2053</t>
  </si>
  <si>
    <t>WWS2053SC</t>
  </si>
  <si>
    <t>WWS2053ST</t>
  </si>
  <si>
    <t>WWS2053STP</t>
  </si>
  <si>
    <t>WWS2053SDT</t>
  </si>
  <si>
    <t>WWS2053SDD</t>
  </si>
  <si>
    <t>WWS2053CAS</t>
  </si>
  <si>
    <t xml:space="preserve">Total wastewater enhancement operating expenditure </t>
  </si>
  <si>
    <t>Sum of lines 48 to 93.</t>
  </si>
  <si>
    <t>WWS2054SC</t>
  </si>
  <si>
    <t>WWS2054ST</t>
  </si>
  <si>
    <t>WWS2054STP</t>
  </si>
  <si>
    <t>WWS2054SDT</t>
  </si>
  <si>
    <t>WWS2054SDD</t>
  </si>
  <si>
    <t>WWS2054CAS</t>
  </si>
  <si>
    <t>WWS2 guidance and line definitions</t>
  </si>
  <si>
    <r>
      <t xml:space="preserve">This table identifies enhancement expenditure and reflects </t>
    </r>
    <r>
      <rPr>
        <sz val="10"/>
        <color rgb="FF0078C9"/>
        <rFont val="Franklin Gothic Demi"/>
        <family val="2"/>
      </rPr>
      <t>table 9 of the 2017 Cost Assessment submission</t>
    </r>
    <r>
      <rPr>
        <sz val="10"/>
        <rFont val="Arial"/>
        <family val="2"/>
      </rPr>
      <t xml:space="preserve">. One difference from table 9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meeting the requirements of any further drivers should be included in the (different) relevant line. </t>
    </r>
    <r>
      <rPr>
        <b/>
        <sz val="10"/>
        <rFont val="Arial"/>
        <family val="2"/>
      </rPr>
      <t xml:space="preserve">The expenditure in this table must exclude that associated with a dummy price control (Thames Tideway) which should be entered separately in table </t>
    </r>
    <r>
      <rPr>
        <sz val="10"/>
        <color rgb="FF0078C9"/>
        <rFont val="Franklin Gothic Demi"/>
        <family val="2"/>
      </rPr>
      <t>Dmmy2</t>
    </r>
    <r>
      <rPr>
        <b/>
        <sz val="10"/>
        <rFont val="Arial"/>
        <family val="2"/>
      </rPr>
      <t xml:space="preserve">.
</t>
    </r>
    <r>
      <rPr>
        <sz val="10"/>
        <rFont val="Arial"/>
        <family val="2"/>
      </rPr>
      <t xml:space="preserve">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t>
    </r>
    <r>
      <rPr>
        <sz val="10"/>
        <color rgb="FF0078C9"/>
        <rFont val="Arial"/>
        <family val="2"/>
      </rPr>
      <t>table WWS10</t>
    </r>
    <r>
      <rPr>
        <sz val="10"/>
        <rFont val="Arial"/>
        <family val="2"/>
      </rPr>
      <t>.</t>
    </r>
  </si>
  <si>
    <t>Capital / operating expenditure for new and additional sewage treatment and sewerage assets for first time sewerage schemes to meet the duty under s101A of the Water Industry Act 1991.</t>
  </si>
  <si>
    <t>Capital / operating expenditure on sludge treatment and disposal assets and associated biogas treatment for meeting new environmental obligations listed in the WINEP / NEP. This is for both infrastructure and non-infrastructure assets.</t>
  </si>
  <si>
    <t>Capital / operating expenditure on sludge treatment and disposal assets and associated biogas treatment for providing new capacity for growth. This is for both infrastructure and non-infrastructure assets.</t>
  </si>
  <si>
    <t>Capital / operating expenditure on the primary cost driver at quality enhancement schemes listed in the NEP (or WINEP) for AMP5, AMP6 or AMP7 where the objective of the primary driver is to meet the requirements of conservation drivers (the Habitats and Birds Directives, the CRoW Act, the NERC Act, the Marine and Coastal Access Act, invasive non-native species and the UK Biodiversity Action Plan) over and above that on schemes and investigations for which expenditure is required to be reported elsewhere in this table (principally WWS2 lines 16 to 20).</t>
  </si>
  <si>
    <t>Capital / operating expenditure on quality enhancement schemes listed in the NEP (or WINEP) either to improve outfalls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</si>
  <si>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on quality enhancement schemes listed in the NEP (or WINEP) for AMP5, AMP6 or AMP7 to provide event and duration monitoring of intermittent discharges.  For AMP5 this is the Capital / operating expenditure to deliver the outputs included in the sewerage service quality enhancement schedule (Annex 4 – S) driven by the revised EU Bathing Water or Shellfish Waters Directives (driver codes rB5 and S8 respectively). For AMP6 these are the outputs required by the Environment Agency (or Natural Resources Wales) under driver codes rB5, S8, EDM1, EDM2 and EDMW. For AMP7 these are the outputs required by the Environment Agency (or Natural Resources Wales) under driver codes U_MON1, U_MON2, U_MON3, U_EDMW, SW_MON and BW_MON.</t>
  </si>
  <si>
    <t>Capital / operating expenditure on quality enhancement schemes listed in the WINEP / NEP to provide flow monitoring at sewage treatment works (AMP6 driver code: Flow3, AMP7 driver codes: U_MON4, U_MON5).</t>
  </si>
  <si>
    <t>Capital / operating expenditure on quality enhancement schemes listed in the NEP for AMP6 to provide monitoring of pass forward flows at CSOs (driver code Flow4).</t>
  </si>
  <si>
    <t>Capital / operating expenditure on quality enhancement schemes listed in the WINEP / NEP to increase the flow the full treatment to 3PG+I+3E. Relevant Environment Agency driver code for AMP7 schemes is U_IMP5.</t>
  </si>
  <si>
    <t>Capital / operating expenditure on quality enhancement schemes listed in the WINEP / NEP to increase the storm tank capacity to 68 l/hd or to 2 hours retention at max flow into the tanks.</t>
  </si>
  <si>
    <t>Capital / operating expenditure on the primary cost driver of quality enhancement schemes listed in the NEP (or WINEP) for AMP5, AMP6 or AMP7 where the objective of the primary cost driver is to meet new or tightened spill frequency objectives at network assets, eg CSOs (whether or not there is an explicit spill frequency requirement) by the provision of new or additional storage volume.</t>
  </si>
  <si>
    <t>Capital / operating expenditure on improvements listed in the NEP (or WINEP) as part of the national 'Pathway to good measures for chemicals' programme or to prevent deterioration in chemical status or to achieve standstill limits for chemicals. (Relevant Environment Agency driver codes for AMP7: WFD_IMP_CHEM, WFD_NDLS, some WFD_ND and potentially L_IMP and LWFD_IMP).</t>
  </si>
  <si>
    <t>Capital / operating expenditure on monitoring, investigations, feasibility studies and improvements listed in the NEP (or WINEP) as part of the national Chemicals Investigation Programme (driver codes C1 - C3 in AMP5, C4 - C7 in AMP6 and WFD_INV_CHEM1-9 and WFD_MON_CHEM in AMP7).</t>
  </si>
  <si>
    <t>Capital / operating expenditure on monitoring, investigations, feasibility studies and improvements listed in the NEP as part of the national AMP6 Phosphorus removal technology investigations programme (driver codes P1 - Px).</t>
  </si>
  <si>
    <t>Capital / operating expenditure on the primary cost driver of quality enhancement schemes listed in the NEP (or WINEP) for AMP5, AMP6 or AMP7 where the objective of the primary cost driver is to meet one or more requirements of the EU Groundwater Directive.  For AMP5 this is the capital / operating expenditure to deliver the outputs included in the sewerage service quality enhancement schedule (Annex 4 – S) associated with driver codes G1, G2 and G3. (Expenditure associated with driver code G4 should be included in table WWS2 line 16). For AMP6 it is the capital / operating expenditure associated with driver code G1. For AMP7 the relevant Environment Agency driver codes are WFDGW_ND_GWQ and WFDGW_IMP_GWQ.</t>
  </si>
  <si>
    <t>Capital / operating expenditure on investigations listed in the NEP (or WINEP) for AMP5, AMP6 or AMP7 over and above that on investigations for which expenditure is required to be reported elsewhere in this table (principally WWS2 lines 13 and 14).</t>
  </si>
  <si>
    <t>Capital / operating expenditure on the primary cost driver of quality enhancement schemes listed in the NEP (or WINEP) for AMP5, AMP6 or AMP7 where the objective of the primary cost driver is to meet new or tightened consent conditions for nitrogen.</t>
  </si>
  <si>
    <t>Capital / operating expenditure on the primary cost driver of quality enhancement schemes listed in the NEP (or WINEP) for AMP5, AMP6 or AMP7 where the objective of the primary cost driver is to meet new or tightened consent conditions for phosphorus at an activated sludge STW.</t>
  </si>
  <si>
    <t>Capital / operating expenditure on the primary cost driver of quality enhancement schemes listed in the NEP (or WINEP) for AMP5, AMP6 or AMP7 where the objective of the primary cost driver is to meet new or tightened consent conditions for phosphorus at a biological filter STW.</t>
  </si>
  <si>
    <t>Capital / operating expenditure on the primary cost driver of quality enhancement schemes listed in the NEP (or WINEP) for AMP5, AMP6 or AMP7 where the objective of the primary cost driver is to meet new or tightened consent conditions for one or more of the sanitary parameters unless the objective is associated with a specific cost driver code for which there is a dedicated line elsewhere in this table (eg WFD_ND_GWQ (line 15/62) or Flow1 (line 23/70)). In such cases costs should be excluded from this line and entered in the line for the relevant cost driver code.</t>
  </si>
  <si>
    <t>Capital / operating expenditure on the primary cost driver at quality enhancement schemes listed in the NEP (or WINEP) for AMP5, AMP6 or AMP7 where the objective of the primary cost driver is to meet new or tightened consent conditions for microbiological parameters to meet the requirements of the EU Shellfish Waters or revised Bathing Water Directives. Such schemes will typically involve UV disinfection but may involve alternative technologies eg membrane filtration.</t>
  </si>
  <si>
    <t>Capital / operating expenditure on the primary cost driver at quality enhancement schemes listed in the NEP for AMP5 or AMP6 where the objective of the primary cost driver is to meet the requirements of the Habitats Directive or the CRoW Act (2000) by relocating the discharge to controlled waters.</t>
  </si>
  <si>
    <t>Capital / operating expenditure on the primary cost driver of quality enhancement schemes listed in the NEP for AMP5 where the objective of the primary driver is to ensure no deterioration in the current classification of the receiving waters as a result of increased volumes of discharge (historic) - (driver code Flow1)</t>
  </si>
  <si>
    <t>Capital / operating expenditure on schemes where the primary objective is to effect a step change improvement in odour control above base standards.</t>
  </si>
  <si>
    <t>Capital / operating expenditure associated with the provision of new development and growth in sewerage services.  Includes Capital / operating expenditure associated with the provision of local network assets for sewerage services to provide for new customers with no net deterioration of existing levels of service (new development) and Capital / operating expenditure associated with changes in sewage collected from new and existing customers whilst maintaining existing levels of service (growth). This should exclude Capital / operating expenditure for the purpose of reducing the risk to properties and external areas of flooding from sewers that should be reported in line 30, unless an increase in risk is clearly the result of new development.</t>
  </si>
  <si>
    <r>
      <t xml:space="preserve">Capital / operating expenditure associated with meeting or offsetting changes in demand from new and existing customers at sewage treatment works but excluding sludge treatment centres. Expenditure at sludge treatment centres should be reported in table </t>
    </r>
    <r>
      <rPr>
        <sz val="10"/>
        <color rgb="FF0078C9"/>
        <rFont val="Arial"/>
        <family val="2"/>
      </rPr>
      <t>WWS2 line 3</t>
    </r>
    <r>
      <rPr>
        <sz val="10"/>
        <color rgb="FF000000"/>
        <rFont val="Arial"/>
        <family val="2"/>
      </rPr>
      <t>.</t>
    </r>
  </si>
  <si>
    <t>Capital / operating expenditure to improve resilience. This relates to expenditure to manage the risk of failing to give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ESL6).</t>
  </si>
  <si>
    <t>Capital / operating expenditure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</si>
  <si>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</si>
  <si>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r>
      <t xml:space="preserve">Capital / operating expenditure for the purpose of enhancing the public sewerage system to reduce the risk to properties and external areas of flooding from sewers. Exclude infrastructure renewals expenditure that should be reported in table </t>
    </r>
    <r>
      <rPr>
        <sz val="10"/>
        <color rgb="FF0078C9"/>
        <rFont val="Arial"/>
        <family val="2"/>
      </rPr>
      <t>WWS1 line 12</t>
    </r>
    <r>
      <rPr>
        <sz val="10"/>
        <color rgb="FF000000"/>
        <rFont val="Arial"/>
        <family val="2"/>
      </rPr>
      <t xml:space="preserve"> and expenditure associated with the provision of new sewers for new development and such other expenditure required in consequence of the new development that should be reported in table </t>
    </r>
    <r>
      <rPr>
        <sz val="10"/>
        <color theme="4" tint="-0.249977111117893"/>
        <rFont val="Arial"/>
        <family val="2"/>
      </rPr>
      <t>WWS2 line 25</t>
    </r>
    <r>
      <rPr>
        <sz val="10"/>
        <color rgb="FF000000"/>
        <rFont val="Arial"/>
        <family val="2"/>
      </rPr>
      <t>.</t>
    </r>
  </si>
  <si>
    <t>31 / 78</t>
  </si>
  <si>
    <t>Capital / operating expenditure on infrastructure and non-infrastructure assets falling within the scope of the transfer of private gravity sewers and lateral drains effected by schemes made by the Secretary of State / Welsh Ministers under the Water Industry (Schemes for Adoption of Private Sewers) Regulations 2011. Expenditure should be reported even if for accounting purposes companies may be treating it as maintenance (rather than enhancement).</t>
  </si>
  <si>
    <t>32 - 46 / 79 - 93</t>
  </si>
  <si>
    <r>
      <t xml:space="preserve">Total wastewater enhancement capital / operating expenditure. Calculated as the sum of table </t>
    </r>
    <r>
      <rPr>
        <sz val="10"/>
        <color rgb="FF0078C9"/>
        <rFont val="Arial"/>
        <family val="2"/>
      </rPr>
      <t>WWS2 lines 1 to 46</t>
    </r>
    <r>
      <rPr>
        <sz val="10"/>
        <color rgb="FF000000"/>
        <rFont val="Arial"/>
        <family val="2"/>
      </rPr>
      <t xml:space="preserve"> inclusive for capital expenditure and table </t>
    </r>
    <r>
      <rPr>
        <sz val="10"/>
        <color rgb="FF0078C9"/>
        <rFont val="Arial"/>
        <family val="2"/>
      </rPr>
      <t>WWS2 lines 48 to 93</t>
    </r>
    <r>
      <rPr>
        <sz val="10"/>
        <color rgb="FF000000"/>
        <rFont val="Arial"/>
        <family val="2"/>
      </rPr>
      <t xml:space="preserve"> for operating expenditure.</t>
    </r>
  </si>
  <si>
    <t>R1 - Residential retail</t>
  </si>
  <si>
    <t>For the 12 months ended 31 March 2013</t>
  </si>
  <si>
    <t>For the 12 months ended 31 March 2014</t>
  </si>
  <si>
    <t>For the 12 months ended 31 March 2015</t>
  </si>
  <si>
    <t>For the 12 months ended 31 March 2016</t>
  </si>
  <si>
    <t>For the 12 months ended 31 March 2017</t>
  </si>
  <si>
    <t>Residential unmeasured</t>
  </si>
  <si>
    <t>Residential measured</t>
  </si>
  <si>
    <t>Water only</t>
  </si>
  <si>
    <t>Wastewater only</t>
  </si>
  <si>
    <t>Water and wastewater</t>
  </si>
  <si>
    <t>Total unmeasured</t>
  </si>
  <si>
    <t>Total measured</t>
  </si>
  <si>
    <t>Expenditure</t>
  </si>
  <si>
    <t>Customer services</t>
  </si>
  <si>
    <t>BM9030UWO</t>
  </si>
  <si>
    <t>BM9030USO</t>
  </si>
  <si>
    <t>BM9030UWS</t>
  </si>
  <si>
    <t>BM9030UTOT_PR19</t>
  </si>
  <si>
    <t>BM9030MWO</t>
  </si>
  <si>
    <t>BM9030MSO</t>
  </si>
  <si>
    <t>BM9030MWS</t>
  </si>
  <si>
    <t>BM9030MTOT_PR19</t>
  </si>
  <si>
    <t>BM9030_PR19</t>
  </si>
  <si>
    <t>Debt management</t>
  </si>
  <si>
    <t>BM9002UWO</t>
  </si>
  <si>
    <t>BM9002USO</t>
  </si>
  <si>
    <t>BM9002UWS</t>
  </si>
  <si>
    <t>BM9002UTOT_PR19</t>
  </si>
  <si>
    <t>BM9002MWO</t>
  </si>
  <si>
    <t>BM9002MSO</t>
  </si>
  <si>
    <t>BM9002MWS</t>
  </si>
  <si>
    <t>BM9002MTOT_PR19</t>
  </si>
  <si>
    <t>BM9002_PR19</t>
  </si>
  <si>
    <t>Doubtful debts</t>
  </si>
  <si>
    <t>BM9003UWO</t>
  </si>
  <si>
    <t>BM9003USO</t>
  </si>
  <si>
    <t>BM9003UWS</t>
  </si>
  <si>
    <t>BM9003UTOT_PR19</t>
  </si>
  <si>
    <t>BM9003MWO</t>
  </si>
  <si>
    <t>BM9003MSO</t>
  </si>
  <si>
    <t>BM9003MWS</t>
  </si>
  <si>
    <t>BM9003MTOT_PR19</t>
  </si>
  <si>
    <t>BM9003_PR19</t>
  </si>
  <si>
    <t>Meter reading</t>
  </si>
  <si>
    <t>EA to EM</t>
  </si>
  <si>
    <t>BM9007MWO</t>
  </si>
  <si>
    <t>BM9007MSO</t>
  </si>
  <si>
    <t>BM9007MWS</t>
  </si>
  <si>
    <t>BM9007MTOT_PR19</t>
  </si>
  <si>
    <t>BM9007_PR19</t>
  </si>
  <si>
    <t>R1003UWO</t>
  </si>
  <si>
    <t>R1003USO</t>
  </si>
  <si>
    <t>R1003UWS</t>
  </si>
  <si>
    <t>R1003UTOT</t>
  </si>
  <si>
    <t>R1003MWO</t>
  </si>
  <si>
    <t>R1003MSO</t>
  </si>
  <si>
    <t>R1003MWS</t>
  </si>
  <si>
    <t>R1003MTOT</t>
  </si>
  <si>
    <t>R1003</t>
  </si>
  <si>
    <t>R1004UWO</t>
  </si>
  <si>
    <t>R1004USO</t>
  </si>
  <si>
    <t>R1004UWS</t>
  </si>
  <si>
    <t>R1004UTOT</t>
  </si>
  <si>
    <t>R1004MWO</t>
  </si>
  <si>
    <t>R1004MSO</t>
  </si>
  <si>
    <t>R1004MWS</t>
  </si>
  <si>
    <t>R1004MTOT</t>
  </si>
  <si>
    <t>R1004</t>
  </si>
  <si>
    <t>Pension deficit repair costs</t>
  </si>
  <si>
    <t>R1001UWO</t>
  </si>
  <si>
    <t>R1001USO</t>
  </si>
  <si>
    <t>R1001UWS</t>
  </si>
  <si>
    <t>R1001UTOT</t>
  </si>
  <si>
    <t>R1001MWO</t>
  </si>
  <si>
    <t>R1001MSO</t>
  </si>
  <si>
    <t>R1001MWS</t>
  </si>
  <si>
    <t>R1001MTOT</t>
  </si>
  <si>
    <t>R1001</t>
  </si>
  <si>
    <t>Sum of lines 1 to 7.</t>
  </si>
  <si>
    <t>BM9021UWO_PR19</t>
  </si>
  <si>
    <t>BM9021USO_PR19</t>
  </si>
  <si>
    <t>BM9021UWS_PR19</t>
  </si>
  <si>
    <t>BM9021UTOT_PR19</t>
  </si>
  <si>
    <t>BM9021MWO_PR19</t>
  </si>
  <si>
    <t>BM9021MSO_PR19</t>
  </si>
  <si>
    <t>BM9021MWS_PR19</t>
  </si>
  <si>
    <t>BM9021MTOT_PR19</t>
  </si>
  <si>
    <t>BM9021_PR19</t>
  </si>
  <si>
    <t>Third party services operating expenditure</t>
  </si>
  <si>
    <t>BM9022UWO</t>
  </si>
  <si>
    <t>BM9022USO</t>
  </si>
  <si>
    <t>BM9022UWS</t>
  </si>
  <si>
    <t>BM9022UTOT_PR19</t>
  </si>
  <si>
    <t>BM9022MWO</t>
  </si>
  <si>
    <t>BM9022MSO</t>
  </si>
  <si>
    <t>BM9022MWS</t>
  </si>
  <si>
    <t>BM9022MTOT_PR19</t>
  </si>
  <si>
    <t>BM9022</t>
  </si>
  <si>
    <t>Total operating expenditure, including third party services</t>
  </si>
  <si>
    <t>Sum of lines 8 and 9.</t>
  </si>
  <si>
    <t>BM9023UWO_PR19</t>
  </si>
  <si>
    <t>BM9023USO_PR19</t>
  </si>
  <si>
    <t>BM9023UWS_PR19</t>
  </si>
  <si>
    <t>BM9023UTOT_PR19</t>
  </si>
  <si>
    <t>BM9023MWO_PR19</t>
  </si>
  <si>
    <t>BM9023MSO_PR19</t>
  </si>
  <si>
    <t>BM9023MWS_PR19</t>
  </si>
  <si>
    <t>BM9023MTOT_PR19</t>
  </si>
  <si>
    <t>BM9023_PR19</t>
  </si>
  <si>
    <t>Total depreciation on legacy assets existing at 31 March 2015</t>
  </si>
  <si>
    <t>BM4291EXUWO</t>
  </si>
  <si>
    <t>BM4291EXUSO</t>
  </si>
  <si>
    <t>BM4291EXUWS</t>
  </si>
  <si>
    <t>BM4291EXUTOT</t>
  </si>
  <si>
    <t>BM4291EXMWO</t>
  </si>
  <si>
    <t>BM4291EXMSO</t>
  </si>
  <si>
    <t>BM4291EXMWS</t>
  </si>
  <si>
    <t>BM4291EXMTOT</t>
  </si>
  <si>
    <t>BM4291EX</t>
  </si>
  <si>
    <t>Total depreciation on assets acquired between 1 April 2015 and 31 March 2020</t>
  </si>
  <si>
    <t>BM4291AQBUWO</t>
  </si>
  <si>
    <t>BM4291AQBUSO</t>
  </si>
  <si>
    <t>BM4291AQBUWS</t>
  </si>
  <si>
    <t>BM4291AQBUTOT</t>
  </si>
  <si>
    <t>BM4291AQBMWO</t>
  </si>
  <si>
    <t>BM4291AQBMSO</t>
  </si>
  <si>
    <t>BM4291AQBMWS</t>
  </si>
  <si>
    <t>BM4291AQBMTOT</t>
  </si>
  <si>
    <t>BM4291AQB</t>
  </si>
  <si>
    <t>Total depreciation on assets acquired after 1 April 2020</t>
  </si>
  <si>
    <t>BM4291AQUWO</t>
  </si>
  <si>
    <t>BM4291AQUSO</t>
  </si>
  <si>
    <t>BM4291AQUWS</t>
  </si>
  <si>
    <t>BM4291AQUTOT</t>
  </si>
  <si>
    <t>BM4291AQMWO</t>
  </si>
  <si>
    <t>BM4291AQMSO</t>
  </si>
  <si>
    <t>BM4291AQMWS</t>
  </si>
  <si>
    <t>BM4291AQMTOT</t>
  </si>
  <si>
    <t>BM4291AQ</t>
  </si>
  <si>
    <t xml:space="preserve">Total residential retail costs (opex plus depreciation, excluding third party services) </t>
  </si>
  <si>
    <t>Sum of lines 8, 11, 12 and 13.</t>
  </si>
  <si>
    <t>R1002UWO</t>
  </si>
  <si>
    <t>R1002USO</t>
  </si>
  <si>
    <t>R1002UWS</t>
  </si>
  <si>
    <t>R1002UTOT</t>
  </si>
  <si>
    <t>R1002MWO</t>
  </si>
  <si>
    <t>R1002MSO</t>
  </si>
  <si>
    <t>R1002MWS</t>
  </si>
  <si>
    <t>R1002MTOT</t>
  </si>
  <si>
    <t>R1002</t>
  </si>
  <si>
    <t>Capital expenditure on assets principally used by retail</t>
  </si>
  <si>
    <t>BM4017UWO</t>
  </si>
  <si>
    <t>BM4017USO</t>
  </si>
  <si>
    <t>BM4017UWS</t>
  </si>
  <si>
    <t>BM4017UTOT_PR19</t>
  </si>
  <si>
    <t>BM4017MWO</t>
  </si>
  <si>
    <t>BM4017MSO</t>
  </si>
  <si>
    <t>BM4017MWS</t>
  </si>
  <si>
    <t>BM4017MTOT_PR19</t>
  </si>
  <si>
    <t>BM4017_PR19</t>
  </si>
  <si>
    <t>Customer numbers</t>
  </si>
  <si>
    <t>Household connected</t>
  </si>
  <si>
    <t>000s</t>
  </si>
  <si>
    <t>R3017</t>
  </si>
  <si>
    <t>R3019</t>
  </si>
  <si>
    <t>R3021</t>
  </si>
  <si>
    <t>R1005UTOT</t>
  </si>
  <si>
    <t>R3018</t>
  </si>
  <si>
    <t>R3020</t>
  </si>
  <si>
    <t>R3022</t>
  </si>
  <si>
    <t>R1005MTOT</t>
  </si>
  <si>
    <t>R3100TOT_PR19</t>
  </si>
  <si>
    <t>Operating expenditure ~ part funded through wholesale</t>
  </si>
  <si>
    <t>Demand-side water efficiency ~ gross retail expenditure</t>
  </si>
  <si>
    <t>R3006</t>
  </si>
  <si>
    <t>Demand-side water efficiency ~ expenditure funded by wholesale</t>
  </si>
  <si>
    <t>R3007</t>
  </si>
  <si>
    <t>Demand-side water efficiency ~ net retail expenditure</t>
  </si>
  <si>
    <t>R3008_PR19</t>
  </si>
  <si>
    <t>Line 17 minus line 18.</t>
  </si>
  <si>
    <t>Customer-side leak repairs ~ gross retail expenditure</t>
  </si>
  <si>
    <t>R3009</t>
  </si>
  <si>
    <t>Customer-side leak repairs ~ expenditure funded by wholesale</t>
  </si>
  <si>
    <t>R3010</t>
  </si>
  <si>
    <t>Customer-side leak repairs ~ net retail expenditure</t>
  </si>
  <si>
    <t>R3011_PR19</t>
  </si>
  <si>
    <t>Line 20 minus line 21.</t>
  </si>
  <si>
    <t>Total demand-side water efficiency and customer-side leak repairs ~ net retail expenditure</t>
  </si>
  <si>
    <t>R3012</t>
  </si>
  <si>
    <t>Sum of lines 19 and 22.</t>
  </si>
  <si>
    <t>Recharges for assets shared by retail and wholesale</t>
  </si>
  <si>
    <t>Recharge from wholesale for legacy assets principally used by wholesale (assets existing at 31 March 2015)</t>
  </si>
  <si>
    <t>R3013</t>
  </si>
  <si>
    <t>Income from wholesale for legacy assets principally used by retail (assets existing at 31 March 2015)</t>
  </si>
  <si>
    <t>R3014</t>
  </si>
  <si>
    <t>Recharge from wholesale assets acquired after 1 April 2015 principally used by wholesale</t>
  </si>
  <si>
    <t>R3015</t>
  </si>
  <si>
    <t>Income from wholesale assets acquired after 1 April 2015 principally used by retail</t>
  </si>
  <si>
    <t>R3016</t>
  </si>
  <si>
    <t>R1 guidance and line definitions</t>
  </si>
  <si>
    <r>
      <t xml:space="preserve">This table is reflects </t>
    </r>
    <r>
      <rPr>
        <sz val="10"/>
        <color rgb="FF0078C9"/>
        <rFont val="Franklin Gothic Demi"/>
        <family val="2"/>
      </rPr>
      <t>table 19 of the 2017 Cost Assessment submission</t>
    </r>
    <r>
      <rPr>
        <sz val="10"/>
        <rFont val="Arial"/>
        <family val="2"/>
      </rPr>
      <t>. Operating expenditure as defined in the Regulatory Accounting Guidelines, depreciation (to represent capital expenditure for retail) based on principal use allocation (as defined in paragraph 2.1 of RAG 2) and unmeasured / measured customers as defined in the (as defined in paragraph 2.6 of RAG 2). 
Note: Forecast expenditure reported in this table should include retailers' input price pressures. Companies should also report input price pressures separately in tables App 24 and App 24a.</t>
    </r>
  </si>
  <si>
    <t>The costs associated with providing customer services activities/services as defined in table 2C line 1 of RAG 4. 
• to residential unmeasured and measured customers (as defined in paragraph 3.1 of RAG 2);
• in receipt of water only, sewerage only and combined water and sewerage services respectively from the company</t>
  </si>
  <si>
    <t>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(as defined in table 2C line 2 of RAG 4), split by measured / unmeasured customers and in customers in receipt of water only, sewerage only and combined water and sewerage services respectively from the company.
The cost of debt management services purchased should be included but the costs of services provided for third parties excluded.</t>
  </si>
  <si>
    <t>The charge/credit to the profit and loss account for doubtful debts for residential customers in receipt of water only, sewerage only and combined water and sewerage services respectively from the company (as defined in table 2C line 3 of RAG 4). 
This should be the total charge for doubtful debts.</t>
  </si>
  <si>
    <t>The costs associated with providing meter reading (as defined in table 2C line 4 of RAG 4) for measured customers in receipt of water only, sewerage only and combined water and sewerage services from the company. This includes:  
•ad hoc read requests
•cyclical reading
•scheduling
•transport
•physical reading
•reading queries and read processing costs
•managing meter data 
•supervision and management of meter readers.
Costs associated with account management (including additional customer contacts) should not be included. The additional working capital (cash flow) costs associated with different payment patterns of metered customers should be excluded - these are collected in the retail margins table R8. 
The cost of meter reading services purchased should be included but the costs of services provided for third parties excluded. 
Not applicable for unmeasured customers</t>
  </si>
  <si>
    <t>Any other operating expenditure (as defined in table 2C line 6 of RAG 4*) incurred in serving residential customers in receipt of water only, sewerage only and combined water and sewerage services respectively from the company. Where companies report expenditure here they should outline exactly what this covers in the commentary. 
*Note for the purposes of PR19 reporting, other expenditure should exclude local authority / cumulo rates and pension deficit repair costs, as these are seperately reported in lines 6 and 7 respectively.</t>
  </si>
  <si>
    <t>The cost of local authority rates. This should include both the local authority rates and cumulo rates.</t>
  </si>
  <si>
    <r>
      <t xml:space="preserve">Total retail operating expenditure (excluding third party services) related to serving residential customers in receipt of water only, sewerage only and combined water and sewerage services respectively. The sum of </t>
    </r>
    <r>
      <rPr>
        <sz val="10"/>
        <color rgb="FF0078C9"/>
        <rFont val="Arial"/>
        <family val="2"/>
      </rPr>
      <t>R1 lines 1 to 7</t>
    </r>
    <r>
      <rPr>
        <sz val="10"/>
        <rFont val="Arial"/>
        <family val="2"/>
      </rPr>
      <t>.
This includes all costs reported in line 22 (demand side initiative / customer-side leak repairs) but should not include any expenditure funded in wholesale (lines 17 and 20).  
It represents total operating expenditure forecasts, including items relating costs which companies think should be excluded from benchmarking.  All claims for special cost factors should be reported in table R2. 
It excludes capex and depreciation. 
The cost services purchased should be included but the costs of services provided for third parties excluded.</t>
    </r>
  </si>
  <si>
    <t>The operating costs of providing appointed residential unmeasured retail services to third parties.</t>
  </si>
  <si>
    <r>
      <t xml:space="preserve">Total operating expenditure, including third party costs. The sum of </t>
    </r>
    <r>
      <rPr>
        <sz val="10"/>
        <color rgb="FF0078C9"/>
        <rFont val="Arial"/>
        <family val="2"/>
      </rPr>
      <t>R1 lines 8 and 9</t>
    </r>
    <r>
      <rPr>
        <sz val="10"/>
        <rFont val="Arial"/>
        <family val="2"/>
      </rPr>
      <t xml:space="preserve">.
</t>
    </r>
  </si>
  <si>
    <t>Depreciation of assets which existed before 1 April 2015 (ie assets included in wholesale RCV) wholly or principally used by retail (as defined in paragraph 2.1 of RAG 2), split between residential unmeasured customers (as defined in paragraph 3.1 of RAG 2) in receipt of water only, sewerage only and combined water and sewerage services respectively from the company. 
We will continue to collect this information for historical years (ie up to 2020) as we use historical data for benchmarking purposes (see "Legacy Depreciation" within the cost assessment appendix 12 published alongside the July Consultation document for further details).
Depreciation should be reported on the same accounting basis as PR14 submissions. This figure includes amortisation of deferred credits and intangible assets.</t>
  </si>
  <si>
    <t xml:space="preserve">Depreciation charge on AMP6 or (assets that did not exist before 1 April 2015)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
  </si>
  <si>
    <t>Depreciation charge on AMP7 or later assets (assets that did not exist before 1 April 2020)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This should include depreciation reported in table R2.</t>
  </si>
  <si>
    <r>
      <t xml:space="preserve">Total residential retail costs (opex plus depreciation, excluding third party services).  The sum of </t>
    </r>
    <r>
      <rPr>
        <sz val="10"/>
        <color rgb="FF0078C9"/>
        <rFont val="Arial"/>
        <family val="2"/>
      </rPr>
      <t>R1 lines 8, 11, 12 and 13</t>
    </r>
    <r>
      <rPr>
        <sz val="10"/>
        <rFont val="Arial"/>
        <family val="2"/>
      </rPr>
      <t xml:space="preserve">.
</t>
    </r>
  </si>
  <si>
    <t xml:space="preserve">Residential element of capital expenditure on assets principally used by retail.  It should not include any expenditure in relation to assets which are used both in retail and wholesale where wholesale is the principal use.
</t>
  </si>
  <si>
    <t>Households connected reported by customer type. Exclude void properties. The number of household customers (as defined in column 4 of APR table 2F). 
Note: this should be the average number of customers in the year calculated at least on a monthly basis. For the purposes of this table, ‘customers’ should be equal to the former June return (table 7) definition of ‘billed properties’. This is as follows:
"These are properties used as single domestic dwellings (normally occupied), receiving water for domestic purposes which are not factories, offices or commercial premises. These include cases where a single aggregate bill is issued to cover separate dwellings having individual standing charges. (In some instances the standing charge may be zero). The number of dwellings attracting an individual standing charge and not the number of bills should be counted. Exclude mixed/commercial properties and multiple household properties, e.g. blocks of flats having only one standing charge. Where companies issue an assessed charge to a property because metering is not possible or is uneconomic then these properties should be classified as unmeasured."</t>
  </si>
  <si>
    <t>The total retail operating costs of providing water efficiency services to residential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</si>
  <si>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r>
      <t xml:space="preserve">The retail operating costs of providing water efficiency services (as defined in </t>
    </r>
    <r>
      <rPr>
        <sz val="10"/>
        <color rgb="FF0078C9"/>
        <rFont val="Arial"/>
        <family val="2"/>
      </rPr>
      <t>R1 line 17</t>
    </r>
    <r>
      <rPr>
        <sz val="10"/>
        <rFont val="Arial"/>
        <family val="2"/>
      </rPr>
      <t>) to residential customers that are funded by the wholesale business</t>
    </r>
  </si>
  <si>
    <r>
      <t xml:space="preserve">The retail operating costs of providing water efficiency services (as defined in </t>
    </r>
    <r>
      <rPr>
        <sz val="10"/>
        <color rgb="FF0078C9"/>
        <rFont val="Arial"/>
        <family val="2"/>
      </rPr>
      <t>R1 line 17</t>
    </r>
    <r>
      <rPr>
        <sz val="10"/>
        <rFont val="Arial"/>
        <family val="2"/>
      </rPr>
      <t xml:space="preserve">) to residential customers net of any operating costs that are funded by the wholesale business. </t>
    </r>
    <r>
      <rPr>
        <sz val="10"/>
        <color rgb="FF0078C9"/>
        <rFont val="Arial"/>
        <family val="2"/>
      </rPr>
      <t>R1 line 17 minus line 18</t>
    </r>
    <r>
      <rPr>
        <sz val="10"/>
        <rFont val="Arial"/>
        <family val="2"/>
      </rPr>
      <t xml:space="preserve">.
Water efficiency services expenditure reported in </t>
    </r>
    <r>
      <rPr>
        <sz val="10"/>
        <color rgb="FF0078C9"/>
        <rFont val="Arial"/>
        <family val="2"/>
      </rPr>
      <t>R1 line 19</t>
    </r>
    <r>
      <rPr>
        <sz val="10"/>
        <rFont val="Arial"/>
        <family val="2"/>
      </rPr>
      <t xml:space="preserve"> should be included in total retail expenditure, </t>
    </r>
    <r>
      <rPr>
        <sz val="10"/>
        <color rgb="FF0078C9"/>
        <rFont val="Arial"/>
        <family val="2"/>
      </rPr>
      <t>R1 line 8</t>
    </r>
    <r>
      <rPr>
        <sz val="10"/>
        <rFont val="Arial"/>
        <family val="2"/>
      </rPr>
      <t xml:space="preserve"> above.</t>
    </r>
  </si>
  <si>
    <t>The total retail operating costs associated with residential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</si>
  <si>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r>
      <t xml:space="preserve">The retail operating costs associated with residential customer side leaks (as defined in </t>
    </r>
    <r>
      <rPr>
        <sz val="10"/>
        <color rgb="FF0078C9"/>
        <rFont val="Arial"/>
        <family val="2"/>
      </rPr>
      <t>R1 line 20)</t>
    </r>
    <r>
      <rPr>
        <sz val="10"/>
        <rFont val="Arial"/>
        <family val="2"/>
      </rPr>
      <t xml:space="preserve"> that are funded by the wholesale business</t>
    </r>
  </si>
  <si>
    <r>
      <t xml:space="preserve">The retail operating costs associated with residential customer side leaks (as defined in </t>
    </r>
    <r>
      <rPr>
        <sz val="10"/>
        <color rgb="FF0078C9"/>
        <rFont val="Arial"/>
        <family val="2"/>
      </rPr>
      <t>R1 line 20</t>
    </r>
    <r>
      <rPr>
        <sz val="10"/>
        <rFont val="Arial"/>
        <family val="2"/>
      </rPr>
      <t xml:space="preserve">) net of any operating costs that are funded by the wholesale business. </t>
    </r>
    <r>
      <rPr>
        <sz val="10"/>
        <color rgb="FF0078C9"/>
        <rFont val="Arial"/>
        <family val="2"/>
      </rPr>
      <t>R1 line 20 minus line 21</t>
    </r>
    <r>
      <rPr>
        <sz val="10"/>
        <rFont val="Arial"/>
        <family val="2"/>
      </rPr>
      <t xml:space="preserve">.
Customer side leaks expenditure reported in </t>
    </r>
    <r>
      <rPr>
        <sz val="10"/>
        <color rgb="FF0078C9"/>
        <rFont val="Arial"/>
        <family val="2"/>
      </rPr>
      <t>R1 line 22</t>
    </r>
    <r>
      <rPr>
        <sz val="10"/>
        <rFont val="Arial"/>
        <family val="2"/>
      </rPr>
      <t xml:space="preserve"> should be included in total retail expenditure, </t>
    </r>
    <r>
      <rPr>
        <sz val="10"/>
        <color rgb="FF0078C9"/>
        <rFont val="Arial"/>
        <family val="2"/>
      </rPr>
      <t>R1 line 8</t>
    </r>
    <r>
      <rPr>
        <sz val="10"/>
        <rFont val="Arial"/>
        <family val="2"/>
      </rPr>
      <t xml:space="preserve"> above.</t>
    </r>
  </si>
  <si>
    <r>
      <t xml:space="preserve">The retail operating costs of providing water efficiency services to residential customers plus the total retail operating costs associated with residential customer-side leaks net of those funded by wholesale. </t>
    </r>
    <r>
      <rPr>
        <sz val="10"/>
        <color rgb="FF0078C9"/>
        <rFont val="Arial"/>
        <family val="2"/>
      </rPr>
      <t>R1 line 19 plus line 22</t>
    </r>
    <r>
      <rPr>
        <sz val="10"/>
        <rFont val="Arial"/>
        <family val="2"/>
      </rPr>
      <t xml:space="preserve">.
Expenditure reported in </t>
    </r>
    <r>
      <rPr>
        <sz val="10"/>
        <color rgb="FF0078C9"/>
        <rFont val="Arial"/>
        <family val="2"/>
      </rPr>
      <t>R1 line 23</t>
    </r>
    <r>
      <rPr>
        <sz val="10"/>
        <rFont val="Arial"/>
        <family val="2"/>
      </rPr>
      <t xml:space="preserve"> should be included in total retail expenditure, </t>
    </r>
    <r>
      <rPr>
        <sz val="10"/>
        <color rgb="FF0078C9"/>
        <rFont val="Arial"/>
        <family val="2"/>
      </rPr>
      <t>R1 line 8</t>
    </r>
    <r>
      <rPr>
        <sz val="10"/>
        <rFont val="Arial"/>
        <family val="2"/>
      </rPr>
      <t xml:space="preserve"> above.</t>
    </r>
  </si>
  <si>
    <t>Where a legacy asset (asset existing before 31 March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</si>
  <si>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</si>
  <si>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</si>
  <si>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</si>
  <si>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Additional guidance for table commentary</t>
  </si>
  <si>
    <t xml:space="preserve">Please provide detail in your BPDT commentary to explain the underlying calculations and assumptions for depreciation on legacy assets existing at 31 March 2015 including: original capex value of the assets, assumed asset life (both the original asset life and the remaining asset life within the PR19 period), method of depreciation and end value of the assets.
</t>
  </si>
  <si>
    <t>Please provide detail in your BPDT commentary to explain the underlying calculations and assumptions for depreciation on assets acquired during the PR14 period including: capex value of the asset,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</si>
  <si>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planned after 1 April 2020 including: capex value of the asset, assumed asset life, method of depreciation and end value of the assets.</t>
  </si>
  <si>
    <t>R4 - Business retail ~ Welsh companies</t>
  </si>
  <si>
    <t>Company name</t>
  </si>
  <si>
    <t>2012-13</t>
  </si>
  <si>
    <t>2013-14</t>
  </si>
  <si>
    <t>2014-15</t>
  </si>
  <si>
    <t>2015-16</t>
  </si>
  <si>
    <t>2016-17</t>
  </si>
  <si>
    <t>2020-25</t>
  </si>
  <si>
    <t>Validation checks</t>
  </si>
  <si>
    <t>Aggregate margins should not exceed 100%</t>
  </si>
  <si>
    <t>All inputs should be positive values</t>
  </si>
  <si>
    <t>Gross margins should be less than 100%</t>
  </si>
  <si>
    <t xml:space="preserve">Expenditure </t>
  </si>
  <si>
    <t>R4001W</t>
  </si>
  <si>
    <t>All inputs should be entered as positive values</t>
  </si>
  <si>
    <t>Total depreciation on assets existing at 31 March 2015</t>
  </si>
  <si>
    <t>R4002W</t>
  </si>
  <si>
    <t>R40003W</t>
  </si>
  <si>
    <t>R40004W</t>
  </si>
  <si>
    <t>R40005W</t>
  </si>
  <si>
    <t>Total business retail costs (opex plus depreciation, excluding financing costs)</t>
  </si>
  <si>
    <t>R40006W</t>
  </si>
  <si>
    <t>Sum of lines 1 to 5.</t>
  </si>
  <si>
    <t>R40007W</t>
  </si>
  <si>
    <t>Services to developers (retail)</t>
  </si>
  <si>
    <t>R40008W</t>
  </si>
  <si>
    <t>Greater than 0</t>
  </si>
  <si>
    <t>Miscellaneous costs</t>
  </si>
  <si>
    <t>R40009W</t>
  </si>
  <si>
    <t>Total business retail costs, less services to developers and miscellaneous costs</t>
  </si>
  <si>
    <t>R40010W</t>
  </si>
  <si>
    <t>Deducts lines 8 and 9 from line 6</t>
  </si>
  <si>
    <t>Cross-check total business retail costs from tariffs</t>
  </si>
  <si>
    <t>R40011W</t>
  </si>
  <si>
    <t>Summates the business retail costs from the tariffs in blocks E to N and checks to see if reconciles with line 10</t>
  </si>
  <si>
    <t>Cross check of the retail cost per customer multiplied by customer number in each tariff block below</t>
  </si>
  <si>
    <t>Total business projected wholesale charge allocated to tariffs</t>
  </si>
  <si>
    <t>R40012W</t>
  </si>
  <si>
    <t>Summates the allocated wholesale charges from the tariffs in blocks E to N</t>
  </si>
  <si>
    <t>Total business retail service revenue</t>
  </si>
  <si>
    <t>R40013W</t>
  </si>
  <si>
    <t>Summates the retail service revenue from the tariffs in blocks E to N</t>
  </si>
  <si>
    <t>Aggregate net margin</t>
  </si>
  <si>
    <t>R5011W</t>
  </si>
  <si>
    <t>%</t>
  </si>
  <si>
    <t>Calculates the aggregate margin from lines 12 and 13.</t>
  </si>
  <si>
    <t>Businesses connected</t>
  </si>
  <si>
    <t>R40015W</t>
  </si>
  <si>
    <t>Sums the numbers of customers in each tariff.</t>
  </si>
  <si>
    <t>Operating expenditure part funded through wholesale</t>
  </si>
  <si>
    <t>Demand~side water efficiency initiatives ~ gross retail expenditure</t>
  </si>
  <si>
    <t>R4004W</t>
  </si>
  <si>
    <t>Demand~side water efficiency initiatives ~ funded by wholesale</t>
  </si>
  <si>
    <t>R4005W</t>
  </si>
  <si>
    <t>Demand~side water efficiency initiatives ~ net retail expenditure</t>
  </si>
  <si>
    <t>R4006W</t>
  </si>
  <si>
    <t>Line 16 minus line 17</t>
  </si>
  <si>
    <t>Customer~side leak repairs ~ gross retail expenditure</t>
  </si>
  <si>
    <t>R4007W</t>
  </si>
  <si>
    <t>Customer~side leak repairs ~ funded by wholesale</t>
  </si>
  <si>
    <t>R4008W</t>
  </si>
  <si>
    <t>Customer~side leak repairs ~ net retail expenditure</t>
  </si>
  <si>
    <t>R4009W</t>
  </si>
  <si>
    <t>Line 19 minus 20.</t>
  </si>
  <si>
    <t>Total demand~side water efficiency and customer~side leak repairs not funded by wholesale (and so funded through retail)</t>
  </si>
  <si>
    <t>R4010W</t>
  </si>
  <si>
    <t>Line 18 plus line 21</t>
  </si>
  <si>
    <t>R4020W</t>
  </si>
  <si>
    <t>R4021W</t>
  </si>
  <si>
    <t>R4022W</t>
  </si>
  <si>
    <t>R4023W</t>
  </si>
  <si>
    <t>Tariff Band 1</t>
  </si>
  <si>
    <t>Tariff name ~ Tariff Band 1</t>
  </si>
  <si>
    <t>R4D01D01W</t>
  </si>
  <si>
    <t>text</t>
  </si>
  <si>
    <t>Water: Unmeasured and 0-5 Ml/a</t>
  </si>
  <si>
    <t>Margin type ~ Tariff Band 1</t>
  </si>
  <si>
    <t>R4028_B1W</t>
  </si>
  <si>
    <t>Net</t>
  </si>
  <si>
    <t xml:space="preserve">Enter 'Net if net margin and 'Gross' if gross margin </t>
  </si>
  <si>
    <t>Tariff categorisation ~ Tariff Band 1</t>
  </si>
  <si>
    <t>R4029_B1W</t>
  </si>
  <si>
    <t>Ineligible</t>
  </si>
  <si>
    <t>Number of customers ~ Tariff Band 1</t>
  </si>
  <si>
    <t>R4D01D03W</t>
  </si>
  <si>
    <t>nr</t>
  </si>
  <si>
    <t>Debtor days ~ Tariff Band 1</t>
  </si>
  <si>
    <t>R4D01D05W</t>
  </si>
  <si>
    <t>Net margin percentage ~ Tariff Band 1</t>
  </si>
  <si>
    <t>R5E00001W</t>
  </si>
  <si>
    <t>Greyed out depending on margin type selected.</t>
  </si>
  <si>
    <t>Gross margin percentage ~ Tariff Band 1</t>
  </si>
  <si>
    <t>R4033_B1W</t>
  </si>
  <si>
    <t>Retail cost per customer ~ Tariff Band 1</t>
  </si>
  <si>
    <t>R4034_B1W</t>
  </si>
  <si>
    <t>£</t>
  </si>
  <si>
    <t>Forecast allocated wholesale charge (nominal price base) ~ Tariff Band 1</t>
  </si>
  <si>
    <t>R4035_B1W</t>
  </si>
  <si>
    <t>Tariff Band 2</t>
  </si>
  <si>
    <t>Tariff name ~ Tariff Band 2</t>
  </si>
  <si>
    <t>R4D02D01W</t>
  </si>
  <si>
    <t>Water: 5-50 Ml/a</t>
  </si>
  <si>
    <t>Margin type ~ Tariff Band 2</t>
  </si>
  <si>
    <t>R4028_B2W</t>
  </si>
  <si>
    <t>Tariff categorisation ~ Tariff Band 2</t>
  </si>
  <si>
    <t>R4029_B2W</t>
  </si>
  <si>
    <t>Number of customers ~ Tariff Band 2</t>
  </si>
  <si>
    <t>R4D02D03W</t>
  </si>
  <si>
    <t>Debtor days ~ Tariff Band 2</t>
  </si>
  <si>
    <t>R4D02D05W</t>
  </si>
  <si>
    <t>Net margin percentage ~ Tariff Band 2</t>
  </si>
  <si>
    <t>R5E00002W</t>
  </si>
  <si>
    <t>Gross margin percentage ~ Tariff Band 2</t>
  </si>
  <si>
    <t>R4033_B2W</t>
  </si>
  <si>
    <t>Retail cost per customer ~ Tariff Band 2</t>
  </si>
  <si>
    <t>R4034_B2W</t>
  </si>
  <si>
    <t>Forecast allocated wholesale charge (nominal price base) ~ Tariff Band 2</t>
  </si>
  <si>
    <t>R4035_B2W</t>
  </si>
  <si>
    <t>G</t>
  </si>
  <si>
    <t>Tariff Band 3</t>
  </si>
  <si>
    <t>Tariff name ~ Tariff Band 3</t>
  </si>
  <si>
    <t>R4D03D01W</t>
  </si>
  <si>
    <t>Water: 50+ Ml/a</t>
  </si>
  <si>
    <t>Margin type ~ Tariff Band 3</t>
  </si>
  <si>
    <t>R4028_B3W</t>
  </si>
  <si>
    <t>Gross</t>
  </si>
  <si>
    <t>Tariff categorisation ~ Tariff Band 3</t>
  </si>
  <si>
    <t>R4029_B3W</t>
  </si>
  <si>
    <t>Eligible</t>
  </si>
  <si>
    <t>Number of customers ~ Tariff Band 3</t>
  </si>
  <si>
    <t>R4D03D03W</t>
  </si>
  <si>
    <t>Debtor days ~ Tariff Band 3</t>
  </si>
  <si>
    <t>R4D03D05W</t>
  </si>
  <si>
    <t>Net margin percentage ~ Tariff Band 3</t>
  </si>
  <si>
    <t>R5E00003W</t>
  </si>
  <si>
    <t>Gross margin percentage ~ Tariff Band 3</t>
  </si>
  <si>
    <t>R4033_B3W</t>
  </si>
  <si>
    <t>Retail cost per customer ~ Tariff Band 3</t>
  </si>
  <si>
    <t>R4034_B3W</t>
  </si>
  <si>
    <t>Forecast allocated wholesale charge (nominal price base) ~ Tariff Band 3</t>
  </si>
  <si>
    <t>R4035_B3W</t>
  </si>
  <si>
    <t>H</t>
  </si>
  <si>
    <t>Tariff Band 4</t>
  </si>
  <si>
    <t>Tariff name ~ Tariff Band 4</t>
  </si>
  <si>
    <t>R4D04D01W</t>
  </si>
  <si>
    <t>Waste Water: Unmeasured and 0-5 Ml/a</t>
  </si>
  <si>
    <t>Margin type ~ Tariff Band 4</t>
  </si>
  <si>
    <t>R4028_B4W</t>
  </si>
  <si>
    <t>Tariff categorisation ~ Tariff Band 4</t>
  </si>
  <si>
    <t>R4029_B4W</t>
  </si>
  <si>
    <t>Number of customers ~ Tariff Band 4</t>
  </si>
  <si>
    <t>R4D04D03W</t>
  </si>
  <si>
    <t>Debtor days ~ Tariff Band 4</t>
  </si>
  <si>
    <t>R4D04D05W</t>
  </si>
  <si>
    <t>Net margin percentage ~ Tariff Band 4</t>
  </si>
  <si>
    <t>R5E00004W</t>
  </si>
  <si>
    <t>Gross margin percentage ~ Tariff Band 4</t>
  </si>
  <si>
    <t>R4033_B4W</t>
  </si>
  <si>
    <t>Retail cost per customer ~ Tariff Band 4</t>
  </si>
  <si>
    <t>R4034_B4W</t>
  </si>
  <si>
    <t>Forecast allocated wholesale charge (nominal price base) ~ Tariff Band 4</t>
  </si>
  <si>
    <t>R4035_B4W</t>
  </si>
  <si>
    <t>I</t>
  </si>
  <si>
    <t>Tariff Band 5</t>
  </si>
  <si>
    <t>Tariff name ~ Tariff Band 5</t>
  </si>
  <si>
    <t>R4D05D01W</t>
  </si>
  <si>
    <t>Waste Water: 5-50 Ml/a</t>
  </si>
  <si>
    <t>Margin type ~ Tariff Band 5</t>
  </si>
  <si>
    <t>R4028_B5W</t>
  </si>
  <si>
    <t>Tariff categorisation ~ Tariff Band 5</t>
  </si>
  <si>
    <t>R4029_B5W</t>
  </si>
  <si>
    <t>Number of customers ~ Tariff Band 5</t>
  </si>
  <si>
    <t>R4D05D03W</t>
  </si>
  <si>
    <t>Debtor days ~ Tariff Band 5</t>
  </si>
  <si>
    <t>R4D05D05W</t>
  </si>
  <si>
    <t>Net margin percentage ~ Tariff Band 5</t>
  </si>
  <si>
    <t>R5E00005W</t>
  </si>
  <si>
    <t>Gross margin percentage ~ Tariff Band 5</t>
  </si>
  <si>
    <t>R4033_B5W</t>
  </si>
  <si>
    <t>Retail cost per customer ~ Tariff Band 5</t>
  </si>
  <si>
    <t>R4034_B5W</t>
  </si>
  <si>
    <t>Forecast allocated wholesale charge (nominal price base) ~ Tariff Band 5</t>
  </si>
  <si>
    <t>R4035_B5W</t>
  </si>
  <si>
    <t>J</t>
  </si>
  <si>
    <t>Tariff Band 6</t>
  </si>
  <si>
    <t>Tariff name ~ Tariff Band 6</t>
  </si>
  <si>
    <t>R4D06D01W</t>
  </si>
  <si>
    <t>Waste Water: 50+ Ml/a</t>
  </si>
  <si>
    <t>Margin type ~ Tariff Band 6</t>
  </si>
  <si>
    <t>R4028_B6W</t>
  </si>
  <si>
    <t>Tariff categorisation ~ Tariff Band 6</t>
  </si>
  <si>
    <t>R4029_B6W</t>
  </si>
  <si>
    <t>Number of customers ~ Tariff Band 6</t>
  </si>
  <si>
    <t>R4D06D03W</t>
  </si>
  <si>
    <t>Debtor days ~ Tariff Band 6</t>
  </si>
  <si>
    <t>R4D06D05W</t>
  </si>
  <si>
    <t>Net margin percentage ~ Tariff Band 6</t>
  </si>
  <si>
    <t>R5E00006W</t>
  </si>
  <si>
    <t>Gross margin percentage ~ Tariff Band 6</t>
  </si>
  <si>
    <t>R4033_B6W</t>
  </si>
  <si>
    <t>Retail cost per customer ~ Tariff Band 6</t>
  </si>
  <si>
    <t>R4034_B6W</t>
  </si>
  <si>
    <t>Forecast allocated wholesale charge (nominal price base) ~ Tariff Band 6</t>
  </si>
  <si>
    <t>R4035_B6W</t>
  </si>
  <si>
    <t>K</t>
  </si>
  <si>
    <t>Tariff Band 7</t>
  </si>
  <si>
    <t>Tariff name ~ Tariff Band 7</t>
  </si>
  <si>
    <t>R4D07D01W</t>
  </si>
  <si>
    <t>0</t>
  </si>
  <si>
    <t>Margin type ~ Tariff Band 7</t>
  </si>
  <si>
    <t>R4028_B7W</t>
  </si>
  <si>
    <t>Tariff categorisation ~ Tariff Band 7</t>
  </si>
  <si>
    <t>R4029_B7W</t>
  </si>
  <si>
    <t>Number of customers ~ Tariff Band 7</t>
  </si>
  <si>
    <t>R4D07D03W</t>
  </si>
  <si>
    <t>Debtor days ~ Tariff Band 7</t>
  </si>
  <si>
    <t>R4D07D05W</t>
  </si>
  <si>
    <t>Net margin percentage ~ Tariff Band 7</t>
  </si>
  <si>
    <t>R5E00007W</t>
  </si>
  <si>
    <t>Gross margin percentage ~ Tariff Band 7</t>
  </si>
  <si>
    <t>R4033_B7W</t>
  </si>
  <si>
    <t>Retail cost per customer ~ Tariff Band 7</t>
  </si>
  <si>
    <t>R4034_B7W</t>
  </si>
  <si>
    <t>Forecast allocated wholesale charge (nominal price base) ~ Tariff Band 7</t>
  </si>
  <si>
    <t>R4035_B7W</t>
  </si>
  <si>
    <t>L</t>
  </si>
  <si>
    <t>Tariff Band 8</t>
  </si>
  <si>
    <t>Tariff name ~ Tariff Band 8</t>
  </si>
  <si>
    <t>R4D08D01W</t>
  </si>
  <si>
    <t>Margin type ~ Tariff Band 8</t>
  </si>
  <si>
    <t>R4028_B8W</t>
  </si>
  <si>
    <t>Tariff categorisation ~ Tariff Band 8</t>
  </si>
  <si>
    <t>R4029_B8W</t>
  </si>
  <si>
    <t>Number of customers ~ Tariff Band 8</t>
  </si>
  <si>
    <t>R4D08D03W</t>
  </si>
  <si>
    <t>Debtor days ~ Tariff Band 8</t>
  </si>
  <si>
    <t>R4D08D05W</t>
  </si>
  <si>
    <t>Net margin percentage ~ Tariff Band 8</t>
  </si>
  <si>
    <t>R5E00008W</t>
  </si>
  <si>
    <t>Gross margin percentage ~ Tariff Band 8</t>
  </si>
  <si>
    <t>R4033_B8W</t>
  </si>
  <si>
    <t>Retail cost per customer ~ Tariff Band 8</t>
  </si>
  <si>
    <t>R4034_B8W</t>
  </si>
  <si>
    <t>Forecast allocated wholesale charge (nominal price base) ~ Tariff Band 8</t>
  </si>
  <si>
    <t>R4035_B8W</t>
  </si>
  <si>
    <t>M</t>
  </si>
  <si>
    <t>Tariff Band 9</t>
  </si>
  <si>
    <t>Tariff name ~ Tariff Band 9</t>
  </si>
  <si>
    <t>R4D09D01W</t>
  </si>
  <si>
    <t>Margin type ~ Tariff Band 9</t>
  </si>
  <si>
    <t>R4028_B9W</t>
  </si>
  <si>
    <t>Tariff categorisation ~ Tariff Band 9</t>
  </si>
  <si>
    <t>R4029_B9W</t>
  </si>
  <si>
    <t>Number of customers ~ Tariff Band 9</t>
  </si>
  <si>
    <t>R4D09D03W</t>
  </si>
  <si>
    <t>Debtor days ~ Tariff Band 9</t>
  </si>
  <si>
    <t>R4D09D05W</t>
  </si>
  <si>
    <t>Net margin percentage ~ Tariff Band 9</t>
  </si>
  <si>
    <t>R5E00009W</t>
  </si>
  <si>
    <t>Gross margin percentage ~ Tariff Band 9</t>
  </si>
  <si>
    <t>R4033_B9W</t>
  </si>
  <si>
    <t>Retail cost per customer ~ Tariff Band 9</t>
  </si>
  <si>
    <t>R4034_B9W</t>
  </si>
  <si>
    <t>Forecast allocated wholesale charge (nominal price base) ~ Tariff Band 9</t>
  </si>
  <si>
    <t>R4035_B9W</t>
  </si>
  <si>
    <t>N</t>
  </si>
  <si>
    <t>Tariff Band 10</t>
  </si>
  <si>
    <t>Tariff name ~ Tariff Band 10</t>
  </si>
  <si>
    <t>R4D10D01W</t>
  </si>
  <si>
    <t>Margin type ~ Tariff Band 10</t>
  </si>
  <si>
    <t>R4028_B10W</t>
  </si>
  <si>
    <t>Tariff categorisation ~ Tariff Band 10</t>
  </si>
  <si>
    <t>R4029_B10W</t>
  </si>
  <si>
    <t>Number of customers ~ Tariff Band 10</t>
  </si>
  <si>
    <t>R4D10D03W</t>
  </si>
  <si>
    <t>Debtor days ~ Tariff Band 10</t>
  </si>
  <si>
    <t>R4D10D05W</t>
  </si>
  <si>
    <t>Net margin percentage ~ Tariff Band 10</t>
  </si>
  <si>
    <t>R5E00010W</t>
  </si>
  <si>
    <t>Gross margin percentage ~ Tariff Band 10</t>
  </si>
  <si>
    <t>R4033_B10W</t>
  </si>
  <si>
    <t>Retail cost per customer ~ Tariff Band 10</t>
  </si>
  <si>
    <t>R4034_B10W</t>
  </si>
  <si>
    <t>Forecast allocated wholesale charge (nominal price base) ~ Tariff Band 10</t>
  </si>
  <si>
    <t>R4035_B10W</t>
  </si>
  <si>
    <t>R4 guidance and line definitions</t>
  </si>
  <si>
    <t>Operating expenditure as defined in the Regulatory Accounting Guidelines, deprecation (to represent capital expenditure for retail) based on principal use allocation (as defined in paragraph 2.1 of RAG 2).</t>
  </si>
  <si>
    <r>
      <t xml:space="preserve">Total retail operating expenditure (excluding third party services) related to serving business customers in receipt of water only, sewerage only and combined water and sewerage services respectively. 
This includes all costs reported in line 21 (demand side initiatives / customer-side leak repairs) but should not include any expenditure funded in wholesale (lines 16 and 19).  
It represents total operating expenditure forecasts, including items relating to special cost factors. Expenditure related to special cost factor claims should be reported in </t>
    </r>
    <r>
      <rPr>
        <sz val="10"/>
        <color rgb="FF0078C9"/>
        <rFont val="Arial"/>
        <family val="2"/>
      </rPr>
      <t>table</t>
    </r>
    <r>
      <rPr>
        <sz val="10"/>
        <rFont val="Arial"/>
        <family val="2"/>
      </rPr>
      <t xml:space="preserve"> </t>
    </r>
    <r>
      <rPr>
        <sz val="10"/>
        <color rgb="FF0078C9"/>
        <rFont val="Arial"/>
        <family val="2"/>
      </rPr>
      <t>R6</t>
    </r>
    <r>
      <rPr>
        <sz val="10"/>
        <color rgb="FFFF0000"/>
        <rFont val="Arial"/>
        <family val="2"/>
      </rPr>
      <t>.</t>
    </r>
    <r>
      <rPr>
        <sz val="10"/>
        <rFont val="Arial"/>
        <family val="2"/>
      </rPr>
      <t xml:space="preserve"> </t>
    </r>
  </si>
  <si>
    <t>The line should be used for the business element of the depreciation. Depreciation of assets which existed at 31 March 2015 (ie assets included in wholesale RCV) wholly or principally used by retail (as defined in paragraph 2.1 of RAG 4).  
We will continue to collect this information for historical years (ie upto 2020) as we use historical data to assess costs (see the cost assessment appendix for further detail).
Depreciation includes amortisation of deferred credits and intangible assets.</t>
  </si>
  <si>
    <t>This line should be used for the business element of the depreciation charge on AMP6 assets (assets that did not exist before 1 April 2015) which are principally used by retail. It should not include any charges in relation to AMP6 which are used by both retail and wholesale where wholesale is the principal user. It should not include any income in relation to AMP 6 assets which are used by both retail and wholesale where retail is the principal user.
Depreciation includes amortisation of deferred credits and intangible assets.</t>
  </si>
  <si>
    <t>This line should be used for the business element of the depreciation charge on AMP7 of later assets (assets that did not exist before 1 April 2015) which are principally used by retail. It should not include any charges in relation to AMP7 or later assets which are used by both retail and wholesale where wholesale is the principal user. It should not include any income in relation to AMP 7 or later assets which are used by both retail and wholesale where retail is the principal user.
Depreciation includes amortisation of deferred credits and intangible assets.
This should include depreciation reported in table R6.</t>
  </si>
  <si>
    <r>
      <t xml:space="preserve">Total expenditure (opex plus depreciation). Equals sum of </t>
    </r>
    <r>
      <rPr>
        <sz val="10"/>
        <color rgb="FF0078C9"/>
        <rFont val="Arial"/>
        <family val="2"/>
      </rPr>
      <t>R4 lines 1 to 5</t>
    </r>
    <r>
      <rPr>
        <sz val="10"/>
        <rFont val="Arial"/>
        <family val="2"/>
      </rPr>
      <t>.</t>
    </r>
  </si>
  <si>
    <t>This line should be used for the business element of capital expenditure on assets principally used by retail.  It should not include any expenditure in relation to assets which are used by both retail and wholesale where wholesale is the principal user.</t>
  </si>
  <si>
    <t>Operating costs of providing service cost to developers (as defined in table 2C line 5 of RAG 4)</t>
  </si>
  <si>
    <t>Miscellaneous costs are associated with miscellaneous charges. These costs should neither be allocated to default tariffs, nor charges to developers. Non-exited retailers should also include their MOSL costs as part of their miscellaneous costs. In their business plan commentary, companies should clearly set out i) their mandatory MOSL fees, ii) non-mandatory costs i.e. excluding additional services, fines, etc</t>
  </si>
  <si>
    <t>Cross check. Total expenditure should be equal to the total expenditure reported by type of tariff band (section B).</t>
  </si>
  <si>
    <t>Total businesses connected. Exclude void properties. The number of business customers (as defined in column 4 of APR table 2F). This is the aggregate of lines 30 for each tariff. 
Note: this should be the average number of customers in the year calculated at least on a monthly basis. For the purposes of this table, ‘customers’ should be equal to the former June return (table 7) definition of ‘billed properties’. This is as follows:
"These are properties used as single domestic dwellings (normally occupied), receiving water for domestic purposes which are not factories, offices or commercial premises. These include cases where a single aggregate bill is issued to cover separate dwellings having individual standing charges. (In some instances the standing charge may be zero). The number of dwellings attracting an individual standing charge and not the number of bills should be counted. Exclude mixed/commercial properties and multiple household properties, e.g. blocks of flats having only one standing charge. Where companies issue an assessed charge to a property because metering is not possible or is uneconomic then these properties should be classified as unmeasured."</t>
  </si>
  <si>
    <t>The total retail operating costs of providing water efficiency services to business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</si>
  <si>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The retail operating costs of providing water efficiency services (as defined in line 16) to business customers that are funded by the wholesale business</t>
  </si>
  <si>
    <r>
      <t xml:space="preserve">The retail operating costs of providing water efficiency services (as defined in line 16) to business customers net of any operating costs that are funded by the wholesale business. Equals </t>
    </r>
    <r>
      <rPr>
        <sz val="10"/>
        <color rgb="FF0078C9"/>
        <rFont val="Arial"/>
        <family val="2"/>
      </rPr>
      <t>R4 line 16 minus line 17</t>
    </r>
    <r>
      <rPr>
        <sz val="10"/>
        <rFont val="Arial"/>
        <family val="2"/>
      </rPr>
      <t xml:space="preserve">.
Water efficiency services expenditure reported in </t>
    </r>
    <r>
      <rPr>
        <sz val="10"/>
        <color rgb="FF0078C9"/>
        <rFont val="Arial"/>
        <family val="2"/>
      </rPr>
      <t>R4 line 18</t>
    </r>
    <r>
      <rPr>
        <sz val="10"/>
        <rFont val="Arial"/>
        <family val="2"/>
      </rPr>
      <t xml:space="preserve"> should be included in total retail expenditure, </t>
    </r>
    <r>
      <rPr>
        <sz val="10"/>
        <color rgb="FF0078C9"/>
        <rFont val="Arial"/>
        <family val="2"/>
      </rPr>
      <t>R4 line 6</t>
    </r>
    <r>
      <rPr>
        <sz val="10"/>
        <rFont val="Arial"/>
        <family val="2"/>
      </rPr>
      <t xml:space="preserve"> above.</t>
    </r>
  </si>
  <si>
    <t>The total retail operating costs associated with business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</si>
  <si>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The retail operating costs associated with business customer side leaks (as defined in line 19) that are funded by the wholesale business</t>
  </si>
  <si>
    <r>
      <t xml:space="preserve">The retail operating costs associated with business customer side leaks (as defined in line 19) net of any operating costs that are funded by the wholesale business. Equals </t>
    </r>
    <r>
      <rPr>
        <sz val="10"/>
        <color rgb="FF0078C9"/>
        <rFont val="Arial"/>
        <family val="2"/>
      </rPr>
      <t>R4 line 19 minus 20</t>
    </r>
    <r>
      <rPr>
        <sz val="10"/>
        <rFont val="Arial"/>
        <family val="2"/>
      </rPr>
      <t xml:space="preserve">.
Customer side leaks expenditure reported in </t>
    </r>
    <r>
      <rPr>
        <sz val="10"/>
        <color rgb="FF0078C9"/>
        <rFont val="Arial"/>
        <family val="2"/>
      </rPr>
      <t>R4 line 21</t>
    </r>
    <r>
      <rPr>
        <sz val="10"/>
        <rFont val="Arial"/>
        <family val="2"/>
      </rPr>
      <t xml:space="preserve"> should be included in total retail expenditure, </t>
    </r>
    <r>
      <rPr>
        <sz val="10"/>
        <color rgb="FF0078C9"/>
        <rFont val="Arial"/>
        <family val="2"/>
      </rPr>
      <t>R4 line 6</t>
    </r>
    <r>
      <rPr>
        <sz val="10"/>
        <rFont val="Arial"/>
        <family val="2"/>
      </rPr>
      <t xml:space="preserve"> above.</t>
    </r>
  </si>
  <si>
    <r>
      <t xml:space="preserve">The retail operating costs of providing water efficiency services to business customers plus the total retail operating costs associated with business customer-side leaks net of those funded by wholesale. Equals </t>
    </r>
    <r>
      <rPr>
        <sz val="10"/>
        <color rgb="FF0078C9"/>
        <rFont val="Arial"/>
        <family val="2"/>
      </rPr>
      <t>R4 line 18 plus line 21</t>
    </r>
    <r>
      <rPr>
        <sz val="10"/>
        <rFont val="Arial"/>
        <family val="2"/>
      </rPr>
      <t xml:space="preserve">.
Expenditure reported in </t>
    </r>
    <r>
      <rPr>
        <sz val="10"/>
        <color rgb="FF0078C9"/>
        <rFont val="Arial"/>
        <family val="2"/>
      </rPr>
      <t>R4 line 22</t>
    </r>
    <r>
      <rPr>
        <sz val="10"/>
        <rFont val="Arial"/>
        <family val="2"/>
      </rPr>
      <t xml:space="preserve"> should be included in total retail expenditure, </t>
    </r>
    <r>
      <rPr>
        <sz val="10"/>
        <color rgb="FF0078C9"/>
        <rFont val="Arial"/>
        <family val="2"/>
      </rPr>
      <t>R4 line 6</t>
    </r>
    <r>
      <rPr>
        <sz val="10"/>
        <rFont val="Arial"/>
        <family val="2"/>
      </rPr>
      <t xml:space="preserve"> above.</t>
    </r>
  </si>
  <si>
    <t>Where a legacy asset (asset existing before 31 March 2015) is principally used by wholesale, the capex and depreciation should be recorded in wholesale with a recharge made to business retail to reflect the proportion of the asset used by business retail. The recharge to business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</si>
  <si>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business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</si>
  <si>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wholesale, the capex and depreciation should be recorded in wholesale with a recharge made to business retail to reflect the proportion of the asset used by business retail. The recharge to business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</si>
  <si>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retail, the capex and depreciation should be recorded in retail with a recharge made to wholesale to reflect the proportion of the asset used by wholesale. The corresponding income to business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</si>
  <si>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Blocks E to N are repeated for each of the 10 available default tariff caps set out in the table</t>
  </si>
  <si>
    <t xml:space="preserve">Default tariff cap name. </t>
  </si>
  <si>
    <t>Margin type.</t>
  </si>
  <si>
    <t>Tariff categorisation</t>
  </si>
  <si>
    <t>Number of customers within the default tariff cap grouping</t>
  </si>
  <si>
    <t>Number of debtor days.</t>
  </si>
  <si>
    <r>
      <t xml:space="preserve">Net margin percentage. This line is greyed out depending on the margin type selected in </t>
    </r>
    <r>
      <rPr>
        <sz val="10"/>
        <color rgb="FF0078C9"/>
        <rFont val="Arial"/>
        <family val="2"/>
      </rPr>
      <t>R4 line 28</t>
    </r>
    <r>
      <rPr>
        <sz val="10"/>
        <rFont val="Arial"/>
        <family val="2"/>
      </rPr>
      <t>.</t>
    </r>
  </si>
  <si>
    <r>
      <t xml:space="preserve">Gross margin percentage. This line is greyed out depending on the margin type selected in </t>
    </r>
    <r>
      <rPr>
        <sz val="10"/>
        <color rgb="FF0078C9"/>
        <rFont val="Arial"/>
        <family val="2"/>
      </rPr>
      <t>R4 line 28</t>
    </r>
    <r>
      <rPr>
        <sz val="10"/>
        <rFont val="Arial"/>
        <family val="2"/>
      </rPr>
      <t>.</t>
    </r>
  </si>
  <si>
    <t xml:space="preserve">Retail cost per customer </t>
  </si>
  <si>
    <t>Forecast allocated wholesale charges (nominal price base)</t>
  </si>
  <si>
    <t>Please provide detail in your BPDT commentary to explain the underlying calculations and assumptions for depreciation on legacy assets existing at 31 March 2015 including: original capex value of the assets,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</si>
  <si>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acquired during the PR14 period including: capex value of the asset,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</si>
  <si>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planned after 1 April 2020 including: capex value of the asset, assumed asset life, method of depreciation and end value of the assets</t>
  </si>
  <si>
    <t>Pollution control strategy (ESL)</t>
  </si>
  <si>
    <t>WS1, WS2, WWS1, WWS2, R1 and R4 are all described in Chapter - securing cost efficiency (section 4.5)</t>
  </si>
  <si>
    <t>2. We have updated for 18/19 APR, because the 18/19 APR included large exceptional costs which are related to the transfer of assets inline with the boundary realignment. Therefore the Ofwat models cannot simply be updated with 18/19 APR data.</t>
  </si>
  <si>
    <t xml:space="preserve">App26 - RoRE Scenarios </t>
  </si>
  <si>
    <t>Revenue for a high RORE case (pre tax adjustment)</t>
  </si>
  <si>
    <t>All inputs should be positive,  or if not relevant,  put zero</t>
  </si>
  <si>
    <t>Water network plus total revenue impact ~ High RoRE case (pre tax adjustment)</t>
  </si>
  <si>
    <t>APP26001HC</t>
  </si>
  <si>
    <t>All inputs should be positive; if the item is not relevant, input zero</t>
  </si>
  <si>
    <t>Water network plus water trading incentive export revenue impact ~ High RoRE case (pre tax adjustment)</t>
  </si>
  <si>
    <t>APP26002HC</t>
  </si>
  <si>
    <t>Water network plus water trading incentive revenue impact ~ High RoRE case (pre tax adjustment)</t>
  </si>
  <si>
    <t>APP26003HC</t>
  </si>
  <si>
    <t>Water resources total revenue impact  ~ High RoRE case (pre tax adjustment)</t>
  </si>
  <si>
    <t>APP26004HC</t>
  </si>
  <si>
    <t xml:space="preserve">Water resources water trading export revenue impact ~ High RoRE case (pre tax adjustment) </t>
  </si>
  <si>
    <t>APP26005HC</t>
  </si>
  <si>
    <t xml:space="preserve">Water resources water trading incentive revenue impact ~ High RoRE case (pre tax adjustment) </t>
  </si>
  <si>
    <t>APP26006HC</t>
  </si>
  <si>
    <t>Wastewater network plus total revenue impact  ~ High RoRE case (pre tax adjustment)</t>
  </si>
  <si>
    <t>APP26007HC</t>
  </si>
  <si>
    <t>Bioresources total revenue impact  ~ High RoRE case (pre tax adjustment)</t>
  </si>
  <si>
    <t>APP26008HC</t>
  </si>
  <si>
    <t>Dummy control total revenue impact  ~ High RoRE case (pre tax adjustment)</t>
  </si>
  <si>
    <t>APP26009HC</t>
  </si>
  <si>
    <t>Residential retail total revenue impact ~ High RoRE case (pre tax adjustment)</t>
  </si>
  <si>
    <t>APP26010HC</t>
  </si>
  <si>
    <t>Business retail total revenue impact ~ High RoRE case (pre tax adjustment)</t>
  </si>
  <si>
    <t>APP26011HC</t>
  </si>
  <si>
    <t>Revenue for a low RORE case (pre tax adjustment)</t>
  </si>
  <si>
    <t>All inputs should be negative,  or if not relevant,  put zero</t>
  </si>
  <si>
    <t>Water network plus total revenue impact ~ Low RoRE case (pre tax adjustment)</t>
  </si>
  <si>
    <t>APP26001LC</t>
  </si>
  <si>
    <t>All inputs should be negative; if the item is not relevant, input zero</t>
  </si>
  <si>
    <t>Water network plus water trading incentive export revenue impact ~ Low RoRE case (pre tax adjustment)</t>
  </si>
  <si>
    <t>APP26002LC</t>
  </si>
  <si>
    <t>Water network plus water trading incentive revenue impact ~ Low RoRE case (pre tax adjustment)</t>
  </si>
  <si>
    <t>APP26003LC</t>
  </si>
  <si>
    <t>Water resources total revenue impact  ~ Low RoRE case (pre tax adjustment)</t>
  </si>
  <si>
    <t>APP26004LC</t>
  </si>
  <si>
    <t xml:space="preserve">Water resources water trading export revenue impact ~ Low RoRE case (pre tax adjustment) </t>
  </si>
  <si>
    <t>APP26005LC</t>
  </si>
  <si>
    <t xml:space="preserve">Water resources water trading incentive revenue impact ~ Low RoRE case (pre tax adjustment) </t>
  </si>
  <si>
    <t>APP26006LC</t>
  </si>
  <si>
    <t>Wastewater network plus total revenue impact  ~ Low RoRE case (pre tax adjustment)</t>
  </si>
  <si>
    <t>APP26007LC</t>
  </si>
  <si>
    <t>Bioresources total revenue impact  ~ Low RoRE case (pre tax adjustment)</t>
  </si>
  <si>
    <t>APP26008LC</t>
  </si>
  <si>
    <t>Dummy control total revenue impact  ~ Low RoRE case (pre tax adjustment)</t>
  </si>
  <si>
    <t>APP26009LC</t>
  </si>
  <si>
    <t>Residential retail total revenue impact ~ Low RoRE case (pre tax adjustment)</t>
  </si>
  <si>
    <t>APP26010LC</t>
  </si>
  <si>
    <t>Business retail total revenue impact ~ Low RoRE case (pre tax adjustment)</t>
  </si>
  <si>
    <t>APP26011LC</t>
  </si>
  <si>
    <t>Totex for a high RORE case (pre tax adjustment)</t>
  </si>
  <si>
    <t xml:space="preserve">Water network plus expenditure  ~ High RoRE case (pre tax adjustment) </t>
  </si>
  <si>
    <t>APP26012HC</t>
  </si>
  <si>
    <t>Water network plus water trading export expenditure impact ~ High RoRE case (pre tax adjustment)</t>
  </si>
  <si>
    <t>APP26013HC</t>
  </si>
  <si>
    <t>Uncertainty mechanisms impact (water network plus) ~ High RoRE case (pre tax adjustment)</t>
  </si>
  <si>
    <t>APP26014HC</t>
  </si>
  <si>
    <t xml:space="preserve">Water network plus cost impact  ~ High RoRE case (pre tax adjustment)  </t>
  </si>
  <si>
    <t>APP26015HC</t>
  </si>
  <si>
    <t>Sum of lines 23 and 25.</t>
  </si>
  <si>
    <t>Water resources expenditure ~ High RoRE case (pre tax adjustment)</t>
  </si>
  <si>
    <t>APP26016HC</t>
  </si>
  <si>
    <t>Water resources water trading export expenditure impact ~ High RoRE case (pre tax adjustment)</t>
  </si>
  <si>
    <t>APP26017HC</t>
  </si>
  <si>
    <t>Uncertainty mechanisms impact (water resources) ~ High RoRE case (pre tax adjustment)</t>
  </si>
  <si>
    <t>APP26018HC</t>
  </si>
  <si>
    <t xml:space="preserve">Water resources cost impact ~ High RoRE case (pre tax adjustment) </t>
  </si>
  <si>
    <t>APP26019HC</t>
  </si>
  <si>
    <t>Sum of lines 27 and 29.</t>
  </si>
  <si>
    <t xml:space="preserve">Wastewater network plus expenditure ~ High RoRE case (pre tax adjustment) </t>
  </si>
  <si>
    <t>APP26020HC</t>
  </si>
  <si>
    <t>Uncertainty mechanisms impact (wastewater network plus) ~ High RoRE case (pre tax adjustment)</t>
  </si>
  <si>
    <t>APP26021HC</t>
  </si>
  <si>
    <t xml:space="preserve">Wastewater network plus cost impact ~ High RoRE case (pre tax adjustment)  </t>
  </si>
  <si>
    <t>APP26022HC</t>
  </si>
  <si>
    <t>Sum of lines 31 and 32.</t>
  </si>
  <si>
    <t xml:space="preserve">Bioresources expenditure ~ High RoRE case (pre tax adjustment) </t>
  </si>
  <si>
    <t>APP26023HC</t>
  </si>
  <si>
    <t>Uncertainty mechanisms impact (bioresources) ~ High RoRE case (pre tax adjustment)</t>
  </si>
  <si>
    <t>APP26024HC</t>
  </si>
  <si>
    <t xml:space="preserve">Bioresources cost impact ~ High RoRE case (pre tax adjustment) </t>
  </si>
  <si>
    <t>APP26025HC</t>
  </si>
  <si>
    <t>Sum of lines 34 and 35.</t>
  </si>
  <si>
    <t xml:space="preserve">Dummy control expenditure ~ High RoRE case (pre tax adjustment) </t>
  </si>
  <si>
    <t>APP26026HC</t>
  </si>
  <si>
    <t>Uncertainty mechanisms impact (dummy control) ~ High RoRE case (pre tax adjustment)</t>
  </si>
  <si>
    <t>APP26027HC</t>
  </si>
  <si>
    <t xml:space="preserve">Dummy control cost impact ~ High RoRE case (pre tax adjustment) </t>
  </si>
  <si>
    <t>APP26028HC</t>
  </si>
  <si>
    <t>Sum of lines 37 and 38.</t>
  </si>
  <si>
    <t>Totex for a low RORE case (pre tax adjustment)</t>
  </si>
  <si>
    <t xml:space="preserve">Water network plus expenditure  ~ Low RoRE case (pre tax adjustment) </t>
  </si>
  <si>
    <t>APP26012LC</t>
  </si>
  <si>
    <t>Water network plus water trading export expenditure impact ~ Low RoRE case (pre tax adjustment)</t>
  </si>
  <si>
    <t>APP26013LC</t>
  </si>
  <si>
    <t>Uncertainty mechanisms impact (water network plus) ~ Low RoRE case (pre tax adjustment)</t>
  </si>
  <si>
    <t>APP26014LC</t>
  </si>
  <si>
    <t xml:space="preserve">Water network plus cost impact  ~ Low RoRE case (pre tax adjustment)  </t>
  </si>
  <si>
    <t>APP26015LC</t>
  </si>
  <si>
    <t>Sum of lines 40 and 42.</t>
  </si>
  <si>
    <t>Water resources expenditure ~ Low RoRE case (pre tax adjustment)</t>
  </si>
  <si>
    <t>APP26016LC</t>
  </si>
  <si>
    <t>Water resources water trading export expenditure impact ~ Low RoRE case (pre tax adjustment)</t>
  </si>
  <si>
    <t>APP26017LC</t>
  </si>
  <si>
    <t>Uncertainty mechanisms impact (water resources) ~ Low RoRE case (pre tax adjustment)</t>
  </si>
  <si>
    <t>APP26018LC</t>
  </si>
  <si>
    <t xml:space="preserve">Water resources cost impact ~ Low RoRE case (pre tax adjustment) </t>
  </si>
  <si>
    <t>APP26019LC</t>
  </si>
  <si>
    <t>Sum of lines 44 and 46.</t>
  </si>
  <si>
    <t xml:space="preserve">Wastewater network plus expenditure ~ Low RoRE case (pre tax adjustment) </t>
  </si>
  <si>
    <t>APP26020LC</t>
  </si>
  <si>
    <t>Uncertainty mechanisms impact (wastewater network plus) ~ Low RoRE case (pre tax adjustment)</t>
  </si>
  <si>
    <t>APP26021LC</t>
  </si>
  <si>
    <t xml:space="preserve">Wastewater network plus cost impact ~ Low RoRE case (pre tax adjustment)  </t>
  </si>
  <si>
    <t>APP26022LC</t>
  </si>
  <si>
    <t>Sum of lines 48 and 49.</t>
  </si>
  <si>
    <t xml:space="preserve">Bioresources expenditure ~ Low RoRE case (pre tax adjustment) </t>
  </si>
  <si>
    <t>APP26023LC</t>
  </si>
  <si>
    <t>Uncertainty mechanisms impact (bioresources) ~ Low RoRE case (pre tax adjustment)</t>
  </si>
  <si>
    <t>APP26024LC</t>
  </si>
  <si>
    <t xml:space="preserve">Bioresources cost impact ~ Low RoRE case (pre tax adjustment) </t>
  </si>
  <si>
    <t>APP26025LC</t>
  </si>
  <si>
    <t>Sum of lines 51 and 52.</t>
  </si>
  <si>
    <t xml:space="preserve">Dummy control expenditure ~ Low RoRE case (pre tax adjustment) </t>
  </si>
  <si>
    <t>APP26026LC</t>
  </si>
  <si>
    <t>Uncertainty mechanisms impact (dummy control) ~ Low RoRE case (pre tax adjustment)</t>
  </si>
  <si>
    <t>APP26027LC</t>
  </si>
  <si>
    <t xml:space="preserve">Dummy control cost impact ~ Low RoRE case (pre tax adjustment) </t>
  </si>
  <si>
    <t>APP26028LC</t>
  </si>
  <si>
    <t>Sum of lines 54 and 55.</t>
  </si>
  <si>
    <t>Residential retail for a high RORE case (pre tax adjustment)</t>
  </si>
  <si>
    <t>Residential retail cost impact ~ High RoRE case (pre tax adjustment)</t>
  </si>
  <si>
    <t>APP26029HC</t>
  </si>
  <si>
    <t>Uncertainty mechanisms impact (residential retail) ~ High RoRE case (pre tax adjustment)</t>
  </si>
  <si>
    <t>APP26030HC</t>
  </si>
  <si>
    <t>Residential retail cost impact ~ High RoRE case (pre tax adjustment) (Net)</t>
  </si>
  <si>
    <t>APP26031HC</t>
  </si>
  <si>
    <t>Sum of lines 57 and 58.</t>
  </si>
  <si>
    <t>Residential retail for a low RORE case (pre tax adjustment)</t>
  </si>
  <si>
    <t>Residential retail cost impact ~ Low RoRE case (pre tax adjustment)</t>
  </si>
  <si>
    <t>APP26029LC</t>
  </si>
  <si>
    <t>Uncertainty mechanisms impact (residential retail) ~ Low RoRE case (pre tax adjustment)</t>
  </si>
  <si>
    <t>APP26030LC</t>
  </si>
  <si>
    <t>Residential retail cost impact ~ Low RoRE case (pre tax adjustment) (Net)</t>
  </si>
  <si>
    <t>APP26031LC</t>
  </si>
  <si>
    <t>Sum of lines 60 and 61.</t>
  </si>
  <si>
    <t>Business retail for a high RORE case (pre tax adjustment)</t>
  </si>
  <si>
    <t>Business retail cost impact ~ High RoRE case (pre tax adjustment)</t>
  </si>
  <si>
    <t>APP26032HC</t>
  </si>
  <si>
    <t>Business retail for a low RORE case (pre tax adjustment)</t>
  </si>
  <si>
    <t>Business retail cost impact ~ Low RoRE case (pre tax adjustment)</t>
  </si>
  <si>
    <t>APP26032LC</t>
  </si>
  <si>
    <t>ODI for a high RORE case (pre tax adjustment)</t>
  </si>
  <si>
    <t>Total water network plus outcome delivery incentives (ODI) impact ~ High RoRE case (pre tax adjustment)</t>
  </si>
  <si>
    <t>APP26033HC</t>
  </si>
  <si>
    <t>Total water resources outcome delivery incentives (ODI) impact ~ High RoRE case (pre tax adjustment)</t>
  </si>
  <si>
    <t>APP26034HC</t>
  </si>
  <si>
    <t>Total wastewater network plus outcome delivery incentives (ODI) impact ~ High RoRE case (pre tax adjustment)</t>
  </si>
  <si>
    <t>APP26035HC</t>
  </si>
  <si>
    <t>Total bioresources outcome delivery incentives (ODI) impact ~ High RoRE case (pre tax adjustment)</t>
  </si>
  <si>
    <t>APP26036HC</t>
  </si>
  <si>
    <t>Total dummy control outcome delivery incentives (ODI) impact ~ High RoRE case (pre tax adjustment)</t>
  </si>
  <si>
    <t>APP26037HC</t>
  </si>
  <si>
    <t>Total residential retail outcome delivery incentives (ODI) impact  ~ High RoRE case (pre tax adjustment)</t>
  </si>
  <si>
    <t>APP26038HC</t>
  </si>
  <si>
    <t>ODI for a low RORE case (pre tax adjustment)</t>
  </si>
  <si>
    <t>Total water network plus outcome delivery incentives (ODI) impact ~ Low RoRE case (pre tax adjustment)</t>
  </si>
  <si>
    <t>APP26033LC</t>
  </si>
  <si>
    <t>Total water resources outcome delivery incentives (ODI) impact ~ Low RoRE case (pre tax adjustment)</t>
  </si>
  <si>
    <t>APP26034LC</t>
  </si>
  <si>
    <t>Total wastewater network plus outcome delivery incentives (ODI) impact ~ Low RoRE case (pre tax adjustment)</t>
  </si>
  <si>
    <t>APP26035LC</t>
  </si>
  <si>
    <t>Total bioresources outcome delivery incentives (ODI) impact ~ Low RoRE case (pre tax adjustment)</t>
  </si>
  <si>
    <t>APP26036LC</t>
  </si>
  <si>
    <t>Total dummy control outcome delivery incentives (ODI) impact ~ Low RoRE case (pre tax adjustment)</t>
  </si>
  <si>
    <t>APP26037LC</t>
  </si>
  <si>
    <t>Total residential retail outcome delivery incentives (ODI) impact  ~ Low RoRE case (pre tax adjustment)</t>
  </si>
  <si>
    <t>APP26038LC</t>
  </si>
  <si>
    <t>WaterworCX  for a high RORE case (pre tax adjustment)</t>
  </si>
  <si>
    <t>C-MeX impact residential retail ~ High RoRE case (pre tax adjustment)</t>
  </si>
  <si>
    <t>APP26039HC</t>
  </si>
  <si>
    <t>D-MeX impact water network plus ~ High RoRE case (pre tax adjustment)</t>
  </si>
  <si>
    <t>APP26040HC</t>
  </si>
  <si>
    <t>D-MeX impact wastewater network plus ~ High RoRE case (pre tax adjustment)</t>
  </si>
  <si>
    <t>APP26041HC</t>
  </si>
  <si>
    <t>WaterworCX  for a low RORE case (pre tax adjustment)</t>
  </si>
  <si>
    <t>C-MeX impact residential retail ~ Low RoRE case (pre tax adjustment)</t>
  </si>
  <si>
    <t>APP26039LC</t>
  </si>
  <si>
    <t>D-MeX impact water network plus ~ Low RoRE case (pre tax adjustment)</t>
  </si>
  <si>
    <t>APP26040LC</t>
  </si>
  <si>
    <t>D-MeX impact wastewater network plus ~ Low RoRE case (pre tax adjustment)</t>
  </si>
  <si>
    <t>APP26041LC</t>
  </si>
  <si>
    <t>Financing performance ~ cost of new debt for a high RORE case (pre tax adjustment)</t>
  </si>
  <si>
    <t>Water network plus financing impact ~ High RoRE case (pre tax adjustment)</t>
  </si>
  <si>
    <t>APP26042HC</t>
  </si>
  <si>
    <t>Water resources financing impact  ~ High RoRE case (pre tax adjustment)</t>
  </si>
  <si>
    <t>APP26043HC</t>
  </si>
  <si>
    <t>Wastewater network plus financing impact  ~ High RoRE case (pre tax adjustment)</t>
  </si>
  <si>
    <t>APP26044HC</t>
  </si>
  <si>
    <t>Bioresources financing impact  ~ High RoRE case (pre tax adjustment)</t>
  </si>
  <si>
    <t>APP26045HC</t>
  </si>
  <si>
    <t>Dummy control financing impact  ~ High RoRE case (pre tax adjustment)</t>
  </si>
  <si>
    <t>APP26046HC</t>
  </si>
  <si>
    <t>Financing performance ~ cost of new debt for a low RORE case (pre tax adjustment)</t>
  </si>
  <si>
    <t>Water network plus financing impact ~ Low RoRE case (pre tax adjustment)</t>
  </si>
  <si>
    <t>APP26042LC</t>
  </si>
  <si>
    <t>Water resources financing impact  ~ Low RoRE case (pre tax adjustment)</t>
  </si>
  <si>
    <t>APP26043LC</t>
  </si>
  <si>
    <t>Wastewater network plus financing impact  ~ Low RoRE case (pre tax adjustment)</t>
  </si>
  <si>
    <t>APP26044LC</t>
  </si>
  <si>
    <t>Bioresources financing impact  ~ Low RoRE case (pre tax adjustment)</t>
  </si>
  <si>
    <t>APP26045LC</t>
  </si>
  <si>
    <t>Dummy control financing impact  ~ Low RoRE case (pre tax adjustment)</t>
  </si>
  <si>
    <t>APP26046LC</t>
  </si>
  <si>
    <t>O</t>
  </si>
  <si>
    <t>Tax rate</t>
  </si>
  <si>
    <t>Corporation tax rate</t>
  </si>
  <si>
    <t>A3026_CPY</t>
  </si>
  <si>
    <t>Copied from App29 line 88.</t>
  </si>
  <si>
    <t>Dummy control tax rate</t>
  </si>
  <si>
    <t>APP26049</t>
  </si>
  <si>
    <t>The lines below in Blocks A1 to N1 are all calculated cells that apply corporation tax included in line 93</t>
  </si>
  <si>
    <t>A1</t>
  </si>
  <si>
    <t>Revenue for a high RORE case (post tax adjustment)</t>
  </si>
  <si>
    <t>Water network plus total revenue impact ~ High RoRE case (post tax adjustment)</t>
  </si>
  <si>
    <t>APP26A001HC</t>
  </si>
  <si>
    <t>Pre tax figure from lines in block A divided by 1 minus corporation tax in line 95.</t>
  </si>
  <si>
    <t>Water network plus water trading incentive export revenue impact ~ High RoRE case (post tax adjustment)</t>
  </si>
  <si>
    <t>APP26A002HC</t>
  </si>
  <si>
    <t>Water network plus water trading incentive revenue impact ~ High RoRE case (post tax adjustment)</t>
  </si>
  <si>
    <t>APP26A003HC</t>
  </si>
  <si>
    <t>Water resources total revenue impact  ~ High RoRE case (post tax adjustment)</t>
  </si>
  <si>
    <t>APP26A004HC</t>
  </si>
  <si>
    <t xml:space="preserve">Water resources water trading export revenue impact ~ High RoRE case (post tax adjustment) </t>
  </si>
  <si>
    <t>APP26A005HC</t>
  </si>
  <si>
    <t xml:space="preserve">Water resources water trading incentive revenue impact ~ High RoRE case (post tax adjustment) </t>
  </si>
  <si>
    <t>APP26A006HC</t>
  </si>
  <si>
    <t>Wastewater network plus total revenue impact  ~ High RoRE case (post tax adjustment)</t>
  </si>
  <si>
    <t>APP26A007HC</t>
  </si>
  <si>
    <t>Bioresources total revenue impact  ~ High RoRE case (post tax adjustment)</t>
  </si>
  <si>
    <t>APP26A008HC</t>
  </si>
  <si>
    <t>Dummy control total revenue impact  ~ High RoRE case (post tax adjustment)</t>
  </si>
  <si>
    <t>APP26A009HC</t>
  </si>
  <si>
    <t>Residential retail total revenue impact ~ High RoRE case (post tax adjustment)</t>
  </si>
  <si>
    <t>APP26A010HC</t>
  </si>
  <si>
    <t>Business retail total revenue impact ~ High RoRE case (post tax adjustment)</t>
  </si>
  <si>
    <t>APP26A011HC</t>
  </si>
  <si>
    <t>B1</t>
  </si>
  <si>
    <t>Revenue for a low RORE case (post tax adjustment)</t>
  </si>
  <si>
    <t>Water network plus total revenue impact ~ Low RoRE case (post tax adjustment)</t>
  </si>
  <si>
    <t>APP26A001LC</t>
  </si>
  <si>
    <t>Pre tax figure from lines in block B divided by 1 minus corporation tax in line 95.</t>
  </si>
  <si>
    <t>Water network plus water trading incentive export revenue impact ~ Low RoRE case (post tax adjustment)</t>
  </si>
  <si>
    <t>APP26A002LC</t>
  </si>
  <si>
    <t>Water network plus water trading incentive revenue impact ~ Low RoRE case (post tax adjustment)</t>
  </si>
  <si>
    <t>APP26A003LC</t>
  </si>
  <si>
    <t>Water resources total revenue impact  ~ Low RoRE case (post tax adjustment)</t>
  </si>
  <si>
    <t>APP26A004LC</t>
  </si>
  <si>
    <t xml:space="preserve">Water resources water trading export revenue impact ~ Low RoRE case (post tax adjustment) </t>
  </si>
  <si>
    <t>APP26A005LC</t>
  </si>
  <si>
    <t xml:space="preserve">Water resources water trading incentive revenue impact ~ Low RoRE case (post tax adjustment) </t>
  </si>
  <si>
    <t>APP26A006LC</t>
  </si>
  <si>
    <t>Wastewater network plus total revenue impact  ~ Low RoRE case (post tax adjustment)</t>
  </si>
  <si>
    <t>APP26A007LC</t>
  </si>
  <si>
    <t>Bioresources total revenue impact  ~ Low RoRE case (post tax adjustment)</t>
  </si>
  <si>
    <t>APP26A008LC</t>
  </si>
  <si>
    <t>Dummy control total revenue impact  ~ Low RoRE case (post tax adjustment)</t>
  </si>
  <si>
    <t>APP26A009LC</t>
  </si>
  <si>
    <t>Residential retail total revenue impact ~ Low RoRE case (post tax adjustment)</t>
  </si>
  <si>
    <t>APP26A010LC</t>
  </si>
  <si>
    <t>Business retail total revenue impact ~ Low RoRE case (post tax adjustment)</t>
  </si>
  <si>
    <t>APP26A011LC</t>
  </si>
  <si>
    <t>C1</t>
  </si>
  <si>
    <t>Totex for a high RORE case (post tax adjustment)</t>
  </si>
  <si>
    <t xml:space="preserve">Water network plus expenditure  ~ High RoRE case (post tax adjustment) </t>
  </si>
  <si>
    <t>APP26A012HC</t>
  </si>
  <si>
    <t>Pre tax figure from lines in block C divided by 1 minus corporation tax in line 95.</t>
  </si>
  <si>
    <t>Water network plus water trading export expenditure impact ~ High RoRE case (post tax adjustment)</t>
  </si>
  <si>
    <t>APP26A013HC</t>
  </si>
  <si>
    <t>Uncertainty mechanisms impact (water network plus) ~ High RoRE case (post tax adjustment)</t>
  </si>
  <si>
    <t>APP26A014HC</t>
  </si>
  <si>
    <t xml:space="preserve">Water network plus cost impact  ~ High RoRE case (post tax adjustment) (Net) </t>
  </si>
  <si>
    <t>APP26A015HC</t>
  </si>
  <si>
    <t>Sum of lines 119 and 121.</t>
  </si>
  <si>
    <t>Water resources expenditure ~ High RoRE case (post tax adjustment)</t>
  </si>
  <si>
    <t>APP26A016HC</t>
  </si>
  <si>
    <t>Water resources water trading export expenditure impact ~ High RoRE case (post tax adjustment)</t>
  </si>
  <si>
    <t>APP26A017HC</t>
  </si>
  <si>
    <t>Uncertainty mechanisms impact (water resources) ~ High RoRE case (post tax adjustment)</t>
  </si>
  <si>
    <t>APP26A018HC</t>
  </si>
  <si>
    <t>Water resources cost impact ~ High RoRE case (post tax adjustment) (Net)</t>
  </si>
  <si>
    <t>APP26A019HC</t>
  </si>
  <si>
    <t>Sum of lines 123 and 125.</t>
  </si>
  <si>
    <t xml:space="preserve">Wastewater network plus expenditure ~ High RoRE case (post tax adjustment) </t>
  </si>
  <si>
    <t>APP26A020HC</t>
  </si>
  <si>
    <t>Uncertainty mechanisms impact (wastewater network plus) ~ High RoRE case (post tax adjustment)</t>
  </si>
  <si>
    <t>APP26A021HC</t>
  </si>
  <si>
    <t xml:space="preserve">Wastewater network plus cost impact ~ High RoRE case (post tax adjustment) (Net) </t>
  </si>
  <si>
    <t>APP26A022HC</t>
  </si>
  <si>
    <t>Sum of lines 127 and 128.</t>
  </si>
  <si>
    <t xml:space="preserve">Bioresources expenditure ~ High RoRE case (post tax adjustment) </t>
  </si>
  <si>
    <t>APP26A023HC</t>
  </si>
  <si>
    <t>Uncertainty mechanisms impact (bioresources) ~ High RoRE case (post tax adjustment)</t>
  </si>
  <si>
    <t>APP26A024HC</t>
  </si>
  <si>
    <t>Bioresources cost impact ~ High RoRE case (post tax adjustment) (Net)</t>
  </si>
  <si>
    <t>APP26A025HC</t>
  </si>
  <si>
    <t>Sum of lines 130 and 131.</t>
  </si>
  <si>
    <t xml:space="preserve">Dummy control expenditure ~ High RoRE case (post tax adjustment) </t>
  </si>
  <si>
    <t>APP26A026HC</t>
  </si>
  <si>
    <t>Uncertainty mechanisms impact (dummy control) ~ High RoRE case (post tax adjustment)</t>
  </si>
  <si>
    <t>APP26A027HC</t>
  </si>
  <si>
    <t>Dummy control cost impact ~ High RoRE case (post tax adjustment) (Net)</t>
  </si>
  <si>
    <t>APP26A028HC</t>
  </si>
  <si>
    <t>Sum of lines 133 and 134.</t>
  </si>
  <si>
    <t>D1</t>
  </si>
  <si>
    <t>Totex for a low RORE case (post tax adjustment)</t>
  </si>
  <si>
    <t xml:space="preserve">Water network plus expenditure  ~ Low RoRE case (post tax adjustment) </t>
  </si>
  <si>
    <t>APP26A012LC</t>
  </si>
  <si>
    <t>Pre tax figure from lines in block D divided by 1 minus corporation tax in line 95.</t>
  </si>
  <si>
    <t>Water network plus water trading export expenditure impact ~ Low RoRE case (post tax adjustment)</t>
  </si>
  <si>
    <t>APP26A013LC</t>
  </si>
  <si>
    <t>Uncertainty mechanisms impact (water network plus) ~ Low RoRE case (post tax adjustment)</t>
  </si>
  <si>
    <t>APP26A014LC</t>
  </si>
  <si>
    <t xml:space="preserve">Water network plus cost impact  ~ Low RoRE case (post tax adjustment) (Net) </t>
  </si>
  <si>
    <t>APP26A015LC</t>
  </si>
  <si>
    <t>Sum of lines 136 and 138.</t>
  </si>
  <si>
    <t>Water resources expenditure ~ Low RoRE case (post tax adjustment)</t>
  </si>
  <si>
    <t>APP26A016LC</t>
  </si>
  <si>
    <t>Water resources water trading export expenditure impact ~ Low RoRE case (post tax adjustment)</t>
  </si>
  <si>
    <t>APP26A017LC</t>
  </si>
  <si>
    <t>Uncertainty mechanisms impact (water resources) ~ Low RoRE case (post tax adjustment)</t>
  </si>
  <si>
    <t>APP26A018LC</t>
  </si>
  <si>
    <t>Water resources cost impact ~ Low RoRE case (post tax adjustment) (Net)</t>
  </si>
  <si>
    <t>APP26A019LC</t>
  </si>
  <si>
    <t>Sum of lines 140 and 142.</t>
  </si>
  <si>
    <t xml:space="preserve">Wastewater network plus expenditure ~ Low RoRE case (post tax adjustment) </t>
  </si>
  <si>
    <t>APP26A020LC</t>
  </si>
  <si>
    <t>Uncertainty mechanisms impact (wastewater network plus) ~ Low RoRE case (post tax adjustment)</t>
  </si>
  <si>
    <t>APP26A021LC</t>
  </si>
  <si>
    <t xml:space="preserve">Wastewater network plus cost impact ~ Low RoRE case (post tax adjustment) (Net) </t>
  </si>
  <si>
    <t>APP26A022LC</t>
  </si>
  <si>
    <t>Sum of lines 144 and 145.</t>
  </si>
  <si>
    <t xml:space="preserve">Bioresources expenditure ~ Low RoRE case (post tax adjustment) </t>
  </si>
  <si>
    <t>APP26A023LC</t>
  </si>
  <si>
    <t>Uncertainty mechanisms impact (bioresources) ~ Low RoRE case (post tax adjustment)</t>
  </si>
  <si>
    <t>APP26A024LC</t>
  </si>
  <si>
    <t>Bioresources cost impact ~ Low RoRE case (post tax adjustment) (Net)</t>
  </si>
  <si>
    <t>APP26A025LC</t>
  </si>
  <si>
    <t>Sum of lines 147 and 148.</t>
  </si>
  <si>
    <t xml:space="preserve">Dummy control expenditure ~ Low RoRE case (post tax adjustment) </t>
  </si>
  <si>
    <t>APP26A026LC</t>
  </si>
  <si>
    <t>Uncertainty mechanisms impact (dummy control) ~ Low RoRE case (post tax adjustment)</t>
  </si>
  <si>
    <t>APP26A027LC</t>
  </si>
  <si>
    <t>Dummy control cost impact ~ Low RoRE case (post tax adjustment) (Net)</t>
  </si>
  <si>
    <t>APP26A028LC</t>
  </si>
  <si>
    <t>Sum of lines 150 and 151.</t>
  </si>
  <si>
    <t>E1</t>
  </si>
  <si>
    <t>Residential retail for a high RORE case (post tax adjustment)</t>
  </si>
  <si>
    <t>Residential retail cost impact ~ High RoRE case (post tax adjustment)</t>
  </si>
  <si>
    <t>APP26A029HC</t>
  </si>
  <si>
    <t>Pre tax figure from lines in block E divided by 1 minus corporation tax in line 95.</t>
  </si>
  <si>
    <t>Uncertainty mechanisms impact (residential retail) ~ High RoRE case (post tax adjustment)</t>
  </si>
  <si>
    <t>APP26A030HC</t>
  </si>
  <si>
    <t>Residential retail cost impact ~ High RoRE case (post tax adjustment) (Net)</t>
  </si>
  <si>
    <t>APP26A031HC</t>
  </si>
  <si>
    <t>Sum of lines 153 and 154.</t>
  </si>
  <si>
    <t>F1</t>
  </si>
  <si>
    <t>Residential retail for a low RORE case (post tax adjustment)</t>
  </si>
  <si>
    <t>Residential retail cost impact ~ Low RoRE case (post tax adjustment)</t>
  </si>
  <si>
    <t>APP26A029LC</t>
  </si>
  <si>
    <t>Pre tax figure from lines in block F divided by 1 minus corporation tax in line 95.</t>
  </si>
  <si>
    <t>Uncertainty mechanisms impact (residential retail) ~ Low RoRE case (post tax adjustment)</t>
  </si>
  <si>
    <t>APP26A030LC</t>
  </si>
  <si>
    <t>Residential retail cost impact ~ Low RoRE case (post tax adjustment) (Net)</t>
  </si>
  <si>
    <t>APP26A031LC</t>
  </si>
  <si>
    <t>Sum of lines 156 and 157.</t>
  </si>
  <si>
    <t>G1</t>
  </si>
  <si>
    <t>Business retail for a high RORE case (post tax adjustment)</t>
  </si>
  <si>
    <t>Business retail cost impact ~ High RoRE case (post tax adjustment)</t>
  </si>
  <si>
    <t>APP26A032HC</t>
  </si>
  <si>
    <t>Pre tax figure from line in block G divided by 1 minus corporation tax in line 95.</t>
  </si>
  <si>
    <t>H1</t>
  </si>
  <si>
    <t>Business retail for a low RORE case (post tax adjustment)</t>
  </si>
  <si>
    <t>Business retail cost impact ~ Low RoRE case (post tax adjustment)</t>
  </si>
  <si>
    <t>APP26A032LC</t>
  </si>
  <si>
    <t>Pre tax figure from line in block H divided by 1 minus corporation tax in line 95.</t>
  </si>
  <si>
    <t>I1</t>
  </si>
  <si>
    <t>ODI for a high RORE case (post tax adjustment)</t>
  </si>
  <si>
    <t>Total water network plus outcome delivery incentives (ODI) impact ~ High RoRE case (post tax adjustment)</t>
  </si>
  <si>
    <t>APP26A033HC</t>
  </si>
  <si>
    <t>Pre tax figure from lines in block I divided by 1 minus corporation tax in line 95.</t>
  </si>
  <si>
    <t>Total water resources outcome delivery incentives (ODI) impact ~ High RoRE case (post tax adjustment)</t>
  </si>
  <si>
    <t>APP26A034HC</t>
  </si>
  <si>
    <t>Total wastewater network plus outcome delivery incentives (ODI) impact ~ High RoRE case (post tax adjustment)</t>
  </si>
  <si>
    <t>APP26A035HC</t>
  </si>
  <si>
    <t>Total bioresources outcome delivery incentives (ODI) impact ~ High RoRE case (post tax adjustment)</t>
  </si>
  <si>
    <t>APP26A036HC</t>
  </si>
  <si>
    <t>Total dummy control outcome delivery incentives (ODI) impact ~ High RoRE case (post tax adjustment)</t>
  </si>
  <si>
    <t>APP26A037HC</t>
  </si>
  <si>
    <t>Total residential retail outcome delivery incentives (ODI) impact  ~ High RoRE case (post tax adjustment)</t>
  </si>
  <si>
    <t>APP26A038HC</t>
  </si>
  <si>
    <t>J1</t>
  </si>
  <si>
    <t>ODI for a low RORE case (post tax adjustment)</t>
  </si>
  <si>
    <t>Total water network plus outcome delivery incentives (ODI) impact ~ Low RoRE case (post tax adjustment)</t>
  </si>
  <si>
    <t>APP26A033LC</t>
  </si>
  <si>
    <t>Pre tax figure from lines in block J divided by 1 minus corporation tax in line 95.</t>
  </si>
  <si>
    <t>Total water resources outcome delivery incentives (ODI) impact ~ Low RoRE case (post tax adjustment)</t>
  </si>
  <si>
    <t>APP26A034LC</t>
  </si>
  <si>
    <t>Total wastewater network plus outcome delivery incentives (ODI) impact ~ Low RoRE case (post tax adjustment)</t>
  </si>
  <si>
    <t>APP26A035LC</t>
  </si>
  <si>
    <t>Total bioresources outcome delivery incentives (ODI) impact ~ Low RoRE case (post tax adjustment)</t>
  </si>
  <si>
    <t>APP26A036LC</t>
  </si>
  <si>
    <t>Total dummy control outcome delivery incentives (ODI) impact ~ Low RoRE case (post tax adjustment)</t>
  </si>
  <si>
    <t>APP26A037LC</t>
  </si>
  <si>
    <t>Total residential retail outcome delivery incentives (ODI) impact  ~ Low RoRE case (post tax adjustment)</t>
  </si>
  <si>
    <t>APP26A038LC</t>
  </si>
  <si>
    <t>K1</t>
  </si>
  <si>
    <t>WaterworCX  for a high RORE case (post tax adjustment)</t>
  </si>
  <si>
    <t>C-MeX impact residential retail ~ High RoRE case (post tax adjustment)</t>
  </si>
  <si>
    <t>APP26A039HC</t>
  </si>
  <si>
    <t>Pre tax figure from lines in block K divided by 1 minus corporation tax in line 95.</t>
  </si>
  <si>
    <t>D-MeX impact water network plus ~ High RoRE case (post tax adjustment)</t>
  </si>
  <si>
    <t>APP26A040HC</t>
  </si>
  <si>
    <t>D-MeX impact wastewater network plus ~ High RoRE case (post tax adjustment)</t>
  </si>
  <si>
    <t>APP26A041HC</t>
  </si>
  <si>
    <t>L1</t>
  </si>
  <si>
    <t>WaterworCX  for a low RORE case (post tax adjustment)</t>
  </si>
  <si>
    <t>C-MeX impact residential retail ~ Low RoRE case (post tax adjustment)</t>
  </si>
  <si>
    <t>APP26A039LC</t>
  </si>
  <si>
    <t>Pre tax figure from lines in block L divided by 1 minus corporation tax in line 95.</t>
  </si>
  <si>
    <t>D-MeX impact water network plus ~ Low RoRE case (post tax adjustment)</t>
  </si>
  <si>
    <t>APP26A040LC</t>
  </si>
  <si>
    <t>D-MeX impact wastewater network plus ~ Low RoRE case (post tax adjustment)</t>
  </si>
  <si>
    <t>APP26A041LC</t>
  </si>
  <si>
    <t>M1</t>
  </si>
  <si>
    <t>Financing performance ~ cost of new debt for a high RORE case (post tax adjustment)</t>
  </si>
  <si>
    <t>Water network plus financing impact ~ High RoRE case (post tax adjustment)</t>
  </si>
  <si>
    <t>APP26A042HC</t>
  </si>
  <si>
    <t>Pre tax figure from lines in block M divided by 1 minus corporation tax in line 95.</t>
  </si>
  <si>
    <t>Water resources financing impact  ~ High RoRE case (post tax adjustment)</t>
  </si>
  <si>
    <t>APP26A043HC</t>
  </si>
  <si>
    <t>Wastewater network plus financing impact  ~ High RoRE case (post tax adjustment)</t>
  </si>
  <si>
    <t>APP26A044HC</t>
  </si>
  <si>
    <t>Bioresources financing impact  ~ High RoRE case (post tax adjustment)</t>
  </si>
  <si>
    <t>APP26A045HC</t>
  </si>
  <si>
    <t>Dummy control financing impact  ~ High RoRE case (post tax adjustment)</t>
  </si>
  <si>
    <t>APP26A046HC</t>
  </si>
  <si>
    <t>N1</t>
  </si>
  <si>
    <t>Financing performance ~ cost of new debt for a low RORE case (post tax adjustment)</t>
  </si>
  <si>
    <t>Water network plus financing impact ~ Low RoRE case (post tax adjustment)</t>
  </si>
  <si>
    <t>APP26A042LC</t>
  </si>
  <si>
    <t>Pre tax figure from lines in block N divided by 1 minus corporation tax in line 95.</t>
  </si>
  <si>
    <t>Water resources financing impact  ~ Low RoRE case (post tax adjustment)</t>
  </si>
  <si>
    <t>APP26A043LC</t>
  </si>
  <si>
    <t>Wastewater network plus financing impact  ~ Low RoRE case (post tax adjustment)</t>
  </si>
  <si>
    <t>APP26A044LC</t>
  </si>
  <si>
    <t>Bioresources financing impact  ~ Low RoRE case (post tax adjustment)</t>
  </si>
  <si>
    <t>APP26A045LC</t>
  </si>
  <si>
    <t>Dummy control financing impact  ~ Low RoRE case (post tax adjustment)</t>
  </si>
  <si>
    <t>APP26A046LC</t>
  </si>
  <si>
    <t>App26 guidance and line definitions</t>
  </si>
  <si>
    <t xml:space="preserve">This table outlines the scenario data required as a result of running both a high and low case as variants of the main business plan. Unless specified otherwise, all figures in this table should be recorded as the change relative to the base case. Futher information on table completion can be found in the guidance on Business plan data tables.
The blocks in the table in which data should be entered are blocks A to N plus block O. All monetary values should be the pre tax figure e.g the ODI figure should be the figure earned/incurred before any tax effects are taken into account.
In practice ODIs may be in period, through revenue in the next AMP or through RCV . However, for the purpose of RoRE scenarios, you should assume that the impact of ODIs is  in the year in which they are earned/incurred not when they are paid /recovered. This figure will then be grossed up for tax in the table on this basis.
Blocks A1 to N1 then automatically gross up the before tax figures using the tax rate in block O.
Blocks A, B, G, H, I, J ,K, L, M &amp; N, and lines 24, 26, 28, 30, 33, 36, 39, 41, 43, 45, 47, 50, 53, 56, 59 and 62 are inputs to the financial model.
                                                                                                                                                                                                                                                                                                                                                </t>
  </si>
  <si>
    <t>Blocks A and B Revenue for a high and low RORE case (pre tax adjustment)</t>
  </si>
  <si>
    <t>1,12</t>
  </si>
  <si>
    <t>Water network plus total revenue impact: Scenario impact on annual water network plus revenue before tax - excluding impact of incentive adjustments (including those for Water trading). The sign convention is that outperformance against the base case should be positive and underperformance negative.</t>
  </si>
  <si>
    <t>2,13</t>
  </si>
  <si>
    <t xml:space="preserve">Water network plus water trading export revenue impact. This line should reflect the incremental revenue due to changes in water exports resulting from the scenario. The sign convention is that outperformance against the base case should be positive and underperformance negative. </t>
  </si>
  <si>
    <t>3,14</t>
  </si>
  <si>
    <t xml:space="preserve">Water network plus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</si>
  <si>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4,15</t>
  </si>
  <si>
    <t>Water resources total revenue impact: Scenario impact on annual water resources revenue before tax - excluding impact of incentive adjustments (including those for Water trading). The sign convention is that outperformance against the base case should be positive and underperformance negative.</t>
  </si>
  <si>
    <t>5,16</t>
  </si>
  <si>
    <t>Water resources water trading export revenue impact. This line should reflect the incremental revenue due to changes in water exports resulting from the scenario  The sign convention is that outperformance against the base case should be positive and underperformance negative.</t>
  </si>
  <si>
    <t>6,17</t>
  </si>
  <si>
    <t xml:space="preserve">Water resources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</si>
  <si>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7,18</t>
  </si>
  <si>
    <t>Wastewater network plus total revenue impact: Scenario impact on annual Wastewater network plus revenue before tax - excluding impact of incentive adjustments. The sign convention is that outperformance against the base case should be positive and underperformance negative.</t>
  </si>
  <si>
    <t>8,19</t>
  </si>
  <si>
    <t>Bioresources total revenue impact: Scenario impact on annual bioresources water revenue before tax  - excluding impact of incentive adjustments. The sign convention is that outperformance against the base case should be positive and underperformance negative.</t>
  </si>
  <si>
    <t>9, 20</t>
  </si>
  <si>
    <t>Dummy control revenue</t>
  </si>
  <si>
    <t>10,21</t>
  </si>
  <si>
    <t>Residential retail total revenue impact: Scenario impact on annual Residential retail revenue - excluding impact of incentive adjustments. The sign convention is that outperformance against the base case should be positive and underperformance negative.</t>
  </si>
  <si>
    <t>11,22</t>
  </si>
  <si>
    <t>Business retail total revenue impact: Scenario impact on annual Business retail revenue  - excluding impact of incentive adjustments. The sign convention is that outperformance against the base case should be positive and underperformance negative</t>
  </si>
  <si>
    <t>Blocks C and D totex for a high and low RORE case (pre tax adjustment)</t>
  </si>
  <si>
    <t>23,40</t>
  </si>
  <si>
    <r>
      <t xml:space="preserve">Water network plus total expenditure (Totex) impact: Scenario impact on annual 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23 includes App26 line 24. App26 line 40 includes App26 line 41</t>
    </r>
    <r>
      <rPr>
        <sz val="10"/>
        <rFont val="Arial"/>
        <family val="2"/>
      </rPr>
      <t xml:space="preserve">. </t>
    </r>
  </si>
  <si>
    <t>24, 41</t>
  </si>
  <si>
    <t>Water network plus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</si>
  <si>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25, 42</t>
  </si>
  <si>
    <t xml:space="preserve">Uncertainty Mechanisms impact (Water network plus): Scenario impact on the amount that is recovered under the proposed uncertainty mechanisms, such as notified items, change protocols, etc for 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should be done in the financial model   </t>
  </si>
  <si>
    <t>26, 43</t>
  </si>
  <si>
    <t>Water network plus cost impact  ~ High RoRE case (pre tax adjustment)  - calculated cell.</t>
  </si>
  <si>
    <t>27, 44</t>
  </si>
  <si>
    <r>
      <t xml:space="preserve">Water resources total expenditure (Totex) impact: Scenario impact on annual water resources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27 includes App26 line 28. App26 line 44 includes App26 line 45</t>
    </r>
    <r>
      <rPr>
        <sz val="10"/>
        <rFont val="Arial"/>
        <family val="2"/>
      </rPr>
      <t>.</t>
    </r>
  </si>
  <si>
    <t>28, 45</t>
  </si>
  <si>
    <t>Water resources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</si>
  <si>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29, 46</t>
  </si>
  <si>
    <t xml:space="preserve">Uncertainty Mechanisms impact (Water resources): Scenario impact on the amount that is recovered under the proposed uncertainty mechanisms, such as notified items, change protocols, etc for Water 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can be done in the financial model.    </t>
  </si>
  <si>
    <t>30, 47</t>
  </si>
  <si>
    <t>Water resources cost impact ~ High and Low RoRE case (pre tax adjustment) - calculated cell.</t>
  </si>
  <si>
    <t>31, 48</t>
  </si>
  <si>
    <t xml:space="preserve">Wastewater network plus total expenditure (Totex) impact: Scenario impact on annual Wastewater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</si>
  <si>
    <t>32, 49</t>
  </si>
  <si>
    <t xml:space="preserve">Uncertainty Mechanisms impact (Wastewater network plus): Scenario impact on the amount that is recovered under the proposed uncertainty mechanisms, such as notified items, change protocols, etc for Wastewater.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case).This figure should not include an adjustment for the Totex cost sharing rate. This adjustment, if required, can be done in the financial model.    </t>
  </si>
  <si>
    <t>33, 50</t>
  </si>
  <si>
    <t>Wastewater network plus cost impact ~ High and Low RoRE case (pre tax adjustment) - calculated cell.</t>
  </si>
  <si>
    <t>34, 51</t>
  </si>
  <si>
    <t xml:space="preserve">Bioresources total expenditure (Totex) impact: Scenario impact on annual bioresources water expenditure (Totex). The sign conventions are that an outperformance against base Totex (high RoRE case) should be entered as a positive number, an underperformance (low RoRE case) should have a negative sign.   </t>
  </si>
  <si>
    <t>35, 52</t>
  </si>
  <si>
    <t xml:space="preserve">Uncertainty Mechanisms impact (bioresources): Scenario impact on the amount that is recovered under the proposed uncertainty mechanisms, such as notified items, change protocols, etc for bioresources.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</si>
  <si>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36, 53</t>
  </si>
  <si>
    <t>Bioresources cost impact ~ High and Low RoRE  (pre tax adjustment) - calculated cell.</t>
  </si>
  <si>
    <t>37, 54</t>
  </si>
  <si>
    <t xml:space="preserve">Dummy control expenditure ~ High and Low RoRE cases (pre tax adjustment) </t>
  </si>
  <si>
    <t>38, 55</t>
  </si>
  <si>
    <t>Uncertainty mechanisms impact (dummy control) ~ High and Low RoRE cases (pre tax adjustment)</t>
  </si>
  <si>
    <t>39, 56</t>
  </si>
  <si>
    <t>Dummy control cost impact ~ High and Low RoRE cases (pre tax adjustment) - calculated cell.</t>
  </si>
  <si>
    <t>Blocks E and F Residential retail for a high and low RORE case (pre tax adjustment)</t>
  </si>
  <si>
    <t>57, 60</t>
  </si>
  <si>
    <t>Residential retail cost impact: Scenario impact on total Residential retail costs. This should include both operating expenditure incurred and depreciation. Sign convention is the same as for Totex: outperformance is positive and underperformance negative.</t>
  </si>
  <si>
    <t>58, 61</t>
  </si>
  <si>
    <t xml:space="preserve">Uncertainty Mechanisms impact (Residential retail) Scenario impact on the amount that is recovered under the proposed uncertainty mechanisms, such as notified items, change protocols, etc for retail. The impact should be recorded in the year where the corresponding expenditure is recorded. The sign conventions should be opposite to those used in the Residential retail operating expendituire line. If the operating expenditure number is positive (high RoRE case) then the impact of the uncertainty mechanism should have a negative sign and a positive sign if the operating expenditure number is negative (low RoRE case).    </t>
  </si>
  <si>
    <t>59, 62</t>
  </si>
  <si>
    <t xml:space="preserve">Residential retail cost impact - calculated field </t>
  </si>
  <si>
    <t>Blocks G and H Business retail for a high and low RORE case (pre tax adjustment)</t>
  </si>
  <si>
    <t>63, 64</t>
  </si>
  <si>
    <t xml:space="preserve">Business retail cost impact. Scenario impact on Business retail costs. This should include both operating expenditure incurred and depreciation. Sign convention is the same as for Totex: outperformance is positive and underperformance negative. </t>
  </si>
  <si>
    <t>Blocks I and J ODI for a high and low RORE case (pre tax adjustment)</t>
  </si>
  <si>
    <t>65, 71</t>
  </si>
  <si>
    <t xml:space="preserve">Total 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</si>
  <si>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66, 72</t>
  </si>
  <si>
    <t xml:space="preserve">Total water 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</si>
  <si>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67, 73</t>
  </si>
  <si>
    <t xml:space="preserve">Total wastewater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</si>
  <si>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68, 74</t>
  </si>
  <si>
    <t xml:space="preserve">Total bioresources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</si>
  <si>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69, 75</t>
  </si>
  <si>
    <t>Total dummy control outcome delivery incentives (ODI) impact excluding impact of C-MeX and D-MeX ~ High and Low RoRE cases (pre tax adjustment)</t>
  </si>
  <si>
    <t>70, 76</t>
  </si>
  <si>
    <t>Total residential retail outcome delivery incentives (ODI) impact excluding impact of C-MeX and D-MeX. The change in financial reward/penalty associated with the company's proposed ODIs resulting from the scenario impact. The reward/penalty impact should be recorded in the year in which it is earned/incurred (rather than when it is paid). Outperformance payments should be entered as positive values and underperformance penalties as negative values.</t>
  </si>
  <si>
    <t>Blocks K and L WaterworCX  for a high and low RORE case (pre tax adjustment)</t>
  </si>
  <si>
    <t>77, 80</t>
  </si>
  <si>
    <t xml:space="preserve">C-MeX impact: The change in the financial outperformance payment/underperformance penalty associated with the company's performance against the C-Mex (customer) measure due to the scenario impact. The outperformance payment/underperformance penalty should be recorded in the year in which it is earned/incurred rather than paid. Outperformance payments should be entered as positive values and underperformance penalties as negative values.  </t>
  </si>
  <si>
    <t>78, 81
79, 82</t>
  </si>
  <si>
    <t xml:space="preserve">D-MeX impact: The change in the financial outperformance payment/underperformance penalty associated with the company's performance against the D-Mex (Developer) measure due to the scenario impact. This is split into two parts: performance against network plus water and wastewater. The outperformance payment/underperformance penalty should be recorded in the year in which it is earned/incurred rather than paid. Outperformance payments should be entered as positive values and underperformance penalties as negative values.   </t>
  </si>
  <si>
    <t>Blocks M and N Financing performance ~ cost of new debt for a high and low RORE case (pre tax adjustment)</t>
  </si>
  <si>
    <t>83, 88</t>
  </si>
  <si>
    <t>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</si>
  <si>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84, 89</t>
  </si>
  <si>
    <t>Water resources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</si>
  <si>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85, 90</t>
  </si>
  <si>
    <t>WasteWater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</si>
  <si>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86, 91</t>
  </si>
  <si>
    <t>Bioresources financing impact. The incremental interest expense incurred by the company net of adjustment for cost of debt indexation mechanism, calculated on a notional basis. The sign conventions are that an outperformance against base interest expense (high RoRE case) should be entered as a positive number, an underperformance (low RoRE case), should have a negative sign.</t>
  </si>
  <si>
    <t>87, 92</t>
  </si>
  <si>
    <t>Dummy control financing impact.</t>
  </si>
  <si>
    <t>Block O</t>
  </si>
  <si>
    <t>93, 94</t>
  </si>
  <si>
    <r>
      <t xml:space="preserve">Corporation tax and dummy control tax rates to be used to adjust pre tax figures in blocks A to N. Corporation tax copied from </t>
    </r>
    <r>
      <rPr>
        <sz val="10"/>
        <color rgb="FF0078C9"/>
        <rFont val="Arial"/>
        <family val="2"/>
      </rPr>
      <t>App29 line 88</t>
    </r>
    <r>
      <rPr>
        <sz val="10"/>
        <rFont val="Arial"/>
        <family val="2"/>
      </rPr>
      <t>.</t>
    </r>
  </si>
  <si>
    <t>App26 commentary is set out in Chapter 1 Financeability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</si>
</sst>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0"/>
    <numFmt numFmtId="165" formatCode="#,##0_);\(#,##0\);&quot;-  &quot;;&quot; &quot;@&quot; &quot;"/>
    <numFmt numFmtId="166" formatCode="0.000%"/>
    <numFmt numFmtId="167" formatCode="#,##0.000"/>
    <numFmt numFmtId="168" formatCode="0.00%_);\-0.00%_);&quot;-  &quot;;&quot; &quot;@&quot; &quot;"/>
  </numFmts>
  <fonts count="52" x14ac:knownFonts="1">
    <font>
      <sz val="11"/>
      <color theme="1"/>
      <name val="Calibri"/>
      <family val="2"/>
      <scheme val="minor"/>
    </font>
    <font>
      <sz val="11"/>
      <color theme="1"/>
      <name val="Calibri"/>
      <family val="2"/>
      <scheme val="minor"/>
    </font>
    <font>
      <sz val="11"/>
      <color theme="1"/>
      <name val="Arial"/>
      <family val="2"/>
    </font>
    <font>
      <sz val="15"/>
      <color theme="0"/>
      <name val="Franklin Gothic Demi"/>
      <family val="2"/>
    </font>
    <font>
      <sz val="11"/>
      <color theme="0"/>
      <name val="Franklin Gothic Demi"/>
      <family val="2"/>
    </font>
    <font>
      <sz val="15"/>
      <name val="Franklin Gothic Demi"/>
      <family val="2"/>
    </font>
    <font>
      <sz val="10"/>
      <color theme="1"/>
      <name val="Arial"/>
      <family val="2"/>
    </font>
    <font>
      <sz val="10"/>
      <color rgb="FF0078C9"/>
      <name val="Franklin Gothic Demi"/>
      <family val="2"/>
    </font>
    <font>
      <sz val="9"/>
      <color theme="1"/>
      <name val="Arial"/>
      <family val="2"/>
    </font>
    <font>
      <sz val="8"/>
      <color theme="1"/>
      <name val="Arial"/>
      <family val="2"/>
    </font>
    <font>
      <sz val="8"/>
      <color rgb="FF0078C9"/>
      <name val="Franklin Gothic Demi"/>
      <family val="2"/>
    </font>
    <font>
      <sz val="8"/>
      <name val="Arial"/>
      <family val="2"/>
    </font>
    <font>
      <sz val="9"/>
      <color theme="0"/>
      <name val="Arial"/>
      <family val="2"/>
    </font>
    <font>
      <sz val="9"/>
      <name val="Arial"/>
      <family val="2"/>
    </font>
    <font>
      <sz val="10"/>
      <color theme="1"/>
      <name val="Franklin Gothic Demi"/>
      <family val="2"/>
    </font>
    <font>
      <sz val="10"/>
      <name val="Arial"/>
      <family val="2"/>
    </font>
    <font>
      <sz val="11"/>
      <name val="Arial"/>
      <family val="2"/>
    </font>
    <font>
      <sz val="10"/>
      <name val="Franklin Gothic Demi"/>
      <family val="2"/>
    </font>
    <font>
      <sz val="11"/>
      <color rgb="FF0078C9"/>
      <name val="Franklin Gothic Demi"/>
      <family val="2"/>
    </font>
    <font>
      <sz val="10"/>
      <color rgb="FF0078C9"/>
      <name val="Arial"/>
      <family val="2"/>
    </font>
    <font>
      <sz val="9"/>
      <color rgb="FFFF0000"/>
      <name val="Arial"/>
      <family val="2"/>
    </font>
    <font>
      <b/>
      <sz val="11"/>
      <color theme="1"/>
      <name val="Arial"/>
      <family val="2"/>
    </font>
    <font>
      <sz val="10"/>
      <name val="Calibri Light"/>
      <family val="2"/>
      <scheme val="major"/>
    </font>
    <font>
      <sz val="11"/>
      <color rgb="FFFF0000"/>
      <name val="Arial"/>
      <family val="2"/>
    </font>
    <font>
      <sz val="10"/>
      <color rgb="FF000000"/>
      <name val="Arial"/>
      <family val="2"/>
    </font>
    <font>
      <sz val="10"/>
      <color rgb="FF000000"/>
      <name val="Franklin Gothic Demi"/>
      <family val="2"/>
    </font>
    <font>
      <sz val="10"/>
      <name val="Gill Sans MT"/>
      <family val="2"/>
    </font>
    <font>
      <sz val="10"/>
      <color theme="0"/>
      <name val="Gill Sans MT"/>
      <family val="2"/>
    </font>
    <font>
      <sz val="10"/>
      <color theme="1"/>
      <name val="Gill Sans MT"/>
      <family val="2"/>
    </font>
    <font>
      <b/>
      <sz val="10"/>
      <color theme="1"/>
      <name val="Gill Sans MT"/>
      <family val="2"/>
    </font>
    <font>
      <sz val="11"/>
      <color theme="1"/>
      <name val="Verdana"/>
      <family val="2"/>
    </font>
    <font>
      <sz val="10"/>
      <color theme="8"/>
      <name val="Gill Sans MT"/>
      <family val="2"/>
    </font>
    <font>
      <u/>
      <sz val="8"/>
      <color theme="1"/>
      <name val="Arial"/>
      <family val="2"/>
    </font>
    <font>
      <sz val="9"/>
      <color theme="1"/>
      <name val="Gill Sans MT"/>
      <family val="2"/>
    </font>
    <font>
      <sz val="9.5"/>
      <color theme="1"/>
      <name val="Arial"/>
      <family val="2"/>
    </font>
    <font>
      <b/>
      <sz val="10"/>
      <name val="Arial"/>
      <family val="2"/>
    </font>
    <font>
      <b/>
      <sz val="10"/>
      <color rgb="FF0078C9"/>
      <name val="Gill Sans MT"/>
      <family val="2"/>
    </font>
    <font>
      <sz val="8"/>
      <color rgb="FF000000"/>
      <name val="Arial"/>
      <family val="2"/>
    </font>
    <font>
      <sz val="9"/>
      <color rgb="FF000000"/>
      <name val="Arial"/>
      <family val="2"/>
    </font>
    <font>
      <sz val="10"/>
      <color theme="4" tint="-0.249977111117893"/>
      <name val="Arial"/>
      <family val="2"/>
    </font>
    <font>
      <sz val="10"/>
      <color theme="0"/>
      <name val="Arial"/>
      <family val="2"/>
    </font>
    <font>
      <b/>
      <sz val="10"/>
      <color theme="1"/>
      <name val="Arial"/>
      <family val="2"/>
    </font>
    <font>
      <b/>
      <sz val="9"/>
      <color theme="1"/>
      <name val="Arial"/>
      <family val="2"/>
    </font>
    <font>
      <b/>
      <sz val="8"/>
      <color theme="1"/>
      <name val="Arial"/>
      <family val="2"/>
    </font>
    <font>
      <b/>
      <sz val="9"/>
      <name val="Arial"/>
      <family val="2"/>
    </font>
    <font>
      <sz val="10"/>
      <color rgb="FFFF0000"/>
      <name val="Arial"/>
      <family val="2"/>
    </font>
    <font>
      <sz val="11"/>
      <color rgb="FFFF0000"/>
      <name val="Franklin Gothic Demi"/>
      <family val="2"/>
    </font>
    <font>
      <sz val="14"/>
      <name val="Calibri Light"/>
      <family val="2"/>
      <scheme val="major"/>
    </font>
    <font>
      <sz val="14"/>
      <name val="Arial"/>
      <family val="2"/>
    </font>
    <font>
      <b/>
      <sz val="14"/>
      <color indexed="8"/>
      <name val="Arial"/>
      <family val="2"/>
    </font>
    <font>
      <b/>
      <sz val="8"/>
      <name val="Arial"/>
      <family val="2"/>
    </font>
    <font>
      <sz val="9"/>
      <color theme="1"/>
      <name val="Calibri"/>
      <family val="2"/>
      <scheme val="minor"/>
    </font>
  </fonts>
  <fills count="16">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CEABF"/>
        <bgColor rgb="FFFF0000"/>
      </patternFill>
    </fill>
    <fill>
      <patternFill patternType="solid">
        <fgColor theme="0"/>
        <bgColor rgb="FFFF0000"/>
      </patternFill>
    </fill>
    <fill>
      <patternFill patternType="solid">
        <fgColor indexed="9"/>
        <bgColor indexed="64"/>
      </patternFill>
    </fill>
    <fill>
      <patternFill patternType="solid">
        <fgColor rgb="FFFFC9EC"/>
        <bgColor indexed="64"/>
      </patternFill>
    </fill>
  </fills>
  <borders count="104">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medium">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thin">
        <color rgb="FF857362"/>
      </left>
      <right style="thin">
        <color rgb="FF857362"/>
      </right>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
      <left/>
      <right style="thin">
        <color rgb="FF857362"/>
      </right>
      <top style="medium">
        <color rgb="FF857362"/>
      </top>
      <bottom style="medium">
        <color rgb="FF857362"/>
      </bottom>
      <diagonal/>
    </border>
    <border>
      <left/>
      <right/>
      <top/>
      <bottom style="medium">
        <color rgb="FF857362"/>
      </bottom>
      <diagonal/>
    </border>
    <border>
      <left style="medium">
        <color rgb="FF857362"/>
      </left>
      <right/>
      <top/>
      <bottom style="medium">
        <color rgb="FF857362"/>
      </bottom>
      <diagonal/>
    </border>
    <border>
      <left style="thin">
        <color rgb="FF857362"/>
      </left>
      <right style="thin">
        <color rgb="FF857362"/>
      </right>
      <top/>
      <bottom style="medium">
        <color rgb="FF857362"/>
      </bottom>
      <diagonal/>
    </border>
    <border>
      <left/>
      <right style="medium">
        <color rgb="FF857362"/>
      </right>
      <top/>
      <bottom style="medium">
        <color rgb="FF857362"/>
      </bottom>
      <diagonal/>
    </border>
    <border>
      <left/>
      <right/>
      <top style="medium">
        <color rgb="FF857362"/>
      </top>
      <bottom/>
      <diagonal/>
    </border>
    <border>
      <left/>
      <right style="medium">
        <color rgb="FF857362"/>
      </right>
      <top style="medium">
        <color rgb="FF857362"/>
      </top>
      <bottom style="thin">
        <color rgb="FF857362"/>
      </bottom>
      <diagonal/>
    </border>
    <border>
      <left style="medium">
        <color rgb="FF857362"/>
      </left>
      <right/>
      <top/>
      <bottom style="thin">
        <color rgb="FF857362"/>
      </bottom>
      <diagonal/>
    </border>
    <border>
      <left style="thin">
        <color rgb="FF857362"/>
      </left>
      <right style="medium">
        <color rgb="FF857362"/>
      </right>
      <top/>
      <bottom style="thin">
        <color rgb="FF857362"/>
      </bottom>
      <diagonal/>
    </border>
    <border>
      <left style="thin">
        <color rgb="FF857362"/>
      </left>
      <right/>
      <top style="thin">
        <color rgb="FF857362"/>
      </top>
      <bottom/>
      <diagonal/>
    </border>
    <border>
      <left style="medium">
        <color rgb="FF857362"/>
      </left>
      <right/>
      <top style="thin">
        <color rgb="FF857362"/>
      </top>
      <bottom/>
      <diagonal/>
    </border>
    <border>
      <left/>
      <right style="medium">
        <color rgb="FF857362"/>
      </right>
      <top style="thin">
        <color rgb="FF857362"/>
      </top>
      <bottom/>
      <diagonal/>
    </border>
    <border>
      <left/>
      <right style="medium">
        <color rgb="FF857362"/>
      </right>
      <top/>
      <bottom style="thin">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medium">
        <color rgb="FF857362"/>
      </right>
      <top/>
      <bottom style="medium">
        <color rgb="FF857362"/>
      </bottom>
      <diagonal/>
    </border>
    <border>
      <left/>
      <right style="medium">
        <color rgb="FF857362"/>
      </right>
      <top/>
      <bottom/>
      <diagonal/>
    </border>
    <border>
      <left style="thin">
        <color rgb="FF857362"/>
      </left>
      <right style="medium">
        <color rgb="FF857362"/>
      </right>
      <top style="thin">
        <color rgb="FF857362"/>
      </top>
      <bottom/>
      <diagonal/>
    </border>
    <border>
      <left style="medium">
        <color rgb="FF857362"/>
      </left>
      <right/>
      <top/>
      <bottom/>
      <diagonal/>
    </border>
    <border>
      <left/>
      <right/>
      <top style="medium">
        <color rgb="FF857362"/>
      </top>
      <bottom style="thin">
        <color rgb="FF857362"/>
      </bottom>
      <diagonal/>
    </border>
    <border>
      <left style="medium">
        <color rgb="FF857362"/>
      </left>
      <right style="thin">
        <color rgb="FF857362"/>
      </right>
      <top/>
      <bottom style="medium">
        <color rgb="FF857362"/>
      </bottom>
      <diagonal/>
    </border>
    <border>
      <left style="thin">
        <color rgb="FF857362"/>
      </left>
      <right/>
      <top/>
      <bottom style="medium">
        <color rgb="FF857362"/>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medium">
        <color rgb="FF857362"/>
      </left>
      <right style="thin">
        <color rgb="FF857362"/>
      </right>
      <top style="medium">
        <color rgb="FF857362"/>
      </top>
      <bottom/>
      <diagonal/>
    </border>
    <border>
      <left/>
      <right style="thin">
        <color rgb="FF857362"/>
      </right>
      <top style="medium">
        <color rgb="FF857362"/>
      </top>
      <bottom style="thin">
        <color rgb="FF857362"/>
      </bottom>
      <diagonal/>
    </border>
    <border>
      <left/>
      <right style="thin">
        <color rgb="FF857362"/>
      </right>
      <top/>
      <bottom style="medium">
        <color rgb="FF857362"/>
      </bottom>
      <diagonal/>
    </border>
    <border>
      <left style="thin">
        <color theme="0"/>
      </left>
      <right style="thin">
        <color theme="0"/>
      </right>
      <top/>
      <bottom style="thin">
        <color theme="0"/>
      </bottom>
      <diagonal/>
    </border>
    <border>
      <left/>
      <right/>
      <top style="thin">
        <color rgb="FF857362"/>
      </top>
      <bottom/>
      <diagonal/>
    </border>
    <border>
      <left/>
      <right/>
      <top style="thin">
        <color rgb="FF857362"/>
      </top>
      <bottom style="medium">
        <color rgb="FF857362"/>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medium">
        <color rgb="FF857362"/>
      </left>
      <right style="medium">
        <color rgb="FF857362"/>
      </right>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diagonal/>
    </border>
    <border>
      <left style="medium">
        <color rgb="FF857362"/>
      </left>
      <right style="medium">
        <color rgb="FF857362"/>
      </right>
      <top style="thin">
        <color rgb="FF857362"/>
      </top>
      <bottom/>
      <diagonal/>
    </border>
    <border>
      <left/>
      <right style="thin">
        <color rgb="FF857362"/>
      </right>
      <top style="thin">
        <color rgb="FF857362"/>
      </top>
      <bottom style="medium">
        <color rgb="FF857362"/>
      </bottom>
      <diagonal/>
    </border>
    <border>
      <left style="medium">
        <color rgb="FF8573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rgb="FF857362"/>
      </left>
      <right style="medium">
        <color rgb="FF857362"/>
      </right>
      <top/>
      <bottom/>
      <diagonal/>
    </border>
    <border>
      <left/>
      <right style="thin">
        <color theme="2" tint="-0.499984740745262"/>
      </right>
      <top/>
      <bottom style="thin">
        <color theme="2" tint="-0.499984740745262"/>
      </bottom>
      <diagonal/>
    </border>
    <border>
      <left style="medium">
        <color rgb="FF8573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right style="thin">
        <color theme="2" tint="-0.499984740745262"/>
      </right>
      <top style="thin">
        <color theme="2" tint="-0.499984740745262"/>
      </top>
      <bottom style="medium">
        <color theme="2" tint="-0.499984740745262"/>
      </bottom>
      <diagonal/>
    </border>
    <border>
      <left/>
      <right/>
      <top/>
      <bottom style="thin">
        <color rgb="FF857362"/>
      </bottom>
      <diagonal/>
    </border>
    <border>
      <left style="medium">
        <color theme="2" tint="-0.499984740745262"/>
      </left>
      <right style="medium">
        <color theme="2" tint="-0.499984740745262"/>
      </right>
      <top style="medium">
        <color theme="2" tint="-0.499984740745262"/>
      </top>
      <bottom style="medium">
        <color rgb="FF857362"/>
      </bottom>
      <diagonal/>
    </border>
    <border>
      <left style="medium">
        <color rgb="FF857362"/>
      </left>
      <right style="medium">
        <color rgb="FF857362"/>
      </right>
      <top/>
      <bottom/>
      <diagonal/>
    </border>
    <border>
      <left style="thin">
        <color rgb="FF857362"/>
      </left>
      <right/>
      <top/>
      <bottom style="thin">
        <color rgb="FF857362"/>
      </bottom>
      <diagonal/>
    </border>
    <border>
      <left/>
      <right style="medium">
        <color rgb="FF857362"/>
      </right>
      <top style="medium">
        <color rgb="FF857362"/>
      </top>
      <bottom/>
      <diagonal/>
    </border>
  </borders>
  <cellStyleXfs count="20">
    <xf numFmtId="0" fontId="0" fillId="0" borderId="0"/>
    <xf numFmtId="9" fontId="1" fillId="0" borderId="0" applyFont="0" applyFill="0" applyBorder="0" applyAlignment="0" applyProtection="0"/>
    <xf numFmtId="0" fontId="2" fillId="0" borderId="0"/>
    <xf numFmtId="0" fontId="2" fillId="0" borderId="0"/>
    <xf numFmtId="0" fontId="8" fillId="6" borderId="0" applyBorder="0"/>
    <xf numFmtId="0" fontId="15" fillId="0" borderId="0"/>
    <xf numFmtId="0" fontId="2" fillId="0" borderId="0"/>
    <xf numFmtId="165" fontId="2" fillId="0" borderId="0" applyFont="0" applyFill="0" applyBorder="0" applyProtection="0">
      <alignment vertical="top"/>
    </xf>
    <xf numFmtId="9" fontId="2" fillId="0" borderId="0" applyFont="0" applyFill="0" applyBorder="0" applyAlignment="0" applyProtection="0"/>
    <xf numFmtId="0" fontId="6" fillId="8" borderId="20">
      <alignment horizontal="right" vertical="center" wrapText="1"/>
    </xf>
    <xf numFmtId="0" fontId="2" fillId="0" borderId="0"/>
    <xf numFmtId="0" fontId="30" fillId="0" borderId="0"/>
    <xf numFmtId="0" fontId="2" fillId="0" borderId="0"/>
    <xf numFmtId="0" fontId="30" fillId="0" borderId="0"/>
    <xf numFmtId="9" fontId="30" fillId="0" borderId="0" applyFont="0" applyFill="0" applyBorder="0" applyAlignment="0" applyProtection="0"/>
    <xf numFmtId="0" fontId="15" fillId="0" borderId="0"/>
    <xf numFmtId="168" fontId="2" fillId="0" borderId="0" applyFont="0" applyFill="0" applyBorder="0" applyProtection="0">
      <alignment vertical="top"/>
    </xf>
    <xf numFmtId="0" fontId="15" fillId="0" borderId="0">
      <alignment vertical="top"/>
    </xf>
    <xf numFmtId="43" fontId="2" fillId="0" borderId="0" applyFont="0" applyFill="0" applyBorder="0" applyAlignment="0" applyProtection="0"/>
    <xf numFmtId="0" fontId="2" fillId="0" borderId="0"/>
  </cellStyleXfs>
  <cellXfs count="1383">
    <xf numFmtId="0" fontId="0" fillId="0" borderId="0" xfId="0"/>
    <xf numFmtId="0" fontId="3" fillId="2" borderId="0" xfId="2" applyFont="1" applyFill="1" applyBorder="1" applyAlignment="1" applyProtection="1">
      <alignment vertical="center"/>
    </xf>
    <xf numFmtId="0" fontId="3" fillId="2" borderId="0" xfId="2" applyFont="1" applyFill="1" applyBorder="1" applyAlignment="1" applyProtection="1">
      <alignment horizontal="center" vertical="center"/>
    </xf>
    <xf numFmtId="0" fontId="3" fillId="2" borderId="0" xfId="2" applyFont="1" applyFill="1" applyBorder="1" applyAlignment="1" applyProtection="1">
      <alignment horizontal="right" vertical="center"/>
    </xf>
    <xf numFmtId="0" fontId="3" fillId="2" borderId="0" xfId="3" applyFont="1" applyFill="1" applyAlignment="1">
      <alignment horizontal="right" vertical="center"/>
    </xf>
    <xf numFmtId="0" fontId="2" fillId="2" borderId="0" xfId="2" applyFill="1" applyAlignment="1" applyProtection="1">
      <alignment vertical="center"/>
    </xf>
    <xf numFmtId="0" fontId="0" fillId="3" borderId="0" xfId="0" applyFill="1" applyBorder="1" applyAlignment="1">
      <alignment vertical="top"/>
    </xf>
    <xf numFmtId="0" fontId="2" fillId="4" borderId="0" xfId="2" applyFill="1" applyAlignment="1" applyProtection="1">
      <alignment vertical="center"/>
    </xf>
    <xf numFmtId="0" fontId="2" fillId="0" borderId="0" xfId="2" applyFill="1" applyAlignment="1" applyProtection="1">
      <alignment vertical="center"/>
    </xf>
    <xf numFmtId="0" fontId="2" fillId="0" borderId="0" xfId="2" applyAlignment="1" applyProtection="1">
      <alignment vertical="center"/>
    </xf>
    <xf numFmtId="0" fontId="5" fillId="3" borderId="0" xfId="2" applyFont="1" applyFill="1" applyBorder="1" applyAlignment="1" applyProtection="1">
      <alignment vertical="center"/>
    </xf>
    <xf numFmtId="0" fontId="3" fillId="3" borderId="0" xfId="2" applyFont="1" applyFill="1" applyBorder="1" applyAlignment="1" applyProtection="1">
      <alignment vertical="center"/>
    </xf>
    <xf numFmtId="0" fontId="3" fillId="3" borderId="0" xfId="2" applyFont="1" applyFill="1" applyBorder="1" applyAlignment="1" applyProtection="1">
      <alignment horizontal="center" vertical="center"/>
    </xf>
    <xf numFmtId="0" fontId="3" fillId="3" borderId="0" xfId="2" applyFont="1" applyFill="1" applyBorder="1" applyAlignment="1" applyProtection="1">
      <alignment horizontal="right" vertical="center"/>
    </xf>
    <xf numFmtId="0" fontId="2" fillId="3" borderId="0" xfId="2" applyFill="1" applyAlignment="1" applyProtection="1">
      <alignment vertical="center"/>
    </xf>
    <xf numFmtId="0" fontId="0" fillId="0" borderId="0" xfId="2" applyFont="1" applyAlignment="1" applyProtection="1">
      <alignment vertical="center"/>
    </xf>
    <xf numFmtId="0" fontId="6" fillId="3" borderId="0" xfId="2" applyFont="1" applyFill="1" applyAlignment="1" applyProtection="1">
      <alignment vertical="center"/>
    </xf>
    <xf numFmtId="0" fontId="2" fillId="3" borderId="0" xfId="2" applyFill="1" applyAlignment="1" applyProtection="1">
      <alignment horizontal="center" vertical="center"/>
    </xf>
    <xf numFmtId="0" fontId="2" fillId="5" borderId="0" xfId="2" applyFill="1" applyAlignment="1" applyProtection="1">
      <alignment vertical="center"/>
    </xf>
    <xf numFmtId="0" fontId="8" fillId="5" borderId="0" xfId="2" applyFont="1" applyFill="1" applyAlignment="1" applyProtection="1">
      <alignment horizontal="left" vertical="center"/>
    </xf>
    <xf numFmtId="0" fontId="7" fillId="4" borderId="5" xfId="2" applyFont="1" applyFill="1" applyBorder="1" applyAlignment="1" applyProtection="1">
      <alignment horizontal="center" vertical="center" wrapText="1"/>
    </xf>
    <xf numFmtId="0" fontId="7" fillId="4" borderId="5" xfId="2" applyFont="1" applyFill="1" applyBorder="1" applyAlignment="1" applyProtection="1">
      <alignment horizontal="center" vertical="center"/>
    </xf>
    <xf numFmtId="0" fontId="7" fillId="4" borderId="6" xfId="2" applyFont="1" applyFill="1" applyBorder="1" applyAlignment="1" applyProtection="1">
      <alignment horizontal="center" vertical="center"/>
    </xf>
    <xf numFmtId="0" fontId="7" fillId="4" borderId="4" xfId="2" applyFont="1" applyFill="1" applyBorder="1" applyAlignment="1" applyProtection="1">
      <alignment horizontal="center" vertical="center" wrapText="1"/>
    </xf>
    <xf numFmtId="0" fontId="7" fillId="4" borderId="6" xfId="2" applyFont="1" applyFill="1" applyBorder="1" applyAlignment="1" applyProtection="1">
      <alignment horizontal="center" vertical="center" wrapText="1"/>
    </xf>
    <xf numFmtId="0" fontId="7" fillId="4" borderId="7" xfId="2" applyFont="1" applyFill="1" applyBorder="1" applyAlignment="1" applyProtection="1">
      <alignment horizontal="center" vertical="center" wrapText="1"/>
    </xf>
    <xf numFmtId="0" fontId="7" fillId="4" borderId="1"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9" fillId="0" borderId="0" xfId="2" applyFont="1" applyAlignment="1" applyProtection="1">
      <alignment vertical="center" wrapText="1"/>
    </xf>
    <xf numFmtId="0" fontId="2" fillId="0" borderId="0" xfId="2" applyAlignment="1" applyProtection="1">
      <alignment vertical="center" wrapText="1"/>
    </xf>
    <xf numFmtId="0" fontId="0" fillId="0" borderId="0" xfId="0" applyFill="1" applyAlignment="1" applyProtection="1"/>
    <xf numFmtId="0" fontId="7" fillId="3" borderId="0" xfId="2" applyFont="1" applyFill="1" applyBorder="1" applyAlignment="1" applyProtection="1">
      <alignment horizontal="left" vertical="center"/>
    </xf>
    <xf numFmtId="0" fontId="10" fillId="3" borderId="0" xfId="2" applyFont="1" applyFill="1" applyBorder="1" applyAlignment="1" applyProtection="1">
      <alignment horizontal="center" vertical="center"/>
    </xf>
    <xf numFmtId="0" fontId="7" fillId="3" borderId="0" xfId="2" applyFont="1" applyFill="1" applyBorder="1" applyAlignment="1" applyProtection="1">
      <alignment horizontal="center" vertical="center" wrapText="1"/>
    </xf>
    <xf numFmtId="0" fontId="2" fillId="3" borderId="0" xfId="2" applyFill="1" applyAlignment="1">
      <alignment vertical="center"/>
    </xf>
    <xf numFmtId="0" fontId="9" fillId="0" borderId="0" xfId="2" applyFont="1" applyAlignment="1" applyProtection="1">
      <alignment vertical="center"/>
    </xf>
    <xf numFmtId="164" fontId="8" fillId="3" borderId="9" xfId="2" applyNumberFormat="1" applyFont="1" applyFill="1" applyBorder="1" applyAlignment="1">
      <alignment vertical="center"/>
    </xf>
    <xf numFmtId="0" fontId="9" fillId="0" borderId="0" xfId="2" applyFont="1" applyFill="1" applyAlignment="1" applyProtection="1">
      <alignment vertical="center"/>
    </xf>
    <xf numFmtId="164" fontId="8" fillId="3" borderId="10" xfId="2" applyNumberFormat="1" applyFont="1" applyFill="1" applyBorder="1" applyAlignment="1">
      <alignment vertical="center"/>
    </xf>
    <xf numFmtId="0" fontId="7" fillId="4" borderId="11" xfId="2" applyFont="1" applyFill="1" applyBorder="1" applyAlignment="1" applyProtection="1">
      <alignment horizontal="center" vertical="center"/>
    </xf>
    <xf numFmtId="0" fontId="7" fillId="4" borderId="12" xfId="2" applyFont="1" applyFill="1" applyBorder="1" applyAlignment="1" applyProtection="1">
      <alignment vertical="center"/>
    </xf>
    <xf numFmtId="0" fontId="9" fillId="3" borderId="0" xfId="2" applyFont="1" applyFill="1" applyAlignment="1" applyProtection="1">
      <alignment vertical="center"/>
    </xf>
    <xf numFmtId="0" fontId="9" fillId="6" borderId="13" xfId="4" applyFont="1" applyBorder="1" applyAlignment="1" applyProtection="1">
      <alignment horizontal="center" vertical="center"/>
    </xf>
    <xf numFmtId="0" fontId="8" fillId="0" borderId="14" xfId="2" applyFont="1" applyBorder="1" applyAlignment="1" applyProtection="1">
      <alignment horizontal="center" vertical="center"/>
    </xf>
    <xf numFmtId="0" fontId="6" fillId="0" borderId="15" xfId="2" applyFont="1" applyBorder="1" applyAlignment="1" applyProtection="1">
      <alignment vertical="center"/>
    </xf>
    <xf numFmtId="0" fontId="9" fillId="0" borderId="15" xfId="2" applyFont="1" applyBorder="1" applyAlignment="1" applyProtection="1">
      <alignment horizontal="center" vertical="center"/>
    </xf>
    <xf numFmtId="0" fontId="9" fillId="0" borderId="16" xfId="2" applyFont="1" applyBorder="1" applyAlignment="1" applyProtection="1">
      <alignment horizontal="center" vertical="center"/>
    </xf>
    <xf numFmtId="164" fontId="8" fillId="7" borderId="14" xfId="2" applyNumberFormat="1" applyFont="1" applyFill="1" applyBorder="1" applyAlignment="1" applyProtection="1">
      <alignment horizontal="right" vertical="center"/>
      <protection locked="0"/>
    </xf>
    <xf numFmtId="164" fontId="8" fillId="7" borderId="15" xfId="2" applyNumberFormat="1" applyFont="1" applyFill="1" applyBorder="1" applyAlignment="1" applyProtection="1">
      <alignment horizontal="right" vertical="center"/>
      <protection locked="0"/>
    </xf>
    <xf numFmtId="164" fontId="8" fillId="7" borderId="10" xfId="2" applyNumberFormat="1" applyFont="1" applyFill="1" applyBorder="1" applyAlignment="1" applyProtection="1">
      <alignment horizontal="right" vertical="center"/>
      <protection locked="0"/>
    </xf>
    <xf numFmtId="164" fontId="8" fillId="8" borderId="17" xfId="2" applyNumberFormat="1" applyFont="1" applyFill="1" applyBorder="1" applyAlignment="1" applyProtection="1">
      <alignment horizontal="right" vertical="center"/>
    </xf>
    <xf numFmtId="164" fontId="12" fillId="3" borderId="18" xfId="2" applyNumberFormat="1" applyFont="1" applyFill="1" applyBorder="1" applyAlignment="1">
      <alignment horizontal="center" vertical="center"/>
    </xf>
    <xf numFmtId="164" fontId="13" fillId="3" borderId="10" xfId="2" applyNumberFormat="1" applyFont="1" applyFill="1" applyBorder="1" applyAlignment="1">
      <alignment horizontal="left" vertical="center"/>
    </xf>
    <xf numFmtId="164" fontId="12" fillId="3" borderId="0" xfId="2" applyNumberFormat="1" applyFont="1" applyFill="1" applyBorder="1" applyAlignment="1">
      <alignment horizontal="center" vertical="center"/>
    </xf>
    <xf numFmtId="164" fontId="13" fillId="3" borderId="14" xfId="2" applyNumberFormat="1" applyFont="1" applyFill="1" applyBorder="1" applyAlignment="1" applyProtection="1">
      <alignment horizontal="center" vertical="center"/>
      <protection locked="0"/>
    </xf>
    <xf numFmtId="164" fontId="13" fillId="3" borderId="15" xfId="2" applyNumberFormat="1" applyFont="1" applyFill="1" applyBorder="1" applyAlignment="1" applyProtection="1">
      <alignment horizontal="center" vertical="center"/>
      <protection locked="0"/>
    </xf>
    <xf numFmtId="164" fontId="13" fillId="3" borderId="10" xfId="2" applyNumberFormat="1" applyFont="1" applyFill="1" applyBorder="1" applyAlignment="1" applyProtection="1">
      <alignment horizontal="center" vertical="center"/>
      <protection locked="0"/>
    </xf>
    <xf numFmtId="164" fontId="13" fillId="3" borderId="17" xfId="2" applyNumberFormat="1" applyFont="1" applyFill="1" applyBorder="1" applyAlignment="1" applyProtection="1">
      <alignment horizontal="center" vertical="center"/>
    </xf>
    <xf numFmtId="0" fontId="8" fillId="5" borderId="0" xfId="2" quotePrefix="1" applyFont="1" applyFill="1" applyAlignment="1" applyProtection="1">
      <alignment horizontal="center" vertical="center"/>
    </xf>
    <xf numFmtId="0" fontId="8" fillId="0" borderId="0" xfId="2" applyFont="1" applyFill="1" applyAlignment="1" applyProtection="1">
      <alignment horizontal="center" vertical="center"/>
    </xf>
    <xf numFmtId="0" fontId="8" fillId="5" borderId="0" xfId="2" applyFont="1" applyFill="1" applyAlignment="1" applyProtection="1">
      <alignment horizontal="center" vertical="center"/>
    </xf>
    <xf numFmtId="0" fontId="8" fillId="0" borderId="19" xfId="2" applyFont="1" applyBorder="1" applyAlignment="1" applyProtection="1">
      <alignment horizontal="center" vertical="center"/>
    </xf>
    <xf numFmtId="0" fontId="6" fillId="0" borderId="20" xfId="2" applyFont="1" applyBorder="1" applyAlignment="1" applyProtection="1">
      <alignment vertical="center"/>
    </xf>
    <xf numFmtId="0" fontId="9" fillId="0" borderId="20" xfId="2" applyFont="1" applyBorder="1" applyAlignment="1" applyProtection="1">
      <alignment horizontal="center" vertical="center"/>
    </xf>
    <xf numFmtId="0" fontId="9" fillId="0" borderId="21" xfId="2" applyFont="1" applyBorder="1" applyAlignment="1" applyProtection="1">
      <alignment horizontal="center" vertical="center"/>
    </xf>
    <xf numFmtId="164" fontId="8" fillId="7" borderId="19" xfId="2" applyNumberFormat="1" applyFont="1" applyFill="1" applyBorder="1" applyAlignment="1" applyProtection="1">
      <alignment horizontal="right" vertical="center"/>
      <protection locked="0"/>
    </xf>
    <xf numFmtId="164" fontId="8" fillId="7" borderId="20" xfId="2" applyNumberFormat="1" applyFont="1" applyFill="1" applyBorder="1" applyAlignment="1" applyProtection="1">
      <alignment horizontal="right" vertical="center"/>
      <protection locked="0"/>
    </xf>
    <xf numFmtId="164" fontId="8" fillId="7" borderId="9" xfId="2" applyNumberFormat="1" applyFont="1" applyFill="1" applyBorder="1" applyAlignment="1" applyProtection="1">
      <alignment horizontal="right" vertical="center"/>
      <protection locked="0"/>
    </xf>
    <xf numFmtId="164" fontId="8" fillId="8" borderId="22" xfId="2" applyNumberFormat="1" applyFont="1" applyFill="1" applyBorder="1" applyAlignment="1" applyProtection="1">
      <alignment horizontal="right" vertical="center"/>
    </xf>
    <xf numFmtId="164" fontId="8" fillId="3" borderId="23" xfId="2" applyNumberFormat="1" applyFont="1" applyFill="1" applyBorder="1" applyAlignment="1">
      <alignment vertical="center"/>
    </xf>
    <xf numFmtId="164" fontId="8" fillId="3" borderId="0" xfId="2" applyNumberFormat="1" applyFont="1" applyFill="1" applyBorder="1" applyAlignment="1">
      <alignment vertical="center"/>
    </xf>
    <xf numFmtId="164" fontId="13" fillId="3" borderId="19" xfId="2" applyNumberFormat="1" applyFont="1" applyFill="1" applyBorder="1" applyAlignment="1" applyProtection="1">
      <alignment horizontal="center" vertical="center"/>
      <protection locked="0"/>
    </xf>
    <xf numFmtId="164" fontId="13" fillId="3" borderId="20" xfId="2" applyNumberFormat="1" applyFont="1" applyFill="1" applyBorder="1" applyAlignment="1" applyProtection="1">
      <alignment horizontal="center" vertical="center"/>
      <protection locked="0"/>
    </xf>
    <xf numFmtId="164" fontId="13" fillId="3" borderId="9" xfId="2" applyNumberFormat="1" applyFont="1" applyFill="1" applyBorder="1" applyAlignment="1" applyProtection="1">
      <alignment horizontal="center" vertical="center"/>
      <protection locked="0"/>
    </xf>
    <xf numFmtId="164" fontId="13" fillId="3" borderId="22" xfId="2" applyNumberFormat="1" applyFont="1" applyFill="1" applyBorder="1" applyAlignment="1" applyProtection="1">
      <alignment horizontal="center" vertical="center"/>
    </xf>
    <xf numFmtId="164" fontId="8" fillId="3" borderId="24" xfId="2" applyNumberFormat="1" applyFont="1" applyFill="1" applyBorder="1" applyAlignment="1">
      <alignment vertical="center"/>
    </xf>
    <xf numFmtId="164" fontId="8" fillId="3" borderId="25" xfId="2" applyNumberFormat="1" applyFont="1" applyFill="1" applyBorder="1" applyAlignment="1">
      <alignment vertical="center"/>
    </xf>
    <xf numFmtId="0" fontId="14" fillId="0" borderId="20" xfId="2" applyFont="1" applyBorder="1" applyAlignment="1" applyProtection="1">
      <alignment vertical="center"/>
    </xf>
    <xf numFmtId="0" fontId="9" fillId="0" borderId="9" xfId="2" applyFont="1" applyBorder="1" applyAlignment="1" applyProtection="1">
      <alignment horizontal="center" vertical="center"/>
    </xf>
    <xf numFmtId="164" fontId="8" fillId="3" borderId="26" xfId="2" applyNumberFormat="1" applyFont="1" applyFill="1" applyBorder="1" applyAlignment="1" applyProtection="1">
      <alignment horizontal="right" vertical="center"/>
    </xf>
    <xf numFmtId="164" fontId="8" fillId="3" borderId="27" xfId="2" applyNumberFormat="1" applyFont="1" applyFill="1" applyBorder="1" applyAlignment="1" applyProtection="1">
      <alignment horizontal="right" vertical="center"/>
    </xf>
    <xf numFmtId="164" fontId="13" fillId="3" borderId="26" xfId="2" applyNumberFormat="1" applyFont="1" applyFill="1" applyBorder="1" applyAlignment="1" applyProtection="1">
      <alignment horizontal="center" vertical="center"/>
      <protection locked="0"/>
    </xf>
    <xf numFmtId="164" fontId="13" fillId="3" borderId="26" xfId="2" applyNumberFormat="1" applyFont="1" applyFill="1" applyBorder="1" applyAlignment="1" applyProtection="1">
      <alignment horizontal="center" vertical="center"/>
    </xf>
    <xf numFmtId="0" fontId="0" fillId="0" borderId="0" xfId="0" applyFill="1" applyAlignment="1"/>
    <xf numFmtId="0" fontId="13" fillId="0" borderId="19" xfId="2" applyFont="1" applyBorder="1" applyAlignment="1" applyProtection="1">
      <alignment horizontal="center" vertical="center"/>
    </xf>
    <xf numFmtId="0" fontId="15" fillId="0" borderId="20" xfId="2" applyFont="1" applyFill="1" applyBorder="1" applyAlignment="1" applyProtection="1">
      <alignment vertical="center"/>
    </xf>
    <xf numFmtId="0" fontId="11" fillId="0" borderId="20" xfId="2" applyFont="1" applyFill="1" applyBorder="1" applyAlignment="1" applyProtection="1">
      <alignment horizontal="center" vertical="center"/>
    </xf>
    <xf numFmtId="0" fontId="11" fillId="0" borderId="20" xfId="2" applyFont="1" applyBorder="1" applyAlignment="1" applyProtection="1">
      <alignment horizontal="center" vertical="center"/>
    </xf>
    <xf numFmtId="0" fontId="11" fillId="0" borderId="21" xfId="2" applyFont="1" applyBorder="1" applyAlignment="1" applyProtection="1">
      <alignment horizontal="center" vertical="center"/>
    </xf>
    <xf numFmtId="164" fontId="8" fillId="3" borderId="14" xfId="2" applyNumberFormat="1" applyFont="1" applyFill="1" applyBorder="1" applyAlignment="1">
      <alignment vertical="center"/>
    </xf>
    <xf numFmtId="164" fontId="8" fillId="3" borderId="19" xfId="2" applyNumberFormat="1" applyFont="1" applyFill="1" applyBorder="1" applyAlignment="1">
      <alignment vertical="center"/>
    </xf>
    <xf numFmtId="0" fontId="8" fillId="3" borderId="19" xfId="2" applyFont="1" applyFill="1" applyBorder="1" applyAlignment="1" applyProtection="1">
      <alignment vertical="center"/>
    </xf>
    <xf numFmtId="0" fontId="8" fillId="3" borderId="9" xfId="2" applyFont="1" applyFill="1" applyBorder="1" applyAlignment="1" applyProtection="1">
      <alignment vertical="center"/>
    </xf>
    <xf numFmtId="0" fontId="8" fillId="3" borderId="0" xfId="2" applyFont="1" applyFill="1" applyBorder="1" applyAlignment="1" applyProtection="1">
      <alignment vertical="center"/>
    </xf>
    <xf numFmtId="0" fontId="8" fillId="0" borderId="28" xfId="2" applyFont="1" applyBorder="1" applyAlignment="1" applyProtection="1">
      <alignment horizontal="center" vertical="center"/>
    </xf>
    <xf numFmtId="0" fontId="6" fillId="0" borderId="29" xfId="2" applyFont="1" applyBorder="1" applyAlignment="1" applyProtection="1">
      <alignment vertical="center"/>
    </xf>
    <xf numFmtId="0" fontId="9" fillId="0" borderId="29" xfId="2" applyFont="1" applyBorder="1" applyAlignment="1" applyProtection="1">
      <alignment horizontal="center" vertical="center"/>
    </xf>
    <xf numFmtId="0" fontId="9" fillId="0" borderId="30" xfId="2" applyFont="1" applyBorder="1" applyAlignment="1" applyProtection="1">
      <alignment horizontal="center" vertical="center"/>
    </xf>
    <xf numFmtId="164" fontId="8" fillId="8" borderId="28" xfId="2" applyNumberFormat="1" applyFont="1" applyFill="1" applyBorder="1" applyAlignment="1" applyProtection="1">
      <alignment horizontal="right" vertical="center"/>
    </xf>
    <xf numFmtId="164" fontId="13" fillId="8" borderId="29" xfId="5" applyNumberFormat="1" applyFont="1" applyFill="1" applyBorder="1" applyAlignment="1" applyProtection="1">
      <alignment horizontal="right"/>
    </xf>
    <xf numFmtId="164" fontId="8" fillId="8" borderId="29" xfId="2" applyNumberFormat="1" applyFont="1" applyFill="1" applyBorder="1" applyAlignment="1" applyProtection="1">
      <alignment horizontal="right" vertical="center"/>
    </xf>
    <xf numFmtId="164" fontId="8" fillId="8" borderId="30" xfId="2" applyNumberFormat="1" applyFont="1" applyFill="1" applyBorder="1" applyAlignment="1" applyProtection="1">
      <alignment horizontal="right" vertical="center"/>
    </xf>
    <xf numFmtId="164" fontId="8" fillId="8" borderId="31" xfId="2" applyNumberFormat="1" applyFont="1" applyFill="1" applyBorder="1" applyAlignment="1" applyProtection="1">
      <alignment horizontal="right" vertical="center"/>
    </xf>
    <xf numFmtId="0" fontId="8" fillId="3" borderId="28" xfId="2" applyFont="1" applyFill="1" applyBorder="1" applyAlignment="1" applyProtection="1">
      <alignment vertical="center"/>
    </xf>
    <xf numFmtId="0" fontId="8" fillId="3" borderId="25" xfId="2" applyFont="1" applyFill="1" applyBorder="1" applyAlignment="1" applyProtection="1">
      <alignment vertical="center"/>
    </xf>
    <xf numFmtId="164" fontId="13" fillId="3" borderId="28" xfId="2" applyNumberFormat="1" applyFont="1" applyFill="1" applyBorder="1" applyAlignment="1" applyProtection="1">
      <alignment horizontal="center" vertical="center"/>
    </xf>
    <xf numFmtId="164" fontId="13" fillId="3" borderId="29" xfId="5" applyNumberFormat="1" applyFont="1" applyFill="1" applyBorder="1" applyAlignment="1" applyProtection="1">
      <alignment horizontal="center"/>
    </xf>
    <xf numFmtId="164" fontId="13" fillId="3" borderId="29" xfId="2" applyNumberFormat="1" applyFont="1" applyFill="1" applyBorder="1" applyAlignment="1" applyProtection="1">
      <alignment horizontal="center" vertical="center"/>
    </xf>
    <xf numFmtId="164" fontId="13" fillId="3" borderId="30" xfId="2" applyNumberFormat="1" applyFont="1" applyFill="1" applyBorder="1" applyAlignment="1" applyProtection="1">
      <alignment horizontal="center" vertical="center"/>
    </xf>
    <xf numFmtId="164" fontId="13" fillId="3" borderId="31" xfId="2" applyNumberFormat="1" applyFont="1" applyFill="1" applyBorder="1" applyAlignment="1" applyProtection="1">
      <alignment horizontal="center" vertical="center"/>
    </xf>
    <xf numFmtId="0" fontId="2" fillId="3" borderId="0" xfId="2" applyFill="1" applyProtection="1"/>
    <xf numFmtId="0" fontId="9" fillId="3" borderId="0" xfId="2" applyFont="1" applyFill="1" applyAlignment="1" applyProtection="1">
      <alignment horizontal="center"/>
    </xf>
    <xf numFmtId="0" fontId="9" fillId="3" borderId="0" xfId="2" applyFont="1" applyFill="1" applyProtection="1"/>
    <xf numFmtId="164" fontId="2" fillId="3" borderId="0" xfId="2" applyNumberFormat="1" applyFill="1" applyAlignment="1" applyProtection="1">
      <alignment horizontal="right"/>
    </xf>
    <xf numFmtId="0" fontId="8" fillId="3" borderId="0" xfId="2" applyFont="1" applyFill="1" applyAlignment="1" applyProtection="1">
      <alignment vertical="center"/>
    </xf>
    <xf numFmtId="164" fontId="16" fillId="3" borderId="0" xfId="2" applyNumberFormat="1" applyFont="1" applyFill="1" applyAlignment="1" applyProtection="1">
      <alignment horizontal="center"/>
    </xf>
    <xf numFmtId="164" fontId="8" fillId="7" borderId="16" xfId="2" applyNumberFormat="1" applyFont="1" applyFill="1" applyBorder="1" applyAlignment="1" applyProtection="1">
      <alignment horizontal="right" vertical="center"/>
      <protection locked="0"/>
    </xf>
    <xf numFmtId="164" fontId="13" fillId="3" borderId="16" xfId="2" applyNumberFormat="1" applyFont="1" applyFill="1" applyBorder="1" applyAlignment="1" applyProtection="1">
      <alignment horizontal="center" vertical="center"/>
      <protection locked="0"/>
    </xf>
    <xf numFmtId="164" fontId="7" fillId="3" borderId="0" xfId="2" applyNumberFormat="1" applyFont="1" applyFill="1" applyBorder="1" applyAlignment="1" applyProtection="1">
      <alignment horizontal="right" vertical="center" wrapText="1"/>
    </xf>
    <xf numFmtId="0" fontId="8" fillId="3" borderId="0" xfId="2" applyFont="1" applyFill="1" applyAlignment="1">
      <alignment vertical="center"/>
    </xf>
    <xf numFmtId="164" fontId="17" fillId="3" borderId="0" xfId="2" applyNumberFormat="1" applyFont="1" applyFill="1" applyBorder="1" applyAlignment="1" applyProtection="1">
      <alignment horizontal="center" vertical="center" wrapText="1"/>
    </xf>
    <xf numFmtId="164" fontId="2" fillId="3" borderId="0" xfId="2" applyNumberFormat="1" applyFill="1" applyAlignment="1" applyProtection="1">
      <alignment horizontal="right" vertical="center"/>
    </xf>
    <xf numFmtId="164" fontId="16" fillId="3" borderId="0" xfId="2" applyNumberFormat="1" applyFont="1" applyFill="1" applyAlignment="1" applyProtection="1">
      <alignment horizontal="center" vertical="center"/>
    </xf>
    <xf numFmtId="0" fontId="8" fillId="4" borderId="0" xfId="6" applyFont="1" applyFill="1" applyAlignment="1" applyProtection="1">
      <alignment horizontal="center" vertical="center"/>
    </xf>
    <xf numFmtId="0" fontId="8" fillId="0" borderId="0" xfId="6" applyFont="1" applyFill="1" applyAlignment="1" applyProtection="1">
      <alignment horizontal="center" vertical="center"/>
    </xf>
    <xf numFmtId="164" fontId="8" fillId="8" borderId="32" xfId="2" applyNumberFormat="1" applyFont="1" applyFill="1" applyBorder="1" applyAlignment="1" applyProtection="1">
      <alignment horizontal="right" vertical="center"/>
    </xf>
    <xf numFmtId="164" fontId="13" fillId="3" borderId="32" xfId="2" applyNumberFormat="1" applyFont="1" applyFill="1" applyBorder="1" applyAlignment="1" applyProtection="1">
      <alignment horizontal="center" vertical="center"/>
    </xf>
    <xf numFmtId="164" fontId="8" fillId="8" borderId="33" xfId="2" applyNumberFormat="1" applyFont="1" applyFill="1" applyBorder="1" applyAlignment="1" applyProtection="1">
      <alignment horizontal="right" vertical="center"/>
    </xf>
    <xf numFmtId="164" fontId="13" fillId="3" borderId="33" xfId="2" applyNumberFormat="1" applyFont="1" applyFill="1" applyBorder="1" applyAlignment="1" applyProtection="1">
      <alignment horizontal="center" vertical="center"/>
    </xf>
    <xf numFmtId="164" fontId="8" fillId="8" borderId="19" xfId="2" applyNumberFormat="1" applyFont="1" applyFill="1" applyBorder="1" applyAlignment="1" applyProtection="1">
      <alignment horizontal="right" vertical="center"/>
    </xf>
    <xf numFmtId="164" fontId="8" fillId="8" borderId="20" xfId="2" applyNumberFormat="1" applyFont="1" applyFill="1" applyBorder="1" applyAlignment="1" applyProtection="1">
      <alignment horizontal="right" vertical="center"/>
    </xf>
    <xf numFmtId="164" fontId="8" fillId="8" borderId="9" xfId="2" applyNumberFormat="1" applyFont="1" applyFill="1" applyBorder="1" applyAlignment="1" applyProtection="1">
      <alignment horizontal="right" vertical="center"/>
    </xf>
    <xf numFmtId="0" fontId="8" fillId="3" borderId="19" xfId="2" applyFont="1" applyFill="1" applyBorder="1" applyProtection="1"/>
    <xf numFmtId="0" fontId="8" fillId="3" borderId="9" xfId="2" applyFont="1" applyFill="1" applyBorder="1" applyProtection="1"/>
    <xf numFmtId="0" fontId="8" fillId="3" borderId="0" xfId="2" applyFont="1" applyFill="1" applyBorder="1" applyProtection="1"/>
    <xf numFmtId="164" fontId="13" fillId="3" borderId="19" xfId="2" applyNumberFormat="1" applyFont="1" applyFill="1" applyBorder="1" applyAlignment="1" applyProtection="1">
      <alignment horizontal="center" vertical="center"/>
    </xf>
    <xf numFmtId="164" fontId="13" fillId="3" borderId="20" xfId="2" applyNumberFormat="1" applyFont="1" applyFill="1" applyBorder="1" applyAlignment="1" applyProtection="1">
      <alignment horizontal="center" vertical="center"/>
    </xf>
    <xf numFmtId="164" fontId="13" fillId="3" borderId="9" xfId="2" applyNumberFormat="1" applyFont="1" applyFill="1" applyBorder="1" applyAlignment="1" applyProtection="1">
      <alignment horizontal="center" vertical="center"/>
    </xf>
    <xf numFmtId="164" fontId="8" fillId="8" borderId="25" xfId="2" applyNumberFormat="1" applyFont="1" applyFill="1" applyBorder="1" applyAlignment="1" applyProtection="1">
      <alignment horizontal="right" vertical="center"/>
    </xf>
    <xf numFmtId="164" fontId="8" fillId="8" borderId="34" xfId="2" applyNumberFormat="1" applyFont="1" applyFill="1" applyBorder="1" applyAlignment="1" applyProtection="1">
      <alignment horizontal="right" vertical="center"/>
    </xf>
    <xf numFmtId="0" fontId="8" fillId="3" borderId="28" xfId="2" applyFont="1" applyFill="1" applyBorder="1" applyProtection="1"/>
    <xf numFmtId="0" fontId="8" fillId="3" borderId="25" xfId="2" applyFont="1" applyFill="1" applyBorder="1" applyProtection="1"/>
    <xf numFmtId="164" fontId="13" fillId="3" borderId="25" xfId="2" applyNumberFormat="1" applyFont="1" applyFill="1" applyBorder="1" applyAlignment="1" applyProtection="1">
      <alignment horizontal="center" vertical="center"/>
    </xf>
    <xf numFmtId="164" fontId="13" fillId="3" borderId="34" xfId="2" applyNumberFormat="1" applyFont="1" applyFill="1" applyBorder="1" applyAlignment="1" applyProtection="1">
      <alignment horizontal="center" vertical="center"/>
    </xf>
    <xf numFmtId="164" fontId="17" fillId="3" borderId="0" xfId="2" applyNumberFormat="1" applyFont="1" applyFill="1" applyBorder="1" applyAlignment="1" applyProtection="1">
      <alignment horizontal="right" vertical="center" wrapText="1"/>
    </xf>
    <xf numFmtId="164" fontId="16" fillId="3" borderId="0" xfId="2" applyNumberFormat="1" applyFont="1" applyFill="1" applyAlignment="1" applyProtection="1">
      <alignment horizontal="right" vertical="center"/>
    </xf>
    <xf numFmtId="0" fontId="9" fillId="4" borderId="0" xfId="6" applyFont="1" applyFill="1" applyAlignment="1" applyProtection="1">
      <alignment horizontal="center" vertical="center"/>
    </xf>
    <xf numFmtId="0" fontId="9" fillId="0" borderId="0" xfId="6" applyFont="1" applyFill="1" applyAlignment="1" applyProtection="1">
      <alignment horizontal="center" vertical="center"/>
    </xf>
    <xf numFmtId="0" fontId="8" fillId="3" borderId="0" xfId="2" applyFont="1" applyFill="1" applyBorder="1" applyAlignment="1" applyProtection="1">
      <alignment horizontal="center" vertical="center"/>
    </xf>
    <xf numFmtId="0" fontId="6" fillId="3" borderId="0" xfId="2" applyFont="1" applyFill="1" applyBorder="1" applyAlignment="1" applyProtection="1">
      <alignment vertical="center"/>
    </xf>
    <xf numFmtId="164" fontId="7" fillId="3" borderId="0" xfId="2" applyNumberFormat="1" applyFont="1" applyFill="1" applyBorder="1" applyAlignment="1" applyProtection="1">
      <alignment horizontal="center" vertical="center" wrapText="1"/>
    </xf>
    <xf numFmtId="0" fontId="0" fillId="0" borderId="0" xfId="0" applyAlignment="1"/>
    <xf numFmtId="0" fontId="7" fillId="4" borderId="8" xfId="2" applyFont="1" applyFill="1" applyBorder="1" applyAlignment="1" applyProtection="1">
      <alignment vertical="center"/>
    </xf>
    <xf numFmtId="164" fontId="2" fillId="3" borderId="0" xfId="2" applyNumberFormat="1" applyFill="1" applyAlignment="1" applyProtection="1">
      <alignment horizontal="center" vertical="center"/>
    </xf>
    <xf numFmtId="0" fontId="0" fillId="3" borderId="0" xfId="0" applyFill="1" applyAlignment="1"/>
    <xf numFmtId="164" fontId="8" fillId="7" borderId="20" xfId="2" applyNumberFormat="1" applyFont="1" applyFill="1" applyBorder="1" applyAlignment="1" applyProtection="1">
      <alignment vertical="center"/>
      <protection locked="0"/>
    </xf>
    <xf numFmtId="164" fontId="9" fillId="3" borderId="15" xfId="2" applyNumberFormat="1" applyFont="1" applyFill="1" applyBorder="1" applyAlignment="1" applyProtection="1">
      <alignment horizontal="center" vertical="center"/>
    </xf>
    <xf numFmtId="164" fontId="8" fillId="8" borderId="35" xfId="2" applyNumberFormat="1" applyFont="1" applyFill="1" applyBorder="1" applyAlignment="1" applyProtection="1">
      <alignment horizontal="right" vertical="center"/>
    </xf>
    <xf numFmtId="164" fontId="8" fillId="3" borderId="36" xfId="2" applyNumberFormat="1" applyFont="1" applyFill="1" applyBorder="1" applyAlignment="1" applyProtection="1">
      <alignment vertical="center"/>
      <protection locked="0"/>
    </xf>
    <xf numFmtId="164" fontId="8" fillId="3" borderId="14" xfId="2" applyNumberFormat="1" applyFont="1" applyFill="1" applyBorder="1" applyAlignment="1" applyProtection="1">
      <alignment horizontal="center" vertical="center"/>
      <protection locked="0"/>
    </xf>
    <xf numFmtId="164" fontId="8" fillId="3" borderId="15" xfId="2" applyNumberFormat="1" applyFont="1" applyFill="1" applyBorder="1" applyAlignment="1" applyProtection="1">
      <alignment horizontal="center" vertical="center"/>
      <protection locked="0"/>
    </xf>
    <xf numFmtId="164" fontId="8" fillId="3" borderId="10" xfId="2" applyNumberFormat="1" applyFont="1" applyFill="1" applyBorder="1" applyAlignment="1" applyProtection="1">
      <alignment horizontal="center" vertical="center"/>
      <protection locked="0"/>
    </xf>
    <xf numFmtId="164" fontId="8" fillId="3" borderId="35" xfId="2" applyNumberFormat="1" applyFont="1" applyFill="1" applyBorder="1" applyAlignment="1" applyProtection="1">
      <alignment horizontal="center" vertical="center"/>
    </xf>
    <xf numFmtId="1" fontId="8" fillId="5" borderId="0" xfId="2" applyNumberFormat="1" applyFont="1" applyFill="1" applyAlignment="1" applyProtection="1">
      <alignment horizontal="center" vertical="center" wrapText="1"/>
    </xf>
    <xf numFmtId="1" fontId="8" fillId="0" borderId="0" xfId="2" applyNumberFormat="1" applyFont="1" applyFill="1" applyAlignment="1" applyProtection="1">
      <alignment horizontal="center" vertical="center"/>
    </xf>
    <xf numFmtId="1" fontId="8" fillId="3" borderId="0" xfId="2" applyNumberFormat="1" applyFont="1" applyFill="1" applyAlignment="1" applyProtection="1">
      <alignment horizontal="center" vertical="center"/>
    </xf>
    <xf numFmtId="164" fontId="9" fillId="3" borderId="20" xfId="2" applyNumberFormat="1" applyFont="1" applyFill="1" applyBorder="1" applyAlignment="1" applyProtection="1">
      <alignment horizontal="center" vertical="center"/>
    </xf>
    <xf numFmtId="164" fontId="8" fillId="8" borderId="37" xfId="2" applyNumberFormat="1" applyFont="1" applyFill="1" applyBorder="1" applyAlignment="1" applyProtection="1">
      <alignment horizontal="right" vertical="center"/>
    </xf>
    <xf numFmtId="164" fontId="8" fillId="3" borderId="20" xfId="2" applyNumberFormat="1" applyFont="1" applyFill="1" applyBorder="1" applyAlignment="1" applyProtection="1">
      <alignment vertical="center"/>
      <protection locked="0"/>
    </xf>
    <xf numFmtId="164" fontId="8" fillId="3" borderId="19" xfId="2" applyNumberFormat="1" applyFont="1" applyFill="1" applyBorder="1" applyAlignment="1" applyProtection="1">
      <alignment horizontal="center" vertical="center"/>
      <protection locked="0"/>
    </xf>
    <xf numFmtId="164" fontId="8" fillId="3" borderId="20" xfId="2" applyNumberFormat="1" applyFont="1" applyFill="1" applyBorder="1" applyAlignment="1" applyProtection="1">
      <alignment horizontal="center" vertical="center"/>
      <protection locked="0"/>
    </xf>
    <xf numFmtId="164" fontId="8" fillId="3" borderId="9" xfId="2" applyNumberFormat="1" applyFont="1" applyFill="1" applyBorder="1" applyAlignment="1" applyProtection="1">
      <alignment horizontal="center" vertical="center"/>
      <protection locked="0"/>
    </xf>
    <xf numFmtId="164" fontId="8" fillId="3" borderId="37" xfId="2" applyNumberFormat="1" applyFont="1" applyFill="1" applyBorder="1" applyAlignment="1" applyProtection="1">
      <alignment horizontal="center" vertical="center"/>
    </xf>
    <xf numFmtId="0" fontId="8" fillId="0" borderId="38" xfId="2" applyFont="1" applyBorder="1" applyAlignment="1" applyProtection="1">
      <alignment horizontal="center" vertical="center"/>
    </xf>
    <xf numFmtId="0" fontId="8" fillId="0" borderId="39" xfId="2" applyFont="1" applyBorder="1" applyAlignment="1" applyProtection="1">
      <alignment horizontal="center" vertical="center"/>
    </xf>
    <xf numFmtId="164" fontId="9" fillId="3" borderId="40" xfId="2" applyNumberFormat="1" applyFont="1" applyFill="1" applyBorder="1" applyAlignment="1" applyProtection="1">
      <alignment horizontal="center" vertical="center"/>
    </xf>
    <xf numFmtId="0" fontId="9" fillId="3" borderId="29" xfId="2" applyFont="1" applyFill="1" applyBorder="1" applyAlignment="1" applyProtection="1">
      <alignment horizontal="center" vertical="center"/>
    </xf>
    <xf numFmtId="164" fontId="8" fillId="9" borderId="28" xfId="2" applyNumberFormat="1" applyFont="1" applyFill="1" applyBorder="1" applyAlignment="1" applyProtection="1">
      <alignment horizontal="right" vertical="center"/>
      <protection locked="0"/>
    </xf>
    <xf numFmtId="164" fontId="8" fillId="9" borderId="29" xfId="2" applyNumberFormat="1" applyFont="1" applyFill="1" applyBorder="1" applyAlignment="1" applyProtection="1">
      <alignment horizontal="right" vertical="center"/>
      <protection locked="0"/>
    </xf>
    <xf numFmtId="164" fontId="8" fillId="9" borderId="25" xfId="2" applyNumberFormat="1" applyFont="1" applyFill="1" applyBorder="1" applyAlignment="1" applyProtection="1">
      <alignment horizontal="right" vertical="center"/>
      <protection locked="0"/>
    </xf>
    <xf numFmtId="164" fontId="8" fillId="8" borderId="41" xfId="2" applyNumberFormat="1" applyFont="1" applyFill="1" applyBorder="1" applyAlignment="1" applyProtection="1">
      <alignment horizontal="right" vertical="center"/>
    </xf>
    <xf numFmtId="164" fontId="8" fillId="3" borderId="28" xfId="2" applyNumberFormat="1" applyFont="1" applyFill="1" applyBorder="1" applyAlignment="1" applyProtection="1">
      <alignment horizontal="center" vertical="center"/>
      <protection locked="0"/>
    </xf>
    <xf numFmtId="164" fontId="8" fillId="3" borderId="29" xfId="2" applyNumberFormat="1" applyFont="1" applyFill="1" applyBorder="1" applyAlignment="1" applyProtection="1">
      <alignment horizontal="center" vertical="center"/>
      <protection locked="0"/>
    </xf>
    <xf numFmtId="164" fontId="8" fillId="3" borderId="25" xfId="2" applyNumberFormat="1" applyFont="1" applyFill="1" applyBorder="1" applyAlignment="1" applyProtection="1">
      <alignment horizontal="center" vertical="center"/>
      <protection locked="0"/>
    </xf>
    <xf numFmtId="164" fontId="8" fillId="3" borderId="41" xfId="2" applyNumberFormat="1" applyFont="1" applyFill="1" applyBorder="1" applyAlignment="1" applyProtection="1">
      <alignment horizontal="center" vertical="center"/>
    </xf>
    <xf numFmtId="0" fontId="8" fillId="0" borderId="4" xfId="2" applyFont="1" applyBorder="1" applyAlignment="1" applyProtection="1">
      <alignment horizontal="center" vertical="center"/>
    </xf>
    <xf numFmtId="0" fontId="6" fillId="0" borderId="5" xfId="2" applyFont="1" applyBorder="1" applyAlignment="1" applyProtection="1">
      <alignment vertical="center"/>
    </xf>
    <xf numFmtId="0" fontId="9" fillId="0" borderId="5" xfId="2" applyFont="1" applyBorder="1" applyAlignment="1" applyProtection="1">
      <alignment horizontal="center" vertical="center"/>
    </xf>
    <xf numFmtId="0" fontId="9" fillId="0" borderId="6" xfId="2" applyFont="1" applyBorder="1" applyAlignment="1" applyProtection="1">
      <alignment horizontal="center" vertical="center"/>
    </xf>
    <xf numFmtId="164" fontId="8" fillId="9" borderId="4" xfId="2" applyNumberFormat="1" applyFont="1" applyFill="1" applyBorder="1" applyAlignment="1" applyProtection="1">
      <alignment horizontal="right" vertical="center"/>
      <protection locked="0"/>
    </xf>
    <xf numFmtId="164" fontId="8" fillId="9" borderId="5" xfId="2" applyNumberFormat="1" applyFont="1" applyFill="1" applyBorder="1" applyAlignment="1" applyProtection="1">
      <alignment horizontal="right" vertical="center"/>
      <protection locked="0"/>
    </xf>
    <xf numFmtId="164" fontId="8" fillId="9" borderId="6" xfId="2" applyNumberFormat="1" applyFont="1" applyFill="1" applyBorder="1" applyAlignment="1" applyProtection="1">
      <alignment horizontal="right" vertical="center"/>
      <protection locked="0"/>
    </xf>
    <xf numFmtId="164" fontId="8" fillId="8" borderId="42" xfId="2" applyNumberFormat="1" applyFont="1" applyFill="1" applyBorder="1" applyAlignment="1" applyProtection="1">
      <alignment horizontal="right" vertical="center"/>
    </xf>
    <xf numFmtId="0" fontId="8" fillId="3" borderId="4" xfId="2" applyFont="1" applyFill="1" applyBorder="1" applyProtection="1"/>
    <xf numFmtId="0" fontId="8" fillId="3" borderId="8" xfId="2" applyFont="1" applyFill="1" applyBorder="1" applyProtection="1"/>
    <xf numFmtId="164" fontId="8" fillId="3" borderId="4" xfId="2" applyNumberFormat="1" applyFont="1" applyFill="1" applyBorder="1" applyAlignment="1" applyProtection="1">
      <alignment horizontal="center" vertical="center"/>
      <protection locked="0"/>
    </xf>
    <xf numFmtId="164" fontId="8" fillId="3" borderId="5" xfId="2" applyNumberFormat="1" applyFont="1" applyFill="1" applyBorder="1" applyAlignment="1" applyProtection="1">
      <alignment horizontal="center" vertical="center"/>
      <protection locked="0"/>
    </xf>
    <xf numFmtId="164" fontId="8" fillId="3" borderId="6" xfId="2" applyNumberFormat="1" applyFont="1" applyFill="1" applyBorder="1" applyAlignment="1" applyProtection="1">
      <alignment horizontal="center" vertical="center"/>
      <protection locked="0"/>
    </xf>
    <xf numFmtId="164" fontId="8" fillId="3" borderId="42" xfId="2" applyNumberFormat="1" applyFont="1" applyFill="1" applyBorder="1" applyAlignment="1" applyProtection="1">
      <alignment horizontal="center" vertical="center"/>
    </xf>
    <xf numFmtId="0" fontId="2" fillId="3" borderId="0" xfId="2" applyFill="1" applyAlignment="1" applyProtection="1">
      <alignment horizontal="center"/>
    </xf>
    <xf numFmtId="0" fontId="8" fillId="3" borderId="0" xfId="6" applyFont="1" applyFill="1" applyAlignment="1" applyProtection="1">
      <alignment horizontal="center" vertical="center"/>
    </xf>
    <xf numFmtId="0" fontId="9" fillId="3" borderId="0" xfId="6" applyFont="1" applyFill="1" applyAlignment="1" applyProtection="1">
      <alignment horizontal="center" vertical="center"/>
    </xf>
    <xf numFmtId="0" fontId="8" fillId="3" borderId="0" xfId="2" applyFont="1" applyFill="1" applyProtection="1"/>
    <xf numFmtId="0" fontId="8" fillId="3" borderId="0" xfId="0" applyFont="1" applyFill="1" applyBorder="1" applyAlignment="1">
      <alignment vertical="top"/>
    </xf>
    <xf numFmtId="0" fontId="0" fillId="0" borderId="0" xfId="0" applyFill="1" applyBorder="1" applyAlignment="1">
      <alignment vertical="top"/>
    </xf>
    <xf numFmtId="0" fontId="17" fillId="3" borderId="0" xfId="5" applyFont="1" applyFill="1" applyAlignment="1">
      <alignment vertical="center"/>
    </xf>
    <xf numFmtId="0" fontId="15" fillId="3" borderId="0" xfId="5" applyFont="1" applyFill="1" applyAlignment="1">
      <alignment vertical="center"/>
    </xf>
    <xf numFmtId="0" fontId="8" fillId="3" borderId="0" xfId="2" applyFont="1" applyFill="1" applyBorder="1" applyAlignment="1">
      <alignment vertical="center"/>
    </xf>
    <xf numFmtId="0" fontId="8" fillId="3" borderId="0" xfId="6" applyFont="1" applyFill="1" applyAlignment="1" applyProtection="1">
      <alignment vertical="center"/>
    </xf>
    <xf numFmtId="0" fontId="6" fillId="3" borderId="0" xfId="6" applyFont="1" applyFill="1" applyAlignment="1" applyProtection="1">
      <alignment horizontal="center" vertical="center"/>
    </xf>
    <xf numFmtId="0" fontId="6" fillId="7" borderId="20" xfId="2" applyFont="1" applyFill="1" applyBorder="1" applyAlignment="1">
      <alignment horizontal="center" vertical="center"/>
    </xf>
    <xf numFmtId="0" fontId="6" fillId="3" borderId="0" xfId="2" applyFont="1" applyFill="1" applyBorder="1" applyAlignment="1">
      <alignment horizontal="left" vertical="center"/>
    </xf>
    <xf numFmtId="0" fontId="6" fillId="10" borderId="20" xfId="2" applyFont="1" applyFill="1" applyBorder="1" applyAlignment="1">
      <alignment horizontal="center" vertical="center"/>
    </xf>
    <xf numFmtId="0" fontId="6" fillId="8" borderId="20" xfId="2" applyFont="1" applyFill="1" applyBorder="1" applyAlignment="1">
      <alignment horizontal="center" vertical="center"/>
    </xf>
    <xf numFmtId="0" fontId="6" fillId="11" borderId="20" xfId="2" applyFont="1" applyFill="1" applyBorder="1" applyAlignment="1">
      <alignment horizontal="center" vertical="center"/>
    </xf>
    <xf numFmtId="0" fontId="6" fillId="3" borderId="0" xfId="2" applyFont="1" applyFill="1" applyBorder="1" applyAlignment="1">
      <alignment horizontal="center" vertical="center"/>
    </xf>
    <xf numFmtId="0" fontId="18" fillId="3" borderId="0" xfId="2" applyNumberFormat="1" applyFont="1" applyFill="1" applyBorder="1" applyAlignment="1" applyProtection="1">
      <alignment vertical="center"/>
    </xf>
    <xf numFmtId="0" fontId="19" fillId="3" borderId="0" xfId="5" applyFont="1" applyFill="1" applyBorder="1" applyAlignment="1" applyProtection="1">
      <alignment horizontal="left" vertical="center"/>
    </xf>
    <xf numFmtId="0" fontId="19" fillId="3" borderId="0" xfId="5" applyFont="1" applyFill="1" applyBorder="1" applyAlignment="1" applyProtection="1">
      <alignment horizontal="center" vertical="center"/>
    </xf>
    <xf numFmtId="0" fontId="19" fillId="3" borderId="0" xfId="5" applyFont="1" applyFill="1" applyBorder="1" applyAlignment="1" applyProtection="1">
      <alignment vertical="center"/>
    </xf>
    <xf numFmtId="0" fontId="17" fillId="0" borderId="14" xfId="5" applyFont="1" applyFill="1" applyBorder="1" applyAlignment="1" applyProtection="1">
      <alignment horizontal="center" vertical="top"/>
    </xf>
    <xf numFmtId="0" fontId="17" fillId="3" borderId="0" xfId="5" applyFont="1" applyFill="1" applyBorder="1" applyAlignment="1" applyProtection="1">
      <alignment horizontal="left" vertical="top"/>
    </xf>
    <xf numFmtId="0" fontId="17" fillId="4" borderId="23" xfId="5" applyFont="1" applyFill="1" applyBorder="1" applyAlignment="1" applyProtection="1">
      <alignment vertical="top"/>
    </xf>
    <xf numFmtId="0" fontId="17" fillId="4" borderId="26" xfId="5" applyFont="1" applyFill="1" applyBorder="1" applyAlignment="1" applyProtection="1">
      <alignment vertical="top"/>
    </xf>
    <xf numFmtId="0" fontId="17" fillId="4" borderId="27" xfId="5" applyFont="1" applyFill="1" applyBorder="1" applyAlignment="1" applyProtection="1">
      <alignment vertical="top"/>
    </xf>
    <xf numFmtId="0" fontId="15" fillId="0" borderId="19" xfId="5" applyFont="1" applyFill="1" applyBorder="1" applyAlignment="1" applyProtection="1">
      <alignment horizontal="center" vertical="top"/>
    </xf>
    <xf numFmtId="0" fontId="13" fillId="3" borderId="0" xfId="5" applyFont="1" applyFill="1" applyBorder="1" applyAlignment="1" applyProtection="1">
      <alignment horizontal="left" vertical="top" wrapText="1"/>
    </xf>
    <xf numFmtId="0" fontId="6" fillId="3" borderId="0" xfId="6" applyFont="1" applyFill="1" applyAlignment="1" applyProtection="1">
      <alignment horizontal="left" vertical="top"/>
    </xf>
    <xf numFmtId="0" fontId="2" fillId="3" borderId="0" xfId="2" applyFill="1" applyAlignment="1" applyProtection="1">
      <alignment horizontal="left" vertical="top"/>
    </xf>
    <xf numFmtId="0" fontId="13" fillId="3" borderId="0" xfId="5" applyFont="1" applyFill="1" applyBorder="1" applyAlignment="1" applyProtection="1">
      <alignment horizontal="left" vertical="top"/>
    </xf>
    <xf numFmtId="0" fontId="15" fillId="0" borderId="19" xfId="5" applyNumberFormat="1" applyFont="1" applyFill="1" applyBorder="1" applyAlignment="1" applyProtection="1">
      <alignment horizontal="center" vertical="top" wrapText="1"/>
    </xf>
    <xf numFmtId="0" fontId="15" fillId="0" borderId="19" xfId="5" applyNumberFormat="1" applyFont="1" applyFill="1" applyBorder="1" applyAlignment="1" applyProtection="1">
      <alignment horizontal="center" vertical="top"/>
    </xf>
    <xf numFmtId="0" fontId="15" fillId="0" borderId="28" xfId="5" applyNumberFormat="1" applyFont="1" applyFill="1" applyBorder="1" applyAlignment="1" applyProtection="1">
      <alignment horizontal="center" vertical="top"/>
    </xf>
    <xf numFmtId="0" fontId="4" fillId="2" borderId="0" xfId="2" applyFont="1" applyFill="1" applyBorder="1" applyAlignment="1">
      <alignment horizontal="left" vertical="center"/>
    </xf>
    <xf numFmtId="0" fontId="7" fillId="4" borderId="1" xfId="2" applyFont="1" applyFill="1" applyBorder="1" applyAlignment="1" applyProtection="1">
      <alignment horizontal="center" vertical="center"/>
    </xf>
    <xf numFmtId="0" fontId="7" fillId="4" borderId="5" xfId="2" applyFont="1" applyFill="1" applyBorder="1" applyAlignment="1" applyProtection="1">
      <alignment horizontal="left" vertical="center"/>
    </xf>
    <xf numFmtId="164" fontId="20" fillId="7" borderId="14" xfId="2" applyNumberFormat="1" applyFont="1" applyFill="1" applyBorder="1" applyAlignment="1" applyProtection="1">
      <alignment horizontal="right" vertical="center"/>
      <protection locked="0"/>
    </xf>
    <xf numFmtId="164" fontId="20" fillId="7" borderId="15" xfId="2" applyNumberFormat="1" applyFont="1" applyFill="1" applyBorder="1" applyAlignment="1" applyProtection="1">
      <alignment horizontal="right" vertical="center"/>
      <protection locked="0"/>
    </xf>
    <xf numFmtId="164" fontId="20" fillId="7" borderId="10" xfId="2" applyNumberFormat="1" applyFont="1" applyFill="1" applyBorder="1" applyAlignment="1" applyProtection="1">
      <alignment horizontal="right" vertical="center"/>
      <protection locked="0"/>
    </xf>
    <xf numFmtId="164" fontId="20" fillId="8" borderId="17" xfId="2" applyNumberFormat="1" applyFont="1" applyFill="1" applyBorder="1" applyAlignment="1" applyProtection="1">
      <alignment horizontal="right" vertical="center"/>
    </xf>
    <xf numFmtId="164" fontId="20" fillId="7" borderId="19" xfId="2" applyNumberFormat="1" applyFont="1" applyFill="1" applyBorder="1" applyAlignment="1" applyProtection="1">
      <alignment horizontal="right" vertical="center"/>
      <protection locked="0"/>
    </xf>
    <xf numFmtId="164" fontId="20" fillId="8" borderId="22" xfId="2" applyNumberFormat="1" applyFont="1" applyFill="1" applyBorder="1" applyAlignment="1" applyProtection="1">
      <alignment horizontal="right" vertical="center"/>
    </xf>
    <xf numFmtId="164" fontId="20" fillId="7" borderId="20" xfId="2" applyNumberFormat="1" applyFont="1" applyFill="1" applyBorder="1" applyAlignment="1" applyProtection="1">
      <alignment horizontal="right" vertical="center"/>
      <protection locked="0"/>
    </xf>
    <xf numFmtId="164" fontId="20" fillId="7" borderId="9" xfId="2" applyNumberFormat="1" applyFont="1" applyFill="1" applyBorder="1" applyAlignment="1" applyProtection="1">
      <alignment horizontal="right" vertical="center"/>
      <protection locked="0"/>
    </xf>
    <xf numFmtId="164" fontId="20" fillId="7" borderId="16" xfId="2" applyNumberFormat="1" applyFont="1" applyFill="1" applyBorder="1" applyAlignment="1" applyProtection="1">
      <alignment horizontal="right" vertical="center"/>
      <protection locked="0"/>
    </xf>
    <xf numFmtId="164" fontId="20" fillId="8" borderId="33" xfId="2" applyNumberFormat="1" applyFont="1" applyFill="1" applyBorder="1" applyAlignment="1" applyProtection="1">
      <alignment horizontal="right" vertical="center"/>
    </xf>
    <xf numFmtId="164" fontId="20" fillId="8" borderId="34" xfId="2" applyNumberFormat="1" applyFont="1" applyFill="1" applyBorder="1" applyAlignment="1" applyProtection="1">
      <alignment horizontal="right" vertical="center"/>
    </xf>
    <xf numFmtId="164" fontId="20" fillId="8" borderId="32" xfId="2" applyNumberFormat="1" applyFont="1" applyFill="1" applyBorder="1" applyAlignment="1" applyProtection="1">
      <alignment horizontal="right" vertical="center"/>
    </xf>
    <xf numFmtId="164" fontId="20" fillId="8" borderId="35" xfId="2" applyNumberFormat="1" applyFont="1" applyFill="1" applyBorder="1" applyAlignment="1" applyProtection="1">
      <alignment horizontal="right" vertical="center"/>
    </xf>
    <xf numFmtId="164" fontId="20" fillId="8" borderId="37" xfId="2" applyNumberFormat="1" applyFont="1" applyFill="1" applyBorder="1" applyAlignment="1" applyProtection="1">
      <alignment horizontal="right" vertical="center"/>
    </xf>
    <xf numFmtId="165" fontId="21" fillId="0" borderId="0" xfId="7" applyFont="1">
      <alignment vertical="top"/>
    </xf>
    <xf numFmtId="165" fontId="2" fillId="0" borderId="0" xfId="7">
      <alignment vertical="top"/>
    </xf>
    <xf numFmtId="0" fontId="2" fillId="0" borderId="0" xfId="7" applyNumberFormat="1" applyAlignment="1">
      <alignment vertical="top"/>
    </xf>
    <xf numFmtId="0" fontId="2" fillId="0" borderId="0" xfId="7" applyNumberFormat="1" applyAlignment="1">
      <alignment vertical="top" wrapText="1"/>
    </xf>
    <xf numFmtId="165" fontId="2" fillId="0" borderId="0" xfId="7" applyAlignment="1">
      <alignment horizontal="right" vertical="top"/>
    </xf>
    <xf numFmtId="0" fontId="2" fillId="0" borderId="0" xfId="7" applyNumberFormat="1">
      <alignment vertical="top"/>
    </xf>
    <xf numFmtId="0" fontId="15" fillId="3" borderId="0" xfId="5" applyFont="1" applyFill="1" applyAlignment="1" applyProtection="1">
      <alignment vertical="center"/>
    </xf>
    <xf numFmtId="0" fontId="22" fillId="3" borderId="0" xfId="5" applyFont="1" applyFill="1" applyBorder="1" applyAlignment="1" applyProtection="1">
      <alignment vertical="center"/>
    </xf>
    <xf numFmtId="0" fontId="22" fillId="3" borderId="0" xfId="5" applyFont="1" applyFill="1" applyBorder="1" applyAlignment="1" applyProtection="1">
      <alignment horizontal="center" vertical="center"/>
    </xf>
    <xf numFmtId="0" fontId="0" fillId="3" borderId="0" xfId="0" applyFill="1" applyAlignment="1">
      <alignment vertical="top"/>
    </xf>
    <xf numFmtId="0" fontId="2" fillId="4" borderId="0" xfId="2" applyFont="1" applyFill="1" applyAlignment="1" applyProtection="1">
      <alignment vertical="center"/>
    </xf>
    <xf numFmtId="0" fontId="2" fillId="0" borderId="0" xfId="2" applyFont="1" applyFill="1" applyAlignment="1" applyProtection="1">
      <alignment vertical="center"/>
    </xf>
    <xf numFmtId="0" fontId="2" fillId="0" borderId="0" xfId="2" applyFont="1" applyAlignment="1" applyProtection="1">
      <alignment vertical="center"/>
    </xf>
    <xf numFmtId="0" fontId="16" fillId="3" borderId="0" xfId="5" applyFont="1" applyFill="1" applyAlignment="1" applyProtection="1">
      <alignment vertical="center"/>
    </xf>
    <xf numFmtId="0" fontId="7" fillId="3" borderId="44" xfId="2" applyFont="1" applyFill="1" applyBorder="1" applyAlignment="1" applyProtection="1">
      <alignment vertical="center" wrapText="1"/>
    </xf>
    <xf numFmtId="0" fontId="0" fillId="5" borderId="0" xfId="0" applyFill="1" applyAlignment="1"/>
    <xf numFmtId="0" fontId="7" fillId="4" borderId="4" xfId="5" applyFont="1" applyFill="1" applyBorder="1" applyAlignment="1" applyProtection="1">
      <alignment horizontal="left" vertical="center"/>
    </xf>
    <xf numFmtId="0" fontId="7" fillId="4" borderId="5" xfId="5" applyFont="1" applyFill="1" applyBorder="1" applyAlignment="1" applyProtection="1">
      <alignment horizontal="left" vertical="center"/>
    </xf>
    <xf numFmtId="0" fontId="7" fillId="4" borderId="5" xfId="5" applyFont="1" applyFill="1" applyBorder="1" applyAlignment="1" applyProtection="1">
      <alignment horizontal="center" vertical="center"/>
    </xf>
    <xf numFmtId="0" fontId="7" fillId="4" borderId="6" xfId="5" applyFont="1" applyFill="1" applyBorder="1" applyAlignment="1" applyProtection="1">
      <alignment horizontal="center" vertical="center"/>
    </xf>
    <xf numFmtId="0" fontId="7" fillId="4" borderId="45" xfId="2" applyFont="1" applyFill="1" applyBorder="1" applyAlignment="1" applyProtection="1">
      <alignment horizontal="center" vertical="center" wrapText="1"/>
    </xf>
    <xf numFmtId="0" fontId="7" fillId="4" borderId="46" xfId="2" applyFont="1" applyFill="1" applyBorder="1" applyAlignment="1" applyProtection="1">
      <alignment horizontal="center" vertical="center" wrapText="1"/>
    </xf>
    <xf numFmtId="0" fontId="7" fillId="4" borderId="44" xfId="2" applyFont="1" applyFill="1" applyBorder="1" applyAlignment="1" applyProtection="1">
      <alignment horizontal="center" vertical="center" wrapText="1"/>
    </xf>
    <xf numFmtId="0" fontId="7" fillId="4" borderId="47" xfId="2" applyFont="1" applyFill="1" applyBorder="1" applyAlignment="1" applyProtection="1">
      <alignment horizontal="center" vertical="center" wrapText="1"/>
    </xf>
    <xf numFmtId="0" fontId="2" fillId="0" borderId="0" xfId="2" applyFill="1" applyAlignment="1" applyProtection="1">
      <alignment vertical="center" wrapText="1"/>
    </xf>
    <xf numFmtId="0" fontId="7" fillId="3" borderId="48" xfId="5" applyFont="1" applyFill="1" applyBorder="1" applyAlignment="1" applyProtection="1">
      <alignment horizontal="left" vertical="center"/>
    </xf>
    <xf numFmtId="0" fontId="7" fillId="3" borderId="0" xfId="5" applyFont="1" applyFill="1" applyBorder="1" applyAlignment="1" applyProtection="1">
      <alignment horizontal="center" vertical="center"/>
    </xf>
    <xf numFmtId="0" fontId="2" fillId="3" borderId="0" xfId="2" applyFill="1" applyBorder="1" applyAlignment="1" applyProtection="1">
      <alignment vertical="center"/>
    </xf>
    <xf numFmtId="0" fontId="15" fillId="0" borderId="0" xfId="5" applyFont="1" applyFill="1" applyAlignment="1" applyProtection="1">
      <alignment vertical="center"/>
    </xf>
    <xf numFmtId="0" fontId="8" fillId="3" borderId="0" xfId="2" applyFont="1" applyFill="1" applyAlignment="1" applyProtection="1">
      <alignment horizontal="center" vertical="center"/>
    </xf>
    <xf numFmtId="0" fontId="7" fillId="3" borderId="44" xfId="5" applyFont="1" applyFill="1" applyBorder="1" applyAlignment="1" applyProtection="1">
      <alignment horizontal="left" vertical="center"/>
    </xf>
    <xf numFmtId="0" fontId="7" fillId="4" borderId="1" xfId="5" applyFont="1" applyFill="1" applyBorder="1" applyAlignment="1" applyProtection="1">
      <alignment horizontal="center" vertical="center"/>
    </xf>
    <xf numFmtId="0" fontId="7" fillId="4" borderId="8" xfId="2" applyFont="1" applyFill="1" applyBorder="1"/>
    <xf numFmtId="0" fontId="15" fillId="3" borderId="0" xfId="5" applyFont="1" applyFill="1" applyBorder="1" applyAlignment="1" applyProtection="1">
      <alignment horizontal="center" vertical="center"/>
    </xf>
    <xf numFmtId="0" fontId="15" fillId="3" borderId="0" xfId="5" applyFont="1" applyFill="1" applyBorder="1" applyAlignment="1" applyProtection="1">
      <alignment vertical="center"/>
    </xf>
    <xf numFmtId="0" fontId="15" fillId="3" borderId="44" xfId="5" applyFont="1" applyFill="1" applyBorder="1" applyAlignment="1" applyProtection="1">
      <alignment vertical="center"/>
    </xf>
    <xf numFmtId="0" fontId="13" fillId="0" borderId="14" xfId="5" applyFont="1" applyFill="1" applyBorder="1" applyAlignment="1" applyProtection="1">
      <alignment horizontal="center" vertical="center"/>
    </xf>
    <xf numFmtId="0" fontId="15" fillId="0" borderId="36" xfId="2" applyFont="1" applyBorder="1" applyAlignment="1">
      <alignment vertical="center" wrapText="1"/>
    </xf>
    <xf numFmtId="0" fontId="11" fillId="3" borderId="15" xfId="5" applyFont="1" applyFill="1" applyBorder="1" applyAlignment="1" applyProtection="1">
      <alignment horizontal="center" vertical="center"/>
    </xf>
    <xf numFmtId="0" fontId="11" fillId="3" borderId="16" xfId="5" applyFont="1" applyFill="1" applyBorder="1" applyAlignment="1" applyProtection="1">
      <alignment horizontal="center" vertical="center"/>
    </xf>
    <xf numFmtId="164" fontId="13" fillId="7" borderId="18" xfId="8" applyNumberFormat="1" applyFont="1" applyFill="1" applyBorder="1" applyAlignment="1" applyProtection="1">
      <alignment vertical="center"/>
      <protection locked="0"/>
    </xf>
    <xf numFmtId="164" fontId="13" fillId="7" borderId="15" xfId="8" applyNumberFormat="1" applyFont="1" applyFill="1" applyBorder="1" applyAlignment="1" applyProtection="1">
      <alignment vertical="center"/>
      <protection locked="0"/>
    </xf>
    <xf numFmtId="164" fontId="13" fillId="8" borderId="49" xfId="2" applyNumberFormat="1" applyFont="1" applyFill="1" applyBorder="1" applyAlignment="1" applyProtection="1">
      <alignment vertical="center"/>
    </xf>
    <xf numFmtId="164" fontId="12" fillId="3" borderId="10" xfId="2" applyNumberFormat="1" applyFont="1" applyFill="1" applyBorder="1" applyAlignment="1">
      <alignment horizontal="center" vertical="center"/>
    </xf>
    <xf numFmtId="164" fontId="13" fillId="3" borderId="18" xfId="8" applyNumberFormat="1" applyFont="1" applyFill="1" applyBorder="1" applyAlignment="1" applyProtection="1">
      <alignment horizontal="center" vertical="center"/>
      <protection locked="0"/>
    </xf>
    <xf numFmtId="164" fontId="13" fillId="3" borderId="15" xfId="8" applyNumberFormat="1" applyFont="1" applyFill="1" applyBorder="1" applyAlignment="1" applyProtection="1">
      <alignment horizontal="center" vertical="center"/>
      <protection locked="0"/>
    </xf>
    <xf numFmtId="164" fontId="13" fillId="3" borderId="49" xfId="2" applyNumberFormat="1" applyFont="1" applyFill="1" applyBorder="1" applyAlignment="1" applyProtection="1">
      <alignment horizontal="center" vertical="center"/>
    </xf>
    <xf numFmtId="1" fontId="8" fillId="5" borderId="0" xfId="2" applyNumberFormat="1" applyFont="1" applyFill="1" applyAlignment="1" applyProtection="1">
      <alignment horizontal="center" vertical="center"/>
    </xf>
    <xf numFmtId="164" fontId="8" fillId="3" borderId="0" xfId="2" applyNumberFormat="1" applyFont="1" applyFill="1" applyAlignment="1" applyProtection="1">
      <alignment horizontal="center" vertical="center"/>
    </xf>
    <xf numFmtId="0" fontId="13" fillId="0" borderId="38" xfId="5" applyFont="1" applyFill="1" applyBorder="1" applyAlignment="1" applyProtection="1">
      <alignment horizontal="center" vertical="center"/>
    </xf>
    <xf numFmtId="0" fontId="11" fillId="3" borderId="20" xfId="5" applyFont="1" applyFill="1" applyBorder="1" applyAlignment="1" applyProtection="1">
      <alignment horizontal="center" vertical="center"/>
    </xf>
    <xf numFmtId="0" fontId="11" fillId="3" borderId="21" xfId="5" applyFont="1" applyFill="1" applyBorder="1" applyAlignment="1" applyProtection="1">
      <alignment horizontal="center" vertical="center"/>
    </xf>
    <xf numFmtId="164" fontId="13" fillId="7" borderId="23" xfId="8" applyNumberFormat="1" applyFont="1" applyFill="1" applyBorder="1" applyAlignment="1" applyProtection="1">
      <alignment vertical="center"/>
      <protection locked="0"/>
    </xf>
    <xf numFmtId="164" fontId="13" fillId="7" borderId="20" xfId="8" applyNumberFormat="1" applyFont="1" applyFill="1" applyBorder="1" applyAlignment="1" applyProtection="1">
      <alignment vertical="center"/>
      <protection locked="0"/>
    </xf>
    <xf numFmtId="164" fontId="13" fillId="8" borderId="27" xfId="2" applyNumberFormat="1" applyFont="1" applyFill="1" applyBorder="1" applyAlignment="1" applyProtection="1">
      <alignment vertical="center"/>
    </xf>
    <xf numFmtId="0" fontId="23" fillId="3" borderId="0" xfId="2" applyFont="1" applyFill="1" applyAlignment="1" applyProtection="1">
      <alignment vertical="center"/>
    </xf>
    <xf numFmtId="164" fontId="20" fillId="3" borderId="50" xfId="2" applyNumberFormat="1" applyFont="1" applyFill="1" applyBorder="1" applyAlignment="1">
      <alignment horizontal="center" vertical="center"/>
    </xf>
    <xf numFmtId="164" fontId="20" fillId="3" borderId="51" xfId="2" applyNumberFormat="1" applyFont="1" applyFill="1" applyBorder="1" applyAlignment="1">
      <alignment horizontal="center" vertical="center"/>
    </xf>
    <xf numFmtId="164" fontId="20" fillId="3" borderId="0" xfId="2" applyNumberFormat="1" applyFont="1" applyFill="1" applyBorder="1" applyAlignment="1">
      <alignment horizontal="center" vertical="center"/>
    </xf>
    <xf numFmtId="0" fontId="23" fillId="3" borderId="0" xfId="0" applyFont="1" applyFill="1" applyBorder="1" applyAlignment="1">
      <alignment vertical="top"/>
    </xf>
    <xf numFmtId="164" fontId="13" fillId="3" borderId="23" xfId="8" applyNumberFormat="1" applyFont="1" applyFill="1" applyBorder="1" applyAlignment="1" applyProtection="1">
      <alignment horizontal="center" vertical="center"/>
      <protection locked="0"/>
    </xf>
    <xf numFmtId="164" fontId="13" fillId="3" borderId="20" xfId="8" applyNumberFormat="1" applyFont="1" applyFill="1" applyBorder="1" applyAlignment="1" applyProtection="1">
      <alignment horizontal="center" vertical="center"/>
      <protection locked="0"/>
    </xf>
    <xf numFmtId="164" fontId="13" fillId="3" borderId="27" xfId="2" applyNumberFormat="1" applyFont="1" applyFill="1" applyBorder="1" applyAlignment="1" applyProtection="1">
      <alignment horizontal="center" vertical="center"/>
    </xf>
    <xf numFmtId="0" fontId="13" fillId="0" borderId="19" xfId="5" applyFont="1" applyFill="1" applyBorder="1" applyAlignment="1" applyProtection="1">
      <alignment horizontal="center" vertical="center"/>
    </xf>
    <xf numFmtId="0" fontId="15" fillId="0" borderId="20" xfId="5" applyFont="1" applyFill="1" applyBorder="1" applyAlignment="1">
      <alignment vertical="center" wrapText="1"/>
    </xf>
    <xf numFmtId="0" fontId="11" fillId="3" borderId="20" xfId="5" applyFont="1" applyFill="1" applyBorder="1" applyAlignment="1">
      <alignment horizontal="center" vertical="center" wrapText="1"/>
    </xf>
    <xf numFmtId="0" fontId="11" fillId="3" borderId="36" xfId="5" applyFont="1" applyFill="1" applyBorder="1" applyAlignment="1">
      <alignment horizontal="center" vertical="center" wrapText="1"/>
    </xf>
    <xf numFmtId="164" fontId="20" fillId="3" borderId="23" xfId="2" applyNumberFormat="1" applyFont="1" applyFill="1" applyBorder="1" applyAlignment="1">
      <alignment vertical="center"/>
    </xf>
    <xf numFmtId="164" fontId="20" fillId="3" borderId="9" xfId="2" applyNumberFormat="1" applyFont="1" applyFill="1" applyBorder="1" applyAlignment="1">
      <alignment vertical="center"/>
    </xf>
    <xf numFmtId="164" fontId="20" fillId="3" borderId="0" xfId="2" applyNumberFormat="1" applyFont="1" applyFill="1" applyBorder="1" applyAlignment="1">
      <alignment vertical="center"/>
    </xf>
    <xf numFmtId="0" fontId="15" fillId="0" borderId="40" xfId="5" applyFont="1" applyFill="1" applyBorder="1" applyAlignment="1">
      <alignment vertical="center" wrapText="1"/>
    </xf>
    <xf numFmtId="0" fontId="11" fillId="3" borderId="40" xfId="5" applyFont="1" applyFill="1" applyBorder="1" applyAlignment="1">
      <alignment horizontal="center" vertical="center" wrapText="1"/>
    </xf>
    <xf numFmtId="0" fontId="11" fillId="3" borderId="40" xfId="5" applyFont="1" applyFill="1" applyBorder="1" applyAlignment="1" applyProtection="1">
      <alignment horizontal="center" vertical="center"/>
    </xf>
    <xf numFmtId="0" fontId="11" fillId="3" borderId="52" xfId="5" applyFont="1" applyFill="1" applyBorder="1" applyAlignment="1" applyProtection="1">
      <alignment horizontal="center" vertical="center"/>
    </xf>
    <xf numFmtId="164" fontId="13" fillId="7" borderId="53" xfId="8" applyNumberFormat="1" applyFont="1" applyFill="1" applyBorder="1" applyAlignment="1" applyProtection="1">
      <alignment vertical="center"/>
      <protection locked="0"/>
    </xf>
    <xf numFmtId="164" fontId="13" fillId="7" borderId="40" xfId="8" applyNumberFormat="1" applyFont="1" applyFill="1" applyBorder="1" applyAlignment="1" applyProtection="1">
      <alignment vertical="center"/>
      <protection locked="0"/>
    </xf>
    <xf numFmtId="164" fontId="13" fillId="8" borderId="54" xfId="2" applyNumberFormat="1" applyFont="1" applyFill="1" applyBorder="1" applyAlignment="1" applyProtection="1">
      <alignment vertical="center"/>
    </xf>
    <xf numFmtId="164" fontId="13" fillId="3" borderId="53" xfId="8" applyNumberFormat="1" applyFont="1" applyFill="1" applyBorder="1" applyAlignment="1" applyProtection="1">
      <alignment horizontal="center" vertical="center"/>
      <protection locked="0"/>
    </xf>
    <xf numFmtId="164" fontId="13" fillId="3" borderId="40" xfId="8" applyNumberFormat="1" applyFont="1" applyFill="1" applyBorder="1" applyAlignment="1" applyProtection="1">
      <alignment horizontal="center" vertical="center"/>
      <protection locked="0"/>
    </xf>
    <xf numFmtId="164" fontId="13" fillId="3" borderId="54" xfId="2" applyNumberFormat="1" applyFont="1" applyFill="1" applyBorder="1" applyAlignment="1" applyProtection="1">
      <alignment horizontal="center" vertical="center"/>
    </xf>
    <xf numFmtId="0" fontId="11" fillId="0" borderId="20" xfId="5" applyFont="1" applyFill="1" applyBorder="1" applyAlignment="1" applyProtection="1">
      <alignment horizontal="center" vertical="center"/>
    </xf>
    <xf numFmtId="0" fontId="15" fillId="0" borderId="36" xfId="5" applyFont="1" applyFill="1" applyBorder="1" applyAlignment="1">
      <alignment vertical="center" wrapText="1"/>
    </xf>
    <xf numFmtId="0" fontId="11" fillId="0" borderId="36" xfId="5" applyFont="1" applyFill="1" applyBorder="1" applyAlignment="1" applyProtection="1">
      <alignment horizontal="center" vertical="center"/>
    </xf>
    <xf numFmtId="164" fontId="13" fillId="7" borderId="50" xfId="8" applyNumberFormat="1" applyFont="1" applyFill="1" applyBorder="1" applyAlignment="1" applyProtection="1">
      <alignment vertical="center"/>
      <protection locked="0"/>
    </xf>
    <xf numFmtId="164" fontId="13" fillId="7" borderId="36" xfId="8" applyNumberFormat="1" applyFont="1" applyFill="1" applyBorder="1" applyAlignment="1" applyProtection="1">
      <alignment vertical="center"/>
      <protection locked="0"/>
    </xf>
    <xf numFmtId="164" fontId="13" fillId="8" borderId="55" xfId="2" applyNumberFormat="1" applyFont="1" applyFill="1" applyBorder="1" applyAlignment="1" applyProtection="1">
      <alignment vertical="center"/>
    </xf>
    <xf numFmtId="164" fontId="13" fillId="3" borderId="50" xfId="8" applyNumberFormat="1" applyFont="1" applyFill="1" applyBorder="1" applyAlignment="1" applyProtection="1">
      <alignment horizontal="center" vertical="center"/>
      <protection locked="0"/>
    </xf>
    <xf numFmtId="164" fontId="13" fillId="3" borderId="36" xfId="8" applyNumberFormat="1" applyFont="1" applyFill="1" applyBorder="1" applyAlignment="1" applyProtection="1">
      <alignment horizontal="center" vertical="center"/>
      <protection locked="0"/>
    </xf>
    <xf numFmtId="164" fontId="13" fillId="3" borderId="55" xfId="2" applyNumberFormat="1" applyFont="1" applyFill="1" applyBorder="1" applyAlignment="1" applyProtection="1">
      <alignment horizontal="center" vertical="center"/>
    </xf>
    <xf numFmtId="0" fontId="15" fillId="7" borderId="20" xfId="5" applyFont="1" applyFill="1" applyBorder="1" applyAlignment="1" applyProtection="1">
      <alignment vertical="center" wrapText="1"/>
      <protection locked="0"/>
    </xf>
    <xf numFmtId="0" fontId="13" fillId="3" borderId="20" xfId="5" applyFont="1" applyFill="1" applyBorder="1" applyAlignment="1">
      <alignment vertical="center" wrapText="1"/>
    </xf>
    <xf numFmtId="0" fontId="8" fillId="0" borderId="0" xfId="2" applyFont="1" applyFill="1" applyAlignment="1" applyProtection="1">
      <alignment horizontal="left" vertical="center"/>
    </xf>
    <xf numFmtId="0" fontId="13" fillId="3" borderId="19" xfId="5" applyFont="1" applyFill="1" applyBorder="1" applyAlignment="1" applyProtection="1">
      <alignment horizontal="center" vertical="center"/>
    </xf>
    <xf numFmtId="0" fontId="13" fillId="3" borderId="39" xfId="5" applyFont="1" applyFill="1" applyBorder="1" applyAlignment="1" applyProtection="1">
      <alignment horizontal="center" vertical="center"/>
    </xf>
    <xf numFmtId="0" fontId="15" fillId="7" borderId="40" xfId="5" applyFont="1" applyFill="1" applyBorder="1" applyAlignment="1" applyProtection="1">
      <alignment vertical="center" wrapText="1"/>
      <protection locked="0"/>
    </xf>
    <xf numFmtId="0" fontId="13" fillId="3" borderId="40" xfId="5" applyFont="1" applyFill="1" applyBorder="1" applyAlignment="1">
      <alignment vertical="center" wrapText="1"/>
    </xf>
    <xf numFmtId="0" fontId="11" fillId="3" borderId="9" xfId="5" applyFont="1" applyFill="1" applyBorder="1" applyAlignment="1" applyProtection="1">
      <alignment horizontal="center" vertical="center"/>
    </xf>
    <xf numFmtId="164" fontId="13" fillId="7" borderId="26" xfId="8" applyNumberFormat="1" applyFont="1" applyFill="1" applyBorder="1" applyAlignment="1" applyProtection="1">
      <alignment vertical="center"/>
      <protection locked="0"/>
    </xf>
    <xf numFmtId="164" fontId="8" fillId="3" borderId="53" xfId="2" applyNumberFormat="1" applyFont="1" applyFill="1" applyBorder="1" applyAlignment="1">
      <alignment vertical="center"/>
    </xf>
    <xf numFmtId="1" fontId="15" fillId="4" borderId="0" xfId="5" applyNumberFormat="1" applyFont="1" applyFill="1" applyBorder="1" applyAlignment="1" applyProtection="1">
      <alignment vertical="center"/>
      <protection locked="0"/>
    </xf>
    <xf numFmtId="166" fontId="15" fillId="4" borderId="0" xfId="8" applyNumberFormat="1" applyFont="1" applyFill="1" applyBorder="1" applyAlignment="1" applyProtection="1">
      <alignment vertical="center"/>
      <protection locked="0"/>
    </xf>
    <xf numFmtId="166" fontId="15" fillId="3" borderId="0" xfId="8" applyNumberFormat="1" applyFont="1" applyFill="1" applyBorder="1" applyAlignment="1" applyProtection="1">
      <alignment vertical="center"/>
      <protection locked="0"/>
    </xf>
    <xf numFmtId="0" fontId="8" fillId="4" borderId="0" xfId="6" applyFont="1" applyFill="1" applyAlignment="1" applyProtection="1">
      <alignment vertical="center"/>
    </xf>
    <xf numFmtId="0" fontId="13" fillId="3" borderId="56" xfId="5" applyFont="1" applyFill="1" applyBorder="1" applyAlignment="1" applyProtection="1">
      <alignment horizontal="center" vertical="center"/>
    </xf>
    <xf numFmtId="0" fontId="15" fillId="7" borderId="57" xfId="5" applyFont="1" applyFill="1" applyBorder="1" applyAlignment="1" applyProtection="1">
      <alignment vertical="center" wrapText="1"/>
      <protection locked="0"/>
    </xf>
    <xf numFmtId="0" fontId="11" fillId="3" borderId="57" xfId="5" applyFont="1" applyFill="1" applyBorder="1" applyAlignment="1">
      <alignment horizontal="center" vertical="center" wrapText="1"/>
    </xf>
    <xf numFmtId="0" fontId="11" fillId="3" borderId="57" xfId="5" applyFont="1" applyFill="1" applyBorder="1" applyAlignment="1" applyProtection="1">
      <alignment horizontal="center" vertical="center"/>
    </xf>
    <xf numFmtId="0" fontId="11" fillId="3" borderId="58" xfId="5" applyFont="1" applyFill="1" applyBorder="1" applyAlignment="1" applyProtection="1">
      <alignment horizontal="center" vertical="center"/>
    </xf>
    <xf numFmtId="164" fontId="13" fillId="7" borderId="0" xfId="8" applyNumberFormat="1" applyFont="1" applyFill="1" applyBorder="1" applyAlignment="1" applyProtection="1">
      <alignment vertical="center"/>
      <protection locked="0"/>
    </xf>
    <xf numFmtId="164" fontId="13" fillId="7" borderId="57" xfId="8" applyNumberFormat="1" applyFont="1" applyFill="1" applyBorder="1" applyAlignment="1" applyProtection="1">
      <alignment vertical="center"/>
      <protection locked="0"/>
    </xf>
    <xf numFmtId="164" fontId="13" fillId="8" borderId="59" xfId="2" applyNumberFormat="1" applyFont="1" applyFill="1" applyBorder="1" applyAlignment="1" applyProtection="1">
      <alignment vertical="center"/>
    </xf>
    <xf numFmtId="0" fontId="13" fillId="3" borderId="57" xfId="5" applyFont="1" applyFill="1" applyBorder="1" applyAlignment="1">
      <alignment vertical="center" wrapText="1"/>
    </xf>
    <xf numFmtId="164" fontId="13" fillId="3" borderId="57" xfId="8" applyNumberFormat="1" applyFont="1" applyFill="1" applyBorder="1" applyAlignment="1" applyProtection="1">
      <alignment horizontal="center" vertical="center"/>
      <protection locked="0"/>
    </xf>
    <xf numFmtId="164" fontId="13" fillId="3" borderId="59" xfId="2" applyNumberFormat="1" applyFont="1" applyFill="1" applyBorder="1" applyAlignment="1" applyProtection="1">
      <alignment horizontal="center" vertical="center"/>
    </xf>
    <xf numFmtId="0" fontId="13" fillId="3" borderId="4" xfId="5" applyFont="1" applyFill="1" applyBorder="1" applyAlignment="1" applyProtection="1">
      <alignment horizontal="center" vertical="center"/>
    </xf>
    <xf numFmtId="0" fontId="15" fillId="0" borderId="5" xfId="5" applyFont="1" applyFill="1" applyBorder="1" applyAlignment="1">
      <alignment vertical="center" wrapText="1"/>
    </xf>
    <xf numFmtId="0" fontId="11" fillId="3" borderId="5" xfId="5" applyFont="1" applyFill="1" applyBorder="1" applyAlignment="1">
      <alignment horizontal="center" vertical="center" wrapText="1"/>
    </xf>
    <xf numFmtId="0" fontId="11" fillId="3" borderId="5" xfId="5" applyFont="1" applyFill="1" applyBorder="1" applyAlignment="1" applyProtection="1">
      <alignment horizontal="center" vertical="center"/>
    </xf>
    <xf numFmtId="0" fontId="11" fillId="3" borderId="8" xfId="5" applyFont="1" applyFill="1" applyBorder="1" applyAlignment="1" applyProtection="1">
      <alignment horizontal="center" vertical="center"/>
    </xf>
    <xf numFmtId="164" fontId="13" fillId="9" borderId="2" xfId="5" applyNumberFormat="1" applyFont="1" applyFill="1" applyBorder="1" applyAlignment="1" applyProtection="1">
      <alignment vertical="center"/>
    </xf>
    <xf numFmtId="164" fontId="13" fillId="9" borderId="5" xfId="5" applyNumberFormat="1" applyFont="1" applyFill="1" applyBorder="1" applyAlignment="1" applyProtection="1">
      <alignment vertical="center"/>
    </xf>
    <xf numFmtId="164" fontId="13" fillId="8" borderId="3" xfId="2" applyNumberFormat="1" applyFont="1" applyFill="1" applyBorder="1" applyAlignment="1" applyProtection="1">
      <alignment vertical="center"/>
    </xf>
    <xf numFmtId="164" fontId="8" fillId="3" borderId="24" xfId="2" applyNumberFormat="1" applyFont="1" applyFill="1" applyBorder="1" applyAlignment="1" applyProtection="1">
      <alignment vertical="center"/>
    </xf>
    <xf numFmtId="164" fontId="8" fillId="3" borderId="25" xfId="2" applyNumberFormat="1" applyFont="1" applyFill="1" applyBorder="1" applyAlignment="1" applyProtection="1">
      <alignment vertical="center"/>
    </xf>
    <xf numFmtId="0" fontId="9" fillId="6" borderId="13" xfId="4" applyFont="1" applyBorder="1" applyAlignment="1" applyProtection="1">
      <alignment horizontal="center" vertical="center" wrapText="1"/>
    </xf>
    <xf numFmtId="164" fontId="13" fillId="3" borderId="2" xfId="5" applyNumberFormat="1" applyFont="1" applyFill="1" applyBorder="1" applyAlignment="1" applyProtection="1">
      <alignment horizontal="center" vertical="center"/>
      <protection locked="0"/>
    </xf>
    <xf numFmtId="164" fontId="13" fillId="3" borderId="5" xfId="5" applyNumberFormat="1" applyFont="1" applyFill="1" applyBorder="1" applyAlignment="1" applyProtection="1">
      <alignment horizontal="center" vertical="center"/>
      <protection locked="0"/>
    </xf>
    <xf numFmtId="164" fontId="13" fillId="3" borderId="3" xfId="2" applyNumberFormat="1" applyFont="1" applyFill="1" applyBorder="1" applyAlignment="1" applyProtection="1">
      <alignment horizontal="center" vertical="center"/>
    </xf>
    <xf numFmtId="0" fontId="8" fillId="0" borderId="0" xfId="6" applyFont="1" applyFill="1" applyAlignment="1" applyProtection="1">
      <alignment vertical="center"/>
    </xf>
    <xf numFmtId="0" fontId="8" fillId="0" borderId="0" xfId="6" applyFont="1" applyAlignment="1" applyProtection="1">
      <alignment vertical="center"/>
    </xf>
    <xf numFmtId="0" fontId="13" fillId="3" borderId="0" xfId="5" applyFont="1" applyFill="1" applyBorder="1" applyAlignment="1" applyProtection="1">
      <alignment horizontal="center" vertical="center"/>
    </xf>
    <xf numFmtId="0" fontId="24" fillId="3" borderId="0" xfId="5" applyFont="1" applyFill="1" applyBorder="1" applyAlignment="1">
      <alignment vertical="center" wrapText="1"/>
    </xf>
    <xf numFmtId="0" fontId="24" fillId="3" borderId="0" xfId="5" applyFont="1" applyFill="1" applyBorder="1" applyAlignment="1">
      <alignment horizontal="center" vertical="center" wrapText="1"/>
    </xf>
    <xf numFmtId="0" fontId="11" fillId="3" borderId="0" xfId="5" applyFont="1" applyFill="1" applyBorder="1" applyAlignment="1" applyProtection="1">
      <alignment horizontal="center" vertical="center"/>
    </xf>
    <xf numFmtId="0" fontId="2" fillId="4" borderId="0" xfId="6" applyFill="1" applyAlignment="1" applyProtection="1">
      <alignment vertical="center"/>
    </xf>
    <xf numFmtId="0" fontId="2" fillId="0" borderId="0" xfId="6" applyAlignment="1" applyProtection="1">
      <alignment vertical="center"/>
    </xf>
    <xf numFmtId="0" fontId="15" fillId="4" borderId="0" xfId="5" applyFont="1" applyFill="1" applyAlignment="1" applyProtection="1">
      <alignment vertical="center"/>
    </xf>
    <xf numFmtId="1" fontId="15" fillId="3" borderId="0" xfId="5" applyNumberFormat="1" applyFont="1" applyFill="1" applyBorder="1" applyAlignment="1" applyProtection="1">
      <alignment vertical="center"/>
    </xf>
    <xf numFmtId="0" fontId="2" fillId="3" borderId="0" xfId="6" applyFill="1" applyAlignment="1" applyProtection="1">
      <alignment vertical="center"/>
    </xf>
    <xf numFmtId="0" fontId="15" fillId="0" borderId="36" xfId="2" applyFont="1" applyFill="1" applyBorder="1" applyAlignment="1">
      <alignment vertical="center" wrapText="1"/>
    </xf>
    <xf numFmtId="0" fontId="23" fillId="3" borderId="0" xfId="2" applyFont="1" applyFill="1" applyBorder="1" applyAlignment="1" applyProtection="1">
      <alignment vertical="center"/>
    </xf>
    <xf numFmtId="0" fontId="11" fillId="0" borderId="20" xfId="5" applyFont="1" applyFill="1" applyBorder="1" applyAlignment="1">
      <alignment horizontal="center" vertical="center" wrapText="1"/>
    </xf>
    <xf numFmtId="0" fontId="14" fillId="0" borderId="0" xfId="0" applyFont="1" applyBorder="1" applyAlignment="1">
      <alignment horizontal="left" vertical="center" wrapText="1"/>
    </xf>
    <xf numFmtId="0" fontId="14" fillId="4"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0" xfId="0" applyBorder="1" applyAlignment="1">
      <alignment horizontal="left" vertical="top" wrapText="1"/>
    </xf>
    <xf numFmtId="0" fontId="0" fillId="4" borderId="0" xfId="0" applyFill="1" applyBorder="1" applyAlignment="1">
      <alignment horizontal="left" vertical="top" wrapText="1"/>
    </xf>
    <xf numFmtId="0" fontId="0" fillId="3" borderId="0" xfId="0" applyFill="1" applyBorder="1" applyAlignment="1">
      <alignment horizontal="left" vertical="top" wrapText="1"/>
    </xf>
    <xf numFmtId="0" fontId="11" fillId="0" borderId="36" xfId="5" applyFont="1" applyFill="1" applyBorder="1" applyAlignment="1">
      <alignment horizontal="center" vertical="center" wrapText="1"/>
    </xf>
    <xf numFmtId="0" fontId="15" fillId="0" borderId="21" xfId="5" applyFont="1" applyFill="1" applyBorder="1" applyAlignment="1">
      <alignment vertical="center" wrapText="1"/>
    </xf>
    <xf numFmtId="0" fontId="8" fillId="4" borderId="0" xfId="2" applyFont="1" applyFill="1" applyAlignment="1" applyProtection="1">
      <alignment vertical="center"/>
    </xf>
    <xf numFmtId="0" fontId="11" fillId="0" borderId="40" xfId="5" applyFont="1" applyFill="1" applyBorder="1" applyAlignment="1">
      <alignment horizontal="center" vertical="center" wrapText="1"/>
    </xf>
    <xf numFmtId="0" fontId="11" fillId="3" borderId="60" xfId="5" applyFont="1" applyFill="1" applyBorder="1" applyAlignment="1" applyProtection="1">
      <alignment horizontal="center" vertical="center"/>
    </xf>
    <xf numFmtId="164" fontId="13" fillId="3" borderId="26" xfId="8" applyNumberFormat="1" applyFont="1" applyFill="1" applyBorder="1" applyAlignment="1" applyProtection="1">
      <alignment horizontal="center" vertical="center"/>
      <protection locked="0"/>
    </xf>
    <xf numFmtId="0" fontId="11" fillId="0" borderId="46" xfId="5" applyFont="1" applyFill="1" applyBorder="1" applyAlignment="1">
      <alignment horizontal="center" vertical="center" wrapText="1"/>
    </xf>
    <xf numFmtId="0" fontId="11" fillId="3" borderId="46" xfId="5" applyFont="1" applyFill="1" applyBorder="1" applyAlignment="1" applyProtection="1">
      <alignment horizontal="center" vertical="center"/>
    </xf>
    <xf numFmtId="164" fontId="8" fillId="3" borderId="61" xfId="2" applyNumberFormat="1" applyFont="1" applyFill="1" applyBorder="1" applyAlignment="1">
      <alignment vertical="center"/>
    </xf>
    <xf numFmtId="164" fontId="13" fillId="3" borderId="0" xfId="8" applyNumberFormat="1" applyFont="1" applyFill="1" applyBorder="1" applyAlignment="1" applyProtection="1">
      <alignment horizontal="center" vertical="center"/>
      <protection locked="0"/>
    </xf>
    <xf numFmtId="1" fontId="6" fillId="8" borderId="20" xfId="9" applyNumberFormat="1">
      <alignment horizontal="right" vertical="center" wrapText="1"/>
    </xf>
    <xf numFmtId="1" fontId="15" fillId="3" borderId="0" xfId="5" applyNumberFormat="1" applyFont="1" applyFill="1" applyBorder="1" applyAlignment="1" applyProtection="1">
      <alignment vertical="center"/>
      <protection locked="0"/>
    </xf>
    <xf numFmtId="0" fontId="17" fillId="0" borderId="14" xfId="5" applyFont="1" applyFill="1" applyBorder="1" applyAlignment="1" applyProtection="1">
      <alignment horizontal="center" vertical="center"/>
    </xf>
    <xf numFmtId="0" fontId="17" fillId="4" borderId="23" xfId="5" applyFont="1" applyFill="1" applyBorder="1" applyAlignment="1" applyProtection="1">
      <alignment horizontal="left" vertical="center"/>
    </xf>
    <xf numFmtId="9" fontId="25" fillId="4" borderId="26" xfId="5" applyNumberFormat="1" applyFont="1" applyFill="1" applyBorder="1" applyAlignment="1">
      <alignment horizontal="left" vertical="center" wrapText="1"/>
    </xf>
    <xf numFmtId="9" fontId="25" fillId="4" borderId="27" xfId="5" applyNumberFormat="1" applyFont="1" applyFill="1" applyBorder="1" applyAlignment="1">
      <alignment horizontal="left" vertical="center" wrapText="1"/>
    </xf>
    <xf numFmtId="0" fontId="15" fillId="0" borderId="38" xfId="5" applyFont="1" applyFill="1" applyBorder="1" applyAlignment="1" applyProtection="1">
      <alignment horizontal="center" vertical="top" wrapText="1"/>
    </xf>
    <xf numFmtId="0" fontId="20" fillId="3" borderId="0" xfId="0" applyFont="1" applyFill="1" applyBorder="1" applyAlignment="1">
      <alignment vertical="top"/>
    </xf>
    <xf numFmtId="0" fontId="15" fillId="0" borderId="19" xfId="5" applyFont="1" applyFill="1" applyBorder="1" applyAlignment="1" applyProtection="1">
      <alignment horizontal="center" vertical="top" wrapText="1"/>
    </xf>
    <xf numFmtId="0" fontId="15" fillId="0" borderId="63" xfId="5" applyFont="1" applyFill="1" applyBorder="1" applyAlignment="1" applyProtection="1">
      <alignment horizontal="center" vertical="top" wrapText="1"/>
    </xf>
    <xf numFmtId="0" fontId="3" fillId="2" borderId="0" xfId="2" applyFont="1" applyFill="1" applyBorder="1" applyAlignment="1">
      <alignment horizontal="left" vertical="center"/>
    </xf>
    <xf numFmtId="0" fontId="0" fillId="3" borderId="0" xfId="0" applyFill="1" applyBorder="1" applyAlignment="1">
      <alignment horizontal="center" vertical="top"/>
    </xf>
    <xf numFmtId="0" fontId="0" fillId="4" borderId="0" xfId="0" applyFill="1" applyBorder="1" applyAlignment="1">
      <alignment vertical="top"/>
    </xf>
    <xf numFmtId="0" fontId="26" fillId="3" borderId="0" xfId="10" applyFont="1" applyFill="1" applyBorder="1" applyAlignment="1" applyProtection="1">
      <alignment vertical="center"/>
    </xf>
    <xf numFmtId="0" fontId="27" fillId="3" borderId="0" xfId="10" applyFont="1" applyFill="1" applyBorder="1" applyAlignment="1" applyProtection="1">
      <alignment vertical="center"/>
    </xf>
    <xf numFmtId="0" fontId="28" fillId="3" borderId="0" xfId="10" applyFont="1" applyFill="1"/>
    <xf numFmtId="0" fontId="28" fillId="3" borderId="0" xfId="10" applyFont="1" applyFill="1" applyAlignment="1" applyProtection="1">
      <alignment vertical="center"/>
    </xf>
    <xf numFmtId="0" fontId="28" fillId="0" borderId="0" xfId="10" applyFont="1"/>
    <xf numFmtId="0" fontId="8" fillId="5" borderId="0" xfId="2" applyFont="1" applyFill="1" applyAlignment="1" applyProtection="1">
      <alignment horizontal="center" vertical="center" wrapText="1"/>
    </xf>
    <xf numFmtId="0" fontId="29" fillId="3" borderId="0" xfId="10" applyFont="1" applyFill="1"/>
    <xf numFmtId="0" fontId="7" fillId="3" borderId="44" xfId="2" applyFont="1" applyFill="1" applyBorder="1" applyAlignment="1">
      <alignment horizontal="center" vertical="center" wrapText="1"/>
    </xf>
    <xf numFmtId="0" fontId="8" fillId="3" borderId="9" xfId="0" applyFont="1" applyFill="1" applyBorder="1" applyAlignment="1">
      <alignment vertical="top"/>
    </xf>
    <xf numFmtId="0" fontId="7" fillId="4" borderId="29" xfId="2" applyFont="1" applyFill="1" applyBorder="1" applyAlignment="1" applyProtection="1">
      <alignment horizontal="center" vertical="center" wrapText="1"/>
    </xf>
    <xf numFmtId="0" fontId="7" fillId="4" borderId="30" xfId="2" applyFont="1" applyFill="1" applyBorder="1" applyAlignment="1" applyProtection="1">
      <alignment horizontal="center" vertical="center" wrapText="1"/>
    </xf>
    <xf numFmtId="0" fontId="7" fillId="4" borderId="8" xfId="2" applyFont="1" applyFill="1" applyBorder="1" applyAlignment="1" applyProtection="1">
      <alignment horizontal="center" vertical="center" wrapText="1"/>
    </xf>
    <xf numFmtId="0" fontId="9" fillId="3" borderId="0" xfId="2" applyFont="1" applyFill="1" applyAlignment="1" applyProtection="1">
      <alignment horizontal="center" vertical="center" wrapText="1"/>
    </xf>
    <xf numFmtId="0" fontId="8" fillId="3" borderId="0" xfId="2" applyFont="1" applyFill="1" applyAlignment="1" applyProtection="1">
      <alignment horizontal="left" vertical="center"/>
    </xf>
    <xf numFmtId="0" fontId="31" fillId="3" borderId="0" xfId="10" applyFont="1" applyFill="1" applyBorder="1" applyAlignment="1" applyProtection="1">
      <alignment horizontal="center" vertical="center"/>
    </xf>
    <xf numFmtId="0" fontId="31" fillId="3" borderId="0" xfId="10" applyFont="1" applyFill="1" applyBorder="1" applyAlignment="1">
      <alignment horizontal="center" vertical="center" wrapText="1"/>
    </xf>
    <xf numFmtId="0" fontId="7" fillId="3" borderId="48" xfId="2" applyFont="1" applyFill="1" applyBorder="1" applyAlignment="1" applyProtection="1">
      <alignment vertical="center" wrapText="1"/>
    </xf>
    <xf numFmtId="0" fontId="8" fillId="3" borderId="25" xfId="0" applyFont="1" applyFill="1" applyBorder="1" applyAlignment="1">
      <alignment vertical="top"/>
    </xf>
    <xf numFmtId="0" fontId="9" fillId="6" borderId="70" xfId="4" applyFont="1" applyBorder="1" applyAlignment="1" applyProtection="1">
      <alignment horizontal="center" vertical="center"/>
    </xf>
    <xf numFmtId="0" fontId="7" fillId="3" borderId="0" xfId="2" applyFont="1" applyFill="1" applyBorder="1" applyAlignment="1" applyProtection="1">
      <alignment vertical="center"/>
    </xf>
    <xf numFmtId="0" fontId="9" fillId="0" borderId="10" xfId="2" applyFont="1" applyBorder="1" applyAlignment="1" applyProtection="1">
      <alignment horizontal="center" vertical="center"/>
    </xf>
    <xf numFmtId="164" fontId="13" fillId="7" borderId="14" xfId="3" applyNumberFormat="1" applyFont="1" applyFill="1" applyBorder="1" applyAlignment="1" applyProtection="1">
      <alignment vertical="center"/>
      <protection locked="0"/>
    </xf>
    <xf numFmtId="164" fontId="13" fillId="7" borderId="15" xfId="3" applyNumberFormat="1" applyFont="1" applyFill="1" applyBorder="1" applyAlignment="1" applyProtection="1">
      <alignment vertical="center"/>
      <protection locked="0"/>
    </xf>
    <xf numFmtId="164" fontId="8" fillId="8" borderId="10" xfId="2" applyNumberFormat="1" applyFont="1" applyFill="1" applyBorder="1" applyAlignment="1" applyProtection="1">
      <alignment vertical="center"/>
    </xf>
    <xf numFmtId="164" fontId="13" fillId="7" borderId="14" xfId="3" applyNumberFormat="1" applyFont="1" applyFill="1" applyBorder="1" applyAlignment="1" applyProtection="1">
      <alignment horizontal="right" vertical="center"/>
      <protection locked="0"/>
    </xf>
    <xf numFmtId="164" fontId="13" fillId="7" borderId="15" xfId="3" applyNumberFormat="1" applyFont="1" applyFill="1" applyBorder="1" applyAlignment="1" applyProtection="1">
      <alignment horizontal="right" vertical="center"/>
      <protection locked="0"/>
    </xf>
    <xf numFmtId="164" fontId="12" fillId="3" borderId="14" xfId="2" applyNumberFormat="1" applyFont="1" applyFill="1" applyBorder="1" applyAlignment="1">
      <alignment horizontal="center" vertical="center"/>
    </xf>
    <xf numFmtId="0" fontId="8" fillId="3" borderId="10" xfId="0" applyFont="1" applyFill="1" applyBorder="1" applyAlignment="1">
      <alignment vertical="top"/>
    </xf>
    <xf numFmtId="164" fontId="13" fillId="3" borderId="10" xfId="2" applyNumberFormat="1" applyFont="1" applyFill="1" applyBorder="1" applyAlignment="1" applyProtection="1">
      <alignment horizontal="center" vertical="center"/>
    </xf>
    <xf numFmtId="164" fontId="13" fillId="7" borderId="20" xfId="3" applyNumberFormat="1" applyFont="1" applyFill="1" applyBorder="1" applyAlignment="1" applyProtection="1">
      <alignment vertical="center"/>
      <protection locked="0"/>
    </xf>
    <xf numFmtId="164" fontId="8" fillId="8" borderId="9" xfId="2" applyNumberFormat="1" applyFont="1" applyFill="1" applyBorder="1" applyAlignment="1" applyProtection="1">
      <alignment vertical="center"/>
    </xf>
    <xf numFmtId="164" fontId="13" fillId="7" borderId="20" xfId="3" applyNumberFormat="1" applyFont="1" applyFill="1" applyBorder="1" applyAlignment="1" applyProtection="1">
      <alignment horizontal="right" vertical="center"/>
      <protection locked="0"/>
    </xf>
    <xf numFmtId="164" fontId="13" fillId="3" borderId="21" xfId="2" applyNumberFormat="1" applyFont="1" applyFill="1" applyBorder="1" applyAlignment="1" applyProtection="1">
      <alignment horizontal="center" vertical="center"/>
      <protection locked="0"/>
    </xf>
    <xf numFmtId="0" fontId="8" fillId="5" borderId="0" xfId="2" applyFont="1" applyFill="1" applyBorder="1" applyAlignment="1" applyProtection="1">
      <alignment horizontal="center" vertical="center"/>
    </xf>
    <xf numFmtId="164" fontId="8" fillId="3" borderId="28" xfId="2" applyNumberFormat="1" applyFont="1" applyFill="1" applyBorder="1" applyAlignment="1">
      <alignment vertical="center"/>
    </xf>
    <xf numFmtId="0" fontId="32" fillId="0" borderId="21" xfId="2" applyFont="1" applyBorder="1" applyAlignment="1" applyProtection="1">
      <alignment horizontal="center" vertical="center"/>
    </xf>
    <xf numFmtId="0" fontId="11" fillId="3" borderId="26" xfId="2" applyFont="1" applyFill="1" applyBorder="1" applyAlignment="1" applyProtection="1">
      <alignment horizontal="center" vertical="center"/>
    </xf>
    <xf numFmtId="164" fontId="8" fillId="3" borderId="71" xfId="2" applyNumberFormat="1" applyFont="1" applyFill="1" applyBorder="1" applyAlignment="1" applyProtection="1">
      <alignment vertical="center"/>
    </xf>
    <xf numFmtId="164" fontId="8" fillId="3" borderId="26" xfId="2" applyNumberFormat="1" applyFont="1" applyFill="1" applyBorder="1" applyAlignment="1" applyProtection="1">
      <alignment vertical="center"/>
    </xf>
    <xf numFmtId="0" fontId="28" fillId="3" borderId="0" xfId="10" applyFont="1" applyFill="1" applyProtection="1"/>
    <xf numFmtId="0" fontId="11" fillId="0" borderId="9" xfId="2" applyFont="1" applyBorder="1" applyAlignment="1" applyProtection="1">
      <alignment horizontal="center" vertical="center"/>
    </xf>
    <xf numFmtId="164" fontId="13" fillId="7" borderId="19" xfId="3" applyNumberFormat="1" applyFont="1" applyFill="1" applyBorder="1" applyAlignment="1" applyProtection="1">
      <alignment vertical="center"/>
      <protection locked="0"/>
    </xf>
    <xf numFmtId="164" fontId="13" fillId="7" borderId="19" xfId="3" applyNumberFormat="1" applyFont="1" applyFill="1" applyBorder="1" applyAlignment="1" applyProtection="1">
      <alignment horizontal="right" vertical="center"/>
      <protection locked="0"/>
    </xf>
    <xf numFmtId="0" fontId="9" fillId="0" borderId="25" xfId="2" applyFont="1" applyBorder="1" applyAlignment="1" applyProtection="1">
      <alignment horizontal="center" vertical="center"/>
    </xf>
    <xf numFmtId="164" fontId="13" fillId="8" borderId="28" xfId="5" applyNumberFormat="1" applyFont="1" applyFill="1" applyBorder="1" applyAlignment="1" applyProtection="1">
      <alignment vertical="center"/>
    </xf>
    <xf numFmtId="164" fontId="13" fillId="8" borderId="29" xfId="5" applyNumberFormat="1" applyFont="1" applyFill="1" applyBorder="1" applyAlignment="1" applyProtection="1">
      <alignment vertical="center"/>
    </xf>
    <xf numFmtId="164" fontId="13" fillId="8" borderId="30" xfId="5" applyNumberFormat="1" applyFont="1" applyFill="1" applyBorder="1" applyAlignment="1" applyProtection="1">
      <alignment vertical="center"/>
    </xf>
    <xf numFmtId="164" fontId="8" fillId="8" borderId="25" xfId="2" applyNumberFormat="1" applyFont="1" applyFill="1" applyBorder="1" applyAlignment="1" applyProtection="1">
      <alignment vertical="center"/>
    </xf>
    <xf numFmtId="0" fontId="8" fillId="0" borderId="28" xfId="2" applyFont="1" applyFill="1" applyBorder="1" applyAlignment="1" applyProtection="1">
      <alignment vertical="center"/>
    </xf>
    <xf numFmtId="164" fontId="13" fillId="3" borderId="28" xfId="5" applyNumberFormat="1" applyFont="1" applyFill="1" applyBorder="1" applyAlignment="1" applyProtection="1">
      <alignment horizontal="center" vertical="center"/>
    </xf>
    <xf numFmtId="164" fontId="13" fillId="3" borderId="29" xfId="5" applyNumberFormat="1" applyFont="1" applyFill="1" applyBorder="1" applyAlignment="1" applyProtection="1">
      <alignment horizontal="center" vertical="center"/>
    </xf>
    <xf numFmtId="164" fontId="13" fillId="3" borderId="30" xfId="5" applyNumberFormat="1" applyFont="1" applyFill="1" applyBorder="1" applyAlignment="1" applyProtection="1">
      <alignment horizontal="center" vertical="center"/>
    </xf>
    <xf numFmtId="0" fontId="28" fillId="3" borderId="0" xfId="10" applyFont="1" applyFill="1" applyAlignment="1" applyProtection="1">
      <alignment horizontal="center"/>
    </xf>
    <xf numFmtId="0" fontId="28" fillId="3" borderId="0" xfId="10" applyFont="1" applyFill="1" applyAlignment="1">
      <alignment vertical="center"/>
    </xf>
    <xf numFmtId="0" fontId="26" fillId="3" borderId="0" xfId="10" applyFont="1" applyFill="1" applyAlignment="1">
      <alignment horizontal="center" vertical="center"/>
    </xf>
    <xf numFmtId="0" fontId="33" fillId="3" borderId="0" xfId="10" applyFont="1" applyFill="1"/>
    <xf numFmtId="0" fontId="26" fillId="3" borderId="0" xfId="10" applyFont="1" applyFill="1" applyBorder="1" applyAlignment="1">
      <alignment horizontal="center" vertical="center" wrapText="1"/>
    </xf>
    <xf numFmtId="0" fontId="7" fillId="3" borderId="0" xfId="2" applyFont="1" applyFill="1" applyBorder="1" applyAlignment="1" applyProtection="1">
      <alignment horizontal="center" vertical="center"/>
    </xf>
    <xf numFmtId="164" fontId="13" fillId="3" borderId="18" xfId="12" applyNumberFormat="1" applyFont="1" applyFill="1" applyBorder="1" applyAlignment="1" applyProtection="1">
      <alignment horizontal="center" vertical="center"/>
      <protection locked="0"/>
    </xf>
    <xf numFmtId="164" fontId="13" fillId="3" borderId="15" xfId="12" applyNumberFormat="1" applyFont="1" applyFill="1" applyBorder="1" applyAlignment="1" applyProtection="1">
      <alignment horizontal="center" vertical="center"/>
      <protection locked="0"/>
    </xf>
    <xf numFmtId="164" fontId="13" fillId="3" borderId="62" xfId="12" applyNumberFormat="1" applyFont="1" applyFill="1" applyBorder="1" applyAlignment="1" applyProtection="1">
      <alignment horizontal="center" vertical="center"/>
      <protection locked="0"/>
    </xf>
    <xf numFmtId="164" fontId="13" fillId="3" borderId="23" xfId="12" applyNumberFormat="1" applyFont="1" applyFill="1" applyBorder="1" applyAlignment="1" applyProtection="1">
      <alignment horizontal="center" vertical="center"/>
      <protection locked="0"/>
    </xf>
    <xf numFmtId="164" fontId="13" fillId="3" borderId="20" xfId="12" applyNumberFormat="1" applyFont="1" applyFill="1" applyBorder="1" applyAlignment="1" applyProtection="1">
      <alignment horizontal="center" vertical="center"/>
      <protection locked="0"/>
    </xf>
    <xf numFmtId="164" fontId="13" fillId="3" borderId="26" xfId="12" applyNumberFormat="1" applyFont="1" applyFill="1" applyBorder="1" applyAlignment="1" applyProtection="1">
      <alignment horizontal="center" vertical="center"/>
      <protection locked="0"/>
    </xf>
    <xf numFmtId="164" fontId="8" fillId="8" borderId="23" xfId="2" applyNumberFormat="1" applyFont="1" applyFill="1" applyBorder="1" applyAlignment="1" applyProtection="1">
      <alignment vertical="center"/>
    </xf>
    <xf numFmtId="164" fontId="8" fillId="8" borderId="20" xfId="2" applyNumberFormat="1" applyFont="1" applyFill="1" applyBorder="1" applyAlignment="1" applyProtection="1">
      <alignment vertical="center"/>
    </xf>
    <xf numFmtId="164" fontId="8" fillId="8" borderId="26" xfId="2" applyNumberFormat="1" applyFont="1" applyFill="1" applyBorder="1" applyAlignment="1" applyProtection="1">
      <alignment vertical="center"/>
    </xf>
    <xf numFmtId="164" fontId="13" fillId="3" borderId="23" xfId="2" applyNumberFormat="1" applyFont="1" applyFill="1" applyBorder="1" applyAlignment="1" applyProtection="1">
      <alignment horizontal="center" vertical="center"/>
    </xf>
    <xf numFmtId="164" fontId="13" fillId="3" borderId="23" xfId="2" applyNumberFormat="1" applyFont="1" applyFill="1" applyBorder="1" applyAlignment="1" applyProtection="1">
      <alignment horizontal="center" vertical="center"/>
      <protection locked="0"/>
    </xf>
    <xf numFmtId="0" fontId="11" fillId="0" borderId="25" xfId="2" applyFont="1" applyBorder="1" applyAlignment="1" applyProtection="1">
      <alignment horizontal="center" vertical="center"/>
    </xf>
    <xf numFmtId="164" fontId="8" fillId="8" borderId="24" xfId="2" applyNumberFormat="1" applyFont="1" applyFill="1" applyBorder="1" applyAlignment="1" applyProtection="1">
      <alignment vertical="center"/>
    </xf>
    <xf numFmtId="164" fontId="13" fillId="8" borderId="72" xfId="5" applyNumberFormat="1" applyFont="1" applyFill="1" applyBorder="1" applyAlignment="1" applyProtection="1">
      <alignment vertical="center"/>
    </xf>
    <xf numFmtId="164" fontId="13" fillId="3" borderId="24" xfId="2" applyNumberFormat="1" applyFont="1" applyFill="1" applyBorder="1" applyAlignment="1" applyProtection="1">
      <alignment horizontal="center" vertical="center"/>
    </xf>
    <xf numFmtId="164" fontId="13" fillId="3" borderId="72" xfId="5" applyNumberFormat="1" applyFont="1" applyFill="1" applyBorder="1" applyAlignment="1" applyProtection="1">
      <alignment horizontal="center" vertical="center"/>
    </xf>
    <xf numFmtId="164" fontId="8" fillId="8" borderId="73" xfId="2" applyNumberFormat="1" applyFont="1" applyFill="1" applyBorder="1" applyAlignment="1" applyProtection="1">
      <alignment vertical="center"/>
    </xf>
    <xf numFmtId="164" fontId="13" fillId="3" borderId="73" xfId="2" applyNumberFormat="1" applyFont="1" applyFill="1" applyBorder="1" applyAlignment="1" applyProtection="1">
      <alignment horizontal="center" vertical="center"/>
    </xf>
    <xf numFmtId="164" fontId="8" fillId="8" borderId="74" xfId="2" applyNumberFormat="1" applyFont="1" applyFill="1" applyBorder="1" applyAlignment="1" applyProtection="1">
      <alignment vertical="center"/>
    </xf>
    <xf numFmtId="164" fontId="13" fillId="3" borderId="74" xfId="2" applyNumberFormat="1" applyFont="1" applyFill="1" applyBorder="1" applyAlignment="1" applyProtection="1">
      <alignment horizontal="center" vertical="center"/>
    </xf>
    <xf numFmtId="164" fontId="8" fillId="8" borderId="28" xfId="2" applyNumberFormat="1" applyFont="1" applyFill="1" applyBorder="1" applyAlignment="1" applyProtection="1">
      <alignment vertical="center"/>
    </xf>
    <xf numFmtId="164" fontId="8" fillId="8" borderId="29" xfId="2" applyNumberFormat="1" applyFont="1" applyFill="1" applyBorder="1" applyAlignment="1" applyProtection="1">
      <alignment vertical="center"/>
    </xf>
    <xf numFmtId="164" fontId="8" fillId="8" borderId="30" xfId="2" applyNumberFormat="1" applyFont="1" applyFill="1" applyBorder="1" applyAlignment="1" applyProtection="1">
      <alignment vertical="center"/>
    </xf>
    <xf numFmtId="164" fontId="8" fillId="8" borderId="75" xfId="2" applyNumberFormat="1" applyFont="1" applyFill="1" applyBorder="1" applyAlignment="1" applyProtection="1">
      <alignment vertical="center"/>
    </xf>
    <xf numFmtId="164" fontId="13" fillId="3" borderId="75" xfId="2" applyNumberFormat="1" applyFont="1" applyFill="1" applyBorder="1" applyAlignment="1" applyProtection="1">
      <alignment horizontal="center" vertical="center"/>
    </xf>
    <xf numFmtId="0" fontId="8" fillId="3" borderId="48" xfId="2" applyFont="1" applyFill="1" applyBorder="1" applyAlignment="1" applyProtection="1">
      <alignment horizontal="center" vertical="center"/>
    </xf>
    <xf numFmtId="0" fontId="6" fillId="3" borderId="48" xfId="2" applyFont="1" applyFill="1" applyBorder="1" applyAlignment="1" applyProtection="1">
      <alignment vertical="center"/>
    </xf>
    <xf numFmtId="0" fontId="28" fillId="3" borderId="0" xfId="10" applyFont="1" applyFill="1" applyAlignment="1">
      <alignment horizontal="center" vertical="center"/>
    </xf>
    <xf numFmtId="0" fontId="8" fillId="0" borderId="18" xfId="2" applyFont="1" applyBorder="1" applyAlignment="1" applyProtection="1">
      <alignment horizontal="center" vertical="center"/>
    </xf>
    <xf numFmtId="164" fontId="8" fillId="8" borderId="76" xfId="2" applyNumberFormat="1" applyFont="1" applyFill="1" applyBorder="1" applyAlignment="1" applyProtection="1">
      <alignment vertical="center"/>
    </xf>
    <xf numFmtId="164" fontId="8" fillId="3" borderId="16" xfId="2" applyNumberFormat="1" applyFont="1" applyFill="1" applyBorder="1" applyAlignment="1" applyProtection="1">
      <alignment horizontal="center" vertical="center"/>
      <protection locked="0"/>
    </xf>
    <xf numFmtId="164" fontId="8" fillId="3" borderId="76" xfId="2" applyNumberFormat="1" applyFont="1" applyFill="1" applyBorder="1" applyAlignment="1" applyProtection="1">
      <alignment horizontal="center" vertical="center"/>
    </xf>
    <xf numFmtId="0" fontId="2" fillId="5" borderId="0" xfId="2" applyFill="1" applyAlignment="1" applyProtection="1">
      <alignment horizontal="center" vertical="center"/>
    </xf>
    <xf numFmtId="0" fontId="8" fillId="0" borderId="23" xfId="2" applyFont="1" applyBorder="1" applyAlignment="1" applyProtection="1">
      <alignment horizontal="center" vertical="center"/>
    </xf>
    <xf numFmtId="0" fontId="15" fillId="7" borderId="20" xfId="3" applyNumberFormat="1" applyFont="1" applyFill="1" applyBorder="1" applyAlignment="1" applyProtection="1">
      <alignment horizontal="left" vertical="center"/>
      <protection locked="0"/>
    </xf>
    <xf numFmtId="164" fontId="8" fillId="8" borderId="77" xfId="2" applyNumberFormat="1" applyFont="1" applyFill="1" applyBorder="1" applyAlignment="1" applyProtection="1">
      <alignment vertical="center"/>
    </xf>
    <xf numFmtId="164" fontId="8" fillId="3" borderId="21" xfId="2" applyNumberFormat="1" applyFont="1" applyFill="1" applyBorder="1" applyAlignment="1" applyProtection="1">
      <alignment horizontal="center" vertical="center"/>
      <protection locked="0"/>
    </xf>
    <xf numFmtId="164" fontId="8" fillId="3" borderId="77" xfId="2" applyNumberFormat="1" applyFont="1" applyFill="1" applyBorder="1" applyAlignment="1" applyProtection="1">
      <alignment horizontal="center" vertical="center"/>
    </xf>
    <xf numFmtId="0" fontId="8" fillId="0" borderId="50" xfId="2" applyFont="1" applyBorder="1" applyAlignment="1" applyProtection="1">
      <alignment horizontal="center" vertical="center"/>
    </xf>
    <xf numFmtId="0" fontId="34" fillId="4" borderId="0" xfId="6" applyFont="1" applyFill="1" applyAlignment="1" applyProtection="1">
      <alignment horizontal="center" vertical="center"/>
    </xf>
    <xf numFmtId="164" fontId="8" fillId="9" borderId="28" xfId="2" applyNumberFormat="1" applyFont="1" applyFill="1" applyBorder="1" applyAlignment="1" applyProtection="1">
      <alignment vertical="center"/>
    </xf>
    <xf numFmtId="164" fontId="8" fillId="9" borderId="29" xfId="2" applyNumberFormat="1" applyFont="1" applyFill="1" applyBorder="1" applyAlignment="1" applyProtection="1">
      <alignment vertical="center"/>
    </xf>
    <xf numFmtId="164" fontId="8" fillId="9" borderId="30" xfId="2" applyNumberFormat="1" applyFont="1" applyFill="1" applyBorder="1" applyAlignment="1" applyProtection="1">
      <alignment vertical="center"/>
    </xf>
    <xf numFmtId="164" fontId="8" fillId="9" borderId="78" xfId="2" applyNumberFormat="1" applyFont="1" applyFill="1" applyBorder="1" applyAlignment="1" applyProtection="1">
      <alignment vertical="center"/>
    </xf>
    <xf numFmtId="164" fontId="8" fillId="3" borderId="30" xfId="2" applyNumberFormat="1" applyFont="1" applyFill="1" applyBorder="1" applyAlignment="1" applyProtection="1">
      <alignment horizontal="center" vertical="center"/>
      <protection locked="0"/>
    </xf>
    <xf numFmtId="164" fontId="8" fillId="3" borderId="78" xfId="2" applyNumberFormat="1" applyFont="1" applyFill="1" applyBorder="1" applyAlignment="1" applyProtection="1">
      <alignment horizontal="center" vertical="center"/>
    </xf>
    <xf numFmtId="0" fontId="34" fillId="4" borderId="0" xfId="2" applyFont="1" applyFill="1" applyAlignment="1" applyProtection="1">
      <alignment vertical="center"/>
    </xf>
    <xf numFmtId="0" fontId="9" fillId="0" borderId="8" xfId="2" applyFont="1" applyBorder="1" applyAlignment="1" applyProtection="1">
      <alignment horizontal="center" vertical="center"/>
    </xf>
    <xf numFmtId="164" fontId="8" fillId="9" borderId="4" xfId="2" applyNumberFormat="1" applyFont="1" applyFill="1" applyBorder="1" applyAlignment="1" applyProtection="1">
      <alignment vertical="center"/>
    </xf>
    <xf numFmtId="164" fontId="8" fillId="9" borderId="5" xfId="2" applyNumberFormat="1" applyFont="1" applyFill="1" applyBorder="1" applyAlignment="1" applyProtection="1">
      <alignment vertical="center"/>
    </xf>
    <xf numFmtId="164" fontId="8" fillId="9" borderId="6" xfId="2" applyNumberFormat="1" applyFont="1" applyFill="1" applyBorder="1" applyAlignment="1" applyProtection="1">
      <alignment vertical="center"/>
    </xf>
    <xf numFmtId="164" fontId="8" fillId="8" borderId="6" xfId="2" applyNumberFormat="1" applyFont="1" applyFill="1" applyBorder="1" applyAlignment="1" applyProtection="1">
      <alignment vertical="center"/>
    </xf>
    <xf numFmtId="164" fontId="8" fillId="9" borderId="8" xfId="2" applyNumberFormat="1" applyFont="1" applyFill="1" applyBorder="1" applyAlignment="1" applyProtection="1">
      <alignment vertical="center"/>
    </xf>
    <xf numFmtId="0" fontId="8" fillId="3" borderId="8" xfId="0" applyFont="1" applyFill="1" applyBorder="1" applyAlignment="1">
      <alignment vertical="top"/>
    </xf>
    <xf numFmtId="164" fontId="8" fillId="3" borderId="6" xfId="2" applyNumberFormat="1" applyFont="1" applyFill="1" applyBorder="1" applyAlignment="1" applyProtection="1">
      <alignment horizontal="center" vertical="center"/>
    </xf>
    <xf numFmtId="164" fontId="8" fillId="3" borderId="8" xfId="2" applyNumberFormat="1" applyFont="1" applyFill="1" applyBorder="1" applyAlignment="1" applyProtection="1">
      <alignment horizontal="center" vertical="center"/>
      <protection locked="0"/>
    </xf>
    <xf numFmtId="0" fontId="30" fillId="3" borderId="0" xfId="11" applyFill="1" applyProtection="1"/>
    <xf numFmtId="0" fontId="9" fillId="3" borderId="13" xfId="4" applyFont="1" applyFill="1" applyBorder="1" applyAlignment="1" applyProtection="1">
      <alignment horizontal="center" vertical="center"/>
    </xf>
    <xf numFmtId="0" fontId="34" fillId="3" borderId="0" xfId="2" applyFont="1" applyFill="1" applyAlignment="1" applyProtection="1">
      <alignment vertical="center"/>
    </xf>
    <xf numFmtId="0" fontId="34" fillId="0" borderId="0" xfId="2" applyFont="1" applyFill="1" applyAlignment="1" applyProtection="1">
      <alignment horizontal="center" vertical="center" wrapText="1"/>
    </xf>
    <xf numFmtId="0" fontId="34" fillId="0" borderId="0" xfId="2" applyFont="1" applyFill="1" applyAlignment="1" applyProtection="1">
      <alignment horizontal="center" vertical="center"/>
    </xf>
    <xf numFmtId="0" fontId="15" fillId="3" borderId="0" xfId="2" applyFont="1" applyFill="1" applyBorder="1" applyAlignment="1">
      <alignment vertical="top" wrapText="1"/>
    </xf>
    <xf numFmtId="0" fontId="17" fillId="3" borderId="0" xfId="5" applyFont="1" applyFill="1" applyBorder="1" applyAlignment="1" applyProtection="1">
      <alignment vertical="top"/>
    </xf>
    <xf numFmtId="0" fontId="17" fillId="4" borderId="23" xfId="5" applyFont="1" applyFill="1" applyBorder="1" applyAlignment="1" applyProtection="1">
      <alignment horizontal="center" vertical="top"/>
    </xf>
    <xf numFmtId="0" fontId="17" fillId="4" borderId="26" xfId="5" applyFont="1" applyFill="1" applyBorder="1" applyAlignment="1" applyProtection="1">
      <alignment horizontal="left" vertical="top"/>
    </xf>
    <xf numFmtId="0" fontId="17" fillId="4" borderId="27" xfId="5" applyFont="1" applyFill="1" applyBorder="1" applyAlignment="1" applyProtection="1">
      <alignment horizontal="left" vertical="top"/>
    </xf>
    <xf numFmtId="0" fontId="15" fillId="3" borderId="0" xfId="5" applyFont="1" applyFill="1" applyBorder="1" applyAlignment="1" applyProtection="1">
      <alignment vertical="top" wrapText="1"/>
    </xf>
    <xf numFmtId="0" fontId="3" fillId="2" borderId="0" xfId="10" applyFont="1" applyFill="1" applyBorder="1" applyAlignment="1" applyProtection="1">
      <alignment vertical="center"/>
    </xf>
    <xf numFmtId="0" fontId="3" fillId="2" borderId="0" xfId="10" applyFont="1" applyFill="1" applyBorder="1" applyAlignment="1" applyProtection="1">
      <alignment horizontal="center" vertical="center"/>
    </xf>
    <xf numFmtId="0" fontId="0" fillId="3" borderId="0" xfId="0" applyFill="1" applyBorder="1" applyAlignment="1" applyProtection="1">
      <alignment vertical="top"/>
    </xf>
    <xf numFmtId="0" fontId="28" fillId="3" borderId="0" xfId="10" applyFont="1" applyFill="1" applyBorder="1" applyAlignment="1" applyProtection="1">
      <alignment vertical="center"/>
    </xf>
    <xf numFmtId="0" fontId="26" fillId="3" borderId="0" xfId="5" applyFont="1" applyFill="1" applyBorder="1" applyAlignment="1" applyProtection="1">
      <alignment vertical="center"/>
    </xf>
    <xf numFmtId="0" fontId="26" fillId="3" borderId="0" xfId="5" applyFont="1" applyFill="1" applyBorder="1" applyAlignment="1" applyProtection="1">
      <alignment horizontal="center" vertical="center"/>
    </xf>
    <xf numFmtId="0" fontId="28" fillId="3" borderId="0" xfId="10" applyFont="1" applyFill="1" applyBorder="1"/>
    <xf numFmtId="0" fontId="28" fillId="3" borderId="0" xfId="10" applyFont="1" applyFill="1" applyBorder="1" applyProtection="1"/>
    <xf numFmtId="0" fontId="29" fillId="0" borderId="0" xfId="10" applyFont="1"/>
    <xf numFmtId="0" fontId="8" fillId="0" borderId="0" xfId="2" applyFont="1" applyFill="1" applyAlignment="1" applyProtection="1">
      <alignment horizontal="center" vertical="center" wrapText="1"/>
    </xf>
    <xf numFmtId="0" fontId="7" fillId="3" borderId="44" xfId="5" applyFont="1" applyFill="1" applyBorder="1" applyAlignment="1" applyProtection="1">
      <alignment horizontal="center" vertical="center"/>
    </xf>
    <xf numFmtId="0" fontId="7" fillId="4" borderId="5" xfId="5" applyFont="1" applyFill="1" applyBorder="1" applyAlignment="1" applyProtection="1">
      <alignment horizontal="center" vertical="center" wrapText="1"/>
    </xf>
    <xf numFmtId="0" fontId="7" fillId="4" borderId="8" xfId="5" applyFont="1" applyFill="1" applyBorder="1" applyAlignment="1" applyProtection="1">
      <alignment horizontal="center" vertical="center"/>
    </xf>
    <xf numFmtId="0" fontId="7" fillId="4" borderId="25" xfId="2" applyFont="1" applyFill="1" applyBorder="1" applyAlignment="1" applyProtection="1">
      <alignment horizontal="center" vertical="center" wrapText="1"/>
    </xf>
    <xf numFmtId="0" fontId="29" fillId="3" borderId="0" xfId="10" applyFont="1" applyFill="1" applyBorder="1"/>
    <xf numFmtId="0" fontId="9" fillId="0" borderId="0" xfId="2" applyFont="1" applyFill="1" applyAlignment="1" applyProtection="1">
      <alignment vertical="center" wrapText="1"/>
    </xf>
    <xf numFmtId="0" fontId="7" fillId="3" borderId="2" xfId="5" applyFont="1" applyFill="1" applyBorder="1" applyAlignment="1" applyProtection="1">
      <alignment horizontal="left" vertical="center"/>
    </xf>
    <xf numFmtId="0" fontId="7" fillId="3" borderId="0" xfId="5" applyFont="1" applyFill="1" applyBorder="1" applyAlignment="1" applyProtection="1">
      <alignment horizontal="center" vertical="center" wrapText="1"/>
    </xf>
    <xf numFmtId="0" fontId="30" fillId="3" borderId="0" xfId="11" applyFill="1" applyBorder="1" applyAlignment="1">
      <alignment horizontal="center" vertical="center" wrapText="1"/>
    </xf>
    <xf numFmtId="0" fontId="30" fillId="3" borderId="0" xfId="11" applyFill="1" applyBorder="1" applyAlignment="1" applyProtection="1">
      <alignment horizontal="center" vertical="center" wrapText="1"/>
    </xf>
    <xf numFmtId="0" fontId="9" fillId="6" borderId="0" xfId="4" applyFont="1" applyBorder="1" applyAlignment="1" applyProtection="1">
      <alignment horizontal="center" vertical="center"/>
    </xf>
    <xf numFmtId="0" fontId="7" fillId="4" borderId="8" xfId="13" applyFont="1" applyFill="1" applyBorder="1"/>
    <xf numFmtId="0" fontId="36" fillId="3" borderId="0" xfId="10" applyFont="1" applyFill="1" applyBorder="1" applyAlignment="1">
      <alignment horizontal="center"/>
    </xf>
    <xf numFmtId="0" fontId="7" fillId="4" borderId="8" xfId="13" applyFont="1" applyFill="1" applyBorder="1" applyProtection="1"/>
    <xf numFmtId="164" fontId="13" fillId="7" borderId="10" xfId="3" applyNumberFormat="1" applyFont="1" applyFill="1" applyBorder="1" applyAlignment="1" applyProtection="1">
      <alignment vertical="center"/>
      <protection locked="0"/>
    </xf>
    <xf numFmtId="164" fontId="8" fillId="8" borderId="80" xfId="2" applyNumberFormat="1" applyFont="1" applyFill="1" applyBorder="1" applyAlignment="1" applyProtection="1">
      <alignment vertical="center"/>
    </xf>
    <xf numFmtId="164" fontId="13" fillId="3" borderId="18" xfId="14" applyNumberFormat="1" applyFont="1" applyFill="1" applyBorder="1" applyAlignment="1" applyProtection="1">
      <alignment horizontal="center" vertical="center"/>
    </xf>
    <xf numFmtId="164" fontId="13" fillId="3" borderId="15" xfId="14" applyNumberFormat="1" applyFont="1" applyFill="1" applyBorder="1" applyAlignment="1" applyProtection="1">
      <alignment horizontal="center" vertical="center"/>
    </xf>
    <xf numFmtId="164" fontId="13" fillId="3" borderId="68" xfId="14" applyNumberFormat="1" applyFont="1" applyFill="1" applyBorder="1" applyAlignment="1" applyProtection="1">
      <alignment horizontal="center" vertical="center"/>
    </xf>
    <xf numFmtId="164" fontId="8" fillId="3" borderId="8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24" fillId="0" borderId="20" xfId="5" applyFont="1" applyFill="1" applyBorder="1" applyAlignment="1" applyProtection="1">
      <alignment vertical="center" wrapText="1"/>
    </xf>
    <xf numFmtId="0" fontId="11" fillId="0" borderId="9" xfId="5" applyFont="1" applyFill="1" applyBorder="1" applyAlignment="1" applyProtection="1">
      <alignment horizontal="center" vertical="center"/>
    </xf>
    <xf numFmtId="164" fontId="13" fillId="7" borderId="9" xfId="3" applyNumberFormat="1" applyFont="1" applyFill="1" applyBorder="1" applyAlignment="1" applyProtection="1">
      <alignment vertical="center"/>
      <protection locked="0"/>
    </xf>
    <xf numFmtId="164" fontId="8" fillId="8" borderId="22" xfId="2" applyNumberFormat="1" applyFont="1" applyFill="1" applyBorder="1" applyAlignment="1" applyProtection="1">
      <alignment vertical="center"/>
    </xf>
    <xf numFmtId="164" fontId="13" fillId="3" borderId="23" xfId="14" applyNumberFormat="1" applyFont="1" applyFill="1" applyBorder="1" applyAlignment="1" applyProtection="1">
      <alignment horizontal="center" vertical="center"/>
    </xf>
    <xf numFmtId="164" fontId="13" fillId="3" borderId="20" xfId="14" applyNumberFormat="1" applyFont="1" applyFill="1" applyBorder="1" applyAlignment="1" applyProtection="1">
      <alignment horizontal="center" vertical="center"/>
    </xf>
    <xf numFmtId="164" fontId="13" fillId="3" borderId="82" xfId="14" applyNumberFormat="1" applyFont="1" applyFill="1" applyBorder="1" applyAlignment="1" applyProtection="1">
      <alignment horizontal="center" vertical="center"/>
    </xf>
    <xf numFmtId="164" fontId="8" fillId="3" borderId="22" xfId="2" applyNumberFormat="1" applyFont="1" applyFill="1" applyBorder="1" applyAlignment="1" applyProtection="1">
      <alignment horizontal="center" vertical="center"/>
    </xf>
    <xf numFmtId="0" fontId="37" fillId="3" borderId="20" xfId="5" applyFont="1" applyFill="1" applyBorder="1" applyAlignment="1" applyProtection="1">
      <alignment horizontal="center" vertical="center" wrapText="1"/>
    </xf>
    <xf numFmtId="0" fontId="13" fillId="0" borderId="39" xfId="5" applyFont="1" applyFill="1" applyBorder="1" applyAlignment="1" applyProtection="1">
      <alignment horizontal="center" vertical="center"/>
    </xf>
    <xf numFmtId="164" fontId="6" fillId="3" borderId="20" xfId="2" applyNumberFormat="1" applyFont="1" applyFill="1" applyBorder="1" applyAlignment="1" applyProtection="1">
      <alignment vertical="center" wrapText="1"/>
    </xf>
    <xf numFmtId="164" fontId="9" fillId="3" borderId="20" xfId="2" applyNumberFormat="1" applyFont="1" applyFill="1" applyBorder="1" applyAlignment="1" applyProtection="1">
      <alignment horizontal="center" vertical="center" wrapText="1"/>
    </xf>
    <xf numFmtId="164" fontId="13" fillId="3" borderId="53" xfId="14" applyNumberFormat="1" applyFont="1" applyFill="1" applyBorder="1" applyAlignment="1" applyProtection="1">
      <alignment horizontal="center" vertical="center"/>
    </xf>
    <xf numFmtId="164" fontId="13" fillId="3" borderId="40" xfId="14" applyNumberFormat="1" applyFont="1" applyFill="1" applyBorder="1" applyAlignment="1" applyProtection="1">
      <alignment horizontal="center" vertical="center"/>
    </xf>
    <xf numFmtId="164" fontId="13" fillId="3" borderId="83" xfId="14" applyNumberFormat="1" applyFont="1" applyFill="1" applyBorder="1" applyAlignment="1" applyProtection="1">
      <alignment horizontal="center" vertical="center"/>
    </xf>
    <xf numFmtId="0" fontId="24" fillId="3" borderId="20" xfId="5" applyFont="1" applyFill="1" applyBorder="1" applyAlignment="1" applyProtection="1">
      <alignment vertical="center" wrapText="1"/>
    </xf>
    <xf numFmtId="0" fontId="15" fillId="0" borderId="20" xfId="5" applyFont="1" applyFill="1" applyBorder="1" applyAlignment="1" applyProtection="1">
      <alignment vertical="center" wrapText="1"/>
    </xf>
    <xf numFmtId="0" fontId="13" fillId="7" borderId="20" xfId="3" applyNumberFormat="1" applyFont="1" applyFill="1" applyBorder="1" applyAlignment="1" applyProtection="1">
      <alignment horizontal="left" vertical="center"/>
      <protection locked="0"/>
    </xf>
    <xf numFmtId="164" fontId="8" fillId="3" borderId="20" xfId="2" applyNumberFormat="1" applyFont="1" applyFill="1" applyBorder="1" applyAlignment="1" applyProtection="1">
      <alignment vertical="center" wrapText="1"/>
    </xf>
    <xf numFmtId="0" fontId="6" fillId="5" borderId="0" xfId="2" applyFont="1" applyFill="1" applyAlignment="1" applyProtection="1">
      <alignment horizontal="center" vertical="center"/>
    </xf>
    <xf numFmtId="0" fontId="38" fillId="3" borderId="20" xfId="5" applyFont="1" applyFill="1" applyBorder="1" applyAlignment="1" applyProtection="1">
      <alignment vertical="center" wrapText="1"/>
    </xf>
    <xf numFmtId="164" fontId="9" fillId="3" borderId="40" xfId="2" applyNumberFormat="1" applyFont="1" applyFill="1" applyBorder="1" applyAlignment="1" applyProtection="1">
      <alignment horizontal="center" vertical="center" wrapText="1"/>
    </xf>
    <xf numFmtId="0" fontId="11" fillId="0" borderId="40" xfId="5" applyFont="1" applyFill="1" applyBorder="1" applyAlignment="1" applyProtection="1">
      <alignment horizontal="center" vertical="center"/>
    </xf>
    <xf numFmtId="0" fontId="11" fillId="0" borderId="60" xfId="5" applyFont="1" applyFill="1" applyBorder="1" applyAlignment="1" applyProtection="1">
      <alignment horizontal="center" vertical="center"/>
    </xf>
    <xf numFmtId="0" fontId="38" fillId="3" borderId="40" xfId="5" applyFont="1" applyFill="1" applyBorder="1" applyAlignment="1" applyProtection="1">
      <alignment vertical="center" wrapText="1"/>
    </xf>
    <xf numFmtId="164" fontId="13" fillId="3" borderId="19" xfId="14" applyNumberFormat="1" applyFont="1" applyFill="1" applyBorder="1" applyAlignment="1" applyProtection="1">
      <alignment horizontal="center" vertical="center"/>
    </xf>
    <xf numFmtId="164" fontId="13" fillId="3" borderId="21" xfId="14" applyNumberFormat="1" applyFont="1" applyFill="1" applyBorder="1" applyAlignment="1" applyProtection="1">
      <alignment horizontal="center" vertical="center"/>
    </xf>
    <xf numFmtId="164" fontId="13" fillId="7" borderId="28" xfId="3" applyNumberFormat="1" applyFont="1" applyFill="1" applyBorder="1" applyAlignment="1" applyProtection="1">
      <alignment vertical="center"/>
      <protection locked="0"/>
    </xf>
    <xf numFmtId="164" fontId="13" fillId="7" borderId="29" xfId="3" applyNumberFormat="1" applyFont="1" applyFill="1" applyBorder="1" applyAlignment="1" applyProtection="1">
      <alignment vertical="center"/>
      <protection locked="0"/>
    </xf>
    <xf numFmtId="164" fontId="13" fillId="7" borderId="25" xfId="3" applyNumberFormat="1" applyFont="1" applyFill="1" applyBorder="1" applyAlignment="1" applyProtection="1">
      <alignment vertical="center"/>
      <protection locked="0"/>
    </xf>
    <xf numFmtId="164" fontId="13" fillId="3" borderId="28" xfId="14" applyNumberFormat="1" applyFont="1" applyFill="1" applyBorder="1" applyAlignment="1" applyProtection="1">
      <alignment horizontal="center" vertical="center"/>
    </xf>
    <xf numFmtId="164" fontId="13" fillId="3" borderId="29" xfId="14" applyNumberFormat="1" applyFont="1" applyFill="1" applyBorder="1" applyAlignment="1" applyProtection="1">
      <alignment horizontal="center" vertical="center"/>
    </xf>
    <xf numFmtId="164" fontId="13" fillId="3" borderId="30" xfId="14" applyNumberFormat="1" applyFont="1" applyFill="1" applyBorder="1" applyAlignment="1" applyProtection="1">
      <alignment horizontal="center" vertical="center"/>
    </xf>
    <xf numFmtId="164" fontId="8" fillId="3" borderId="31" xfId="2" applyNumberFormat="1" applyFont="1" applyFill="1" applyBorder="1" applyAlignment="1" applyProtection="1">
      <alignment horizontal="center" vertical="center"/>
    </xf>
    <xf numFmtId="0" fontId="13" fillId="0" borderId="4" xfId="5" applyFont="1" applyFill="1" applyBorder="1" applyAlignment="1" applyProtection="1">
      <alignment horizontal="center" vertical="center"/>
    </xf>
    <xf numFmtId="164" fontId="6" fillId="3" borderId="5" xfId="2" applyNumberFormat="1" applyFont="1" applyFill="1" applyBorder="1" applyAlignment="1" applyProtection="1">
      <alignment vertical="center" wrapText="1"/>
    </xf>
    <xf numFmtId="164" fontId="9" fillId="3" borderId="5" xfId="2" applyNumberFormat="1" applyFont="1" applyFill="1" applyBorder="1" applyAlignment="1" applyProtection="1">
      <alignment horizontal="center" vertical="center" wrapText="1"/>
    </xf>
    <xf numFmtId="0" fontId="11" fillId="0" borderId="5" xfId="5" applyFont="1" applyFill="1" applyBorder="1" applyAlignment="1" applyProtection="1">
      <alignment horizontal="center" vertical="center"/>
    </xf>
    <xf numFmtId="0" fontId="11" fillId="0" borderId="8" xfId="5" applyFont="1" applyFill="1" applyBorder="1" applyAlignment="1" applyProtection="1">
      <alignment horizontal="center" vertical="center"/>
    </xf>
    <xf numFmtId="164" fontId="13" fillId="9" borderId="1" xfId="5" applyNumberFormat="1" applyFont="1" applyFill="1" applyBorder="1" applyAlignment="1" applyProtection="1">
      <alignment vertical="center"/>
    </xf>
    <xf numFmtId="164" fontId="13" fillId="9" borderId="43" xfId="5" applyNumberFormat="1" applyFont="1" applyFill="1" applyBorder="1" applyAlignment="1" applyProtection="1">
      <alignment vertical="center"/>
    </xf>
    <xf numFmtId="164" fontId="8" fillId="8" borderId="7" xfId="2" applyNumberFormat="1" applyFont="1" applyFill="1" applyBorder="1" applyAlignment="1" applyProtection="1">
      <alignment vertical="center"/>
    </xf>
    <xf numFmtId="164" fontId="8" fillId="3" borderId="28" xfId="2" applyNumberFormat="1" applyFont="1" applyFill="1" applyBorder="1" applyAlignment="1" applyProtection="1">
      <alignment vertical="center"/>
    </xf>
    <xf numFmtId="0" fontId="8" fillId="3" borderId="25" xfId="0" applyFont="1" applyFill="1" applyBorder="1" applyAlignment="1" applyProtection="1">
      <alignment vertical="top"/>
    </xf>
    <xf numFmtId="164" fontId="8" fillId="3" borderId="0" xfId="2" applyNumberFormat="1" applyFont="1" applyFill="1" applyBorder="1" applyAlignment="1" applyProtection="1">
      <alignment vertical="center"/>
    </xf>
    <xf numFmtId="164" fontId="13" fillId="3" borderId="1" xfId="5" applyNumberFormat="1" applyFont="1" applyFill="1" applyBorder="1" applyAlignment="1" applyProtection="1">
      <alignment horizontal="center" vertical="center"/>
    </xf>
    <xf numFmtId="164" fontId="13" fillId="3" borderId="5" xfId="5" applyNumberFormat="1" applyFont="1" applyFill="1" applyBorder="1" applyAlignment="1" applyProtection="1">
      <alignment horizontal="center" vertical="center"/>
    </xf>
    <xf numFmtId="164" fontId="13" fillId="3" borderId="43" xfId="5" applyNumberFormat="1" applyFont="1" applyFill="1" applyBorder="1" applyAlignment="1" applyProtection="1">
      <alignment horizontal="center" vertical="center"/>
    </xf>
    <xf numFmtId="164" fontId="8" fillId="3" borderId="7" xfId="2" applyNumberFormat="1" applyFont="1" applyFill="1" applyBorder="1" applyAlignment="1" applyProtection="1">
      <alignment horizontal="center" vertical="center"/>
    </xf>
    <xf numFmtId="164" fontId="28" fillId="3" borderId="0" xfId="10" applyNumberFormat="1" applyFont="1" applyFill="1"/>
    <xf numFmtId="164" fontId="28" fillId="3" borderId="0" xfId="10" applyNumberFormat="1" applyFont="1" applyFill="1" applyAlignment="1" applyProtection="1">
      <alignment horizontal="center"/>
    </xf>
    <xf numFmtId="0" fontId="36" fillId="3" borderId="0" xfId="10" applyFont="1" applyFill="1" applyBorder="1" applyAlignment="1" applyProtection="1">
      <alignment horizontal="center"/>
    </xf>
    <xf numFmtId="164" fontId="15" fillId="3" borderId="0" xfId="5" applyNumberFormat="1" applyFont="1" applyFill="1" applyAlignment="1" applyProtection="1">
      <alignment vertical="center"/>
    </xf>
    <xf numFmtId="164" fontId="15" fillId="3" borderId="0" xfId="5" applyNumberFormat="1" applyFont="1" applyFill="1" applyAlignment="1" applyProtection="1">
      <alignment horizontal="center" vertical="center"/>
    </xf>
    <xf numFmtId="164" fontId="8" fillId="3" borderId="84" xfId="2" applyNumberFormat="1" applyFont="1" applyFill="1" applyBorder="1" applyAlignment="1" applyProtection="1">
      <alignment horizontal="center" vertical="center"/>
    </xf>
    <xf numFmtId="0" fontId="11" fillId="0" borderId="29" xfId="5" applyFont="1" applyFill="1" applyBorder="1" applyAlignment="1" applyProtection="1">
      <alignment horizontal="center" vertical="center"/>
    </xf>
    <xf numFmtId="0" fontId="11" fillId="0" borderId="25" xfId="5" applyFont="1" applyFill="1" applyBorder="1" applyAlignment="1" applyProtection="1">
      <alignment horizontal="center" vertical="center"/>
    </xf>
    <xf numFmtId="164" fontId="13" fillId="3" borderId="24" xfId="14" applyNumberFormat="1" applyFont="1" applyFill="1" applyBorder="1" applyAlignment="1" applyProtection="1">
      <alignment horizontal="center" vertical="center"/>
    </xf>
    <xf numFmtId="164" fontId="13" fillId="3" borderId="85" xfId="14" applyNumberFormat="1" applyFont="1" applyFill="1" applyBorder="1" applyAlignment="1" applyProtection="1">
      <alignment horizontal="center" vertical="center"/>
    </xf>
    <xf numFmtId="0" fontId="8" fillId="3" borderId="0" xfId="0" applyFont="1" applyFill="1" applyBorder="1" applyAlignment="1" applyProtection="1">
      <alignment vertical="top"/>
    </xf>
    <xf numFmtId="0" fontId="28" fillId="3" borderId="0" xfId="10" applyFont="1" applyFill="1" applyAlignment="1">
      <alignment horizontal="center"/>
    </xf>
    <xf numFmtId="0" fontId="15" fillId="3" borderId="0" xfId="2" applyNumberFormat="1" applyFont="1" applyFill="1" applyBorder="1" applyAlignment="1" applyProtection="1">
      <alignment vertical="top" wrapText="1"/>
    </xf>
    <xf numFmtId="0" fontId="15" fillId="3" borderId="0" xfId="15" applyFill="1" applyAlignment="1">
      <alignment vertical="center"/>
    </xf>
    <xf numFmtId="0" fontId="15" fillId="3" borderId="0" xfId="15" applyFill="1" applyAlignment="1">
      <alignment horizontal="center" vertical="center"/>
    </xf>
    <xf numFmtId="0" fontId="15" fillId="3" borderId="0" xfId="5" applyFill="1" applyAlignment="1">
      <alignment vertical="center"/>
    </xf>
    <xf numFmtId="9" fontId="25" fillId="3" borderId="0" xfId="5" applyNumberFormat="1" applyFont="1" applyFill="1" applyBorder="1" applyAlignment="1">
      <alignment vertical="center" wrapText="1"/>
    </xf>
    <xf numFmtId="0" fontId="14" fillId="3" borderId="0" xfId="13" applyFont="1" applyFill="1" applyBorder="1" applyAlignment="1">
      <alignment vertical="center" wrapText="1"/>
    </xf>
    <xf numFmtId="0" fontId="14" fillId="3" borderId="0" xfId="13" applyFont="1" applyFill="1" applyBorder="1" applyAlignment="1">
      <alignment horizontal="left" vertical="center" wrapText="1"/>
    </xf>
    <xf numFmtId="0" fontId="17" fillId="4" borderId="23" xfId="5" applyFont="1" applyFill="1" applyBorder="1" applyAlignment="1" applyProtection="1">
      <alignment horizontal="center" vertical="center"/>
    </xf>
    <xf numFmtId="0" fontId="15" fillId="0" borderId="38" xfId="5" applyFont="1" applyFill="1" applyBorder="1" applyAlignment="1" applyProtection="1">
      <alignment horizontal="center" vertical="top"/>
    </xf>
    <xf numFmtId="9" fontId="24" fillId="3" borderId="0" xfId="5" applyNumberFormat="1" applyFont="1" applyFill="1" applyBorder="1" applyAlignment="1">
      <alignment vertical="top" wrapText="1"/>
    </xf>
    <xf numFmtId="9" fontId="24" fillId="3" borderId="0" xfId="5" applyNumberFormat="1" applyFont="1" applyFill="1" applyBorder="1" applyAlignment="1">
      <alignment horizontal="left" vertical="top" wrapText="1"/>
    </xf>
    <xf numFmtId="0" fontId="15" fillId="0" borderId="28" xfId="5" applyFont="1" applyFill="1" applyBorder="1" applyAlignment="1" applyProtection="1">
      <alignment horizontal="center" vertical="top"/>
    </xf>
    <xf numFmtId="0" fontId="3" fillId="2" borderId="0" xfId="2" applyFont="1" applyFill="1" applyBorder="1" applyAlignment="1" applyProtection="1">
      <alignment horizontal="left" vertical="center"/>
    </xf>
    <xf numFmtId="0" fontId="40" fillId="2" borderId="0" xfId="2" applyFont="1" applyFill="1" applyBorder="1" applyAlignment="1" applyProtection="1">
      <alignment vertical="center"/>
    </xf>
    <xf numFmtId="0" fontId="40" fillId="2" borderId="0" xfId="2" applyFont="1" applyFill="1" applyBorder="1" applyAlignment="1" applyProtection="1">
      <alignment horizontal="right" vertical="center"/>
    </xf>
    <xf numFmtId="0" fontId="28" fillId="2" borderId="0" xfId="13" applyFont="1" applyFill="1" applyAlignment="1">
      <alignment horizontal="left" vertical="top"/>
    </xf>
    <xf numFmtId="0" fontId="41" fillId="3" borderId="0" xfId="13" applyFont="1" applyFill="1" applyAlignment="1">
      <alignment horizontal="left" vertical="top"/>
    </xf>
    <xf numFmtId="0" fontId="6" fillId="3" borderId="0" xfId="13" applyFont="1" applyFill="1" applyAlignment="1">
      <alignment horizontal="left" vertical="top"/>
    </xf>
    <xf numFmtId="0" fontId="28" fillId="3" borderId="0" xfId="13" applyFont="1" applyFill="1" applyAlignment="1">
      <alignment horizontal="left" vertical="top"/>
    </xf>
    <xf numFmtId="0" fontId="41" fillId="3" borderId="0" xfId="13" applyFont="1" applyFill="1" applyAlignment="1" applyProtection="1">
      <alignment horizontal="left" vertical="top"/>
    </xf>
    <xf numFmtId="0" fontId="6" fillId="3" borderId="0" xfId="13" applyFont="1" applyFill="1" applyAlignment="1" applyProtection="1">
      <alignment horizontal="left" vertical="top"/>
    </xf>
    <xf numFmtId="0" fontId="7" fillId="4" borderId="93" xfId="2" applyFont="1" applyFill="1" applyBorder="1" applyAlignment="1" applyProtection="1">
      <alignment horizontal="center" vertical="center" wrapText="1"/>
    </xf>
    <xf numFmtId="0" fontId="7" fillId="4" borderId="94" xfId="2" applyFont="1" applyFill="1" applyBorder="1" applyAlignment="1" applyProtection="1">
      <alignment horizontal="center" vertical="center" wrapText="1"/>
    </xf>
    <xf numFmtId="0" fontId="7" fillId="4" borderId="95" xfId="2" applyFont="1" applyFill="1" applyBorder="1" applyAlignment="1" applyProtection="1">
      <alignment horizontal="center" vertical="center" wrapText="1"/>
    </xf>
    <xf numFmtId="0" fontId="7" fillId="4" borderId="96" xfId="2" applyFont="1" applyFill="1" applyBorder="1" applyAlignment="1" applyProtection="1">
      <alignment horizontal="center" vertical="center" wrapText="1"/>
    </xf>
    <xf numFmtId="0" fontId="7" fillId="4" borderId="97" xfId="2" applyFont="1" applyFill="1" applyBorder="1" applyAlignment="1" applyProtection="1">
      <alignment horizontal="center" vertical="center" wrapText="1"/>
    </xf>
    <xf numFmtId="0" fontId="7" fillId="4" borderId="98" xfId="2" applyFont="1" applyFill="1" applyBorder="1" applyAlignment="1" applyProtection="1">
      <alignment horizontal="center" vertical="center" wrapText="1"/>
    </xf>
    <xf numFmtId="0" fontId="7" fillId="4" borderId="80" xfId="2" applyFont="1" applyFill="1" applyBorder="1" applyAlignment="1" applyProtection="1">
      <alignment horizontal="center" vertical="center" wrapText="1"/>
    </xf>
    <xf numFmtId="0" fontId="6" fillId="3" borderId="0" xfId="13" applyFont="1" applyFill="1" applyAlignment="1">
      <alignment vertical="top"/>
    </xf>
    <xf numFmtId="0" fontId="28" fillId="3" borderId="0" xfId="13" applyFont="1" applyFill="1" applyBorder="1" applyAlignment="1">
      <alignment horizontal="left" vertical="top"/>
    </xf>
    <xf numFmtId="0" fontId="6" fillId="3" borderId="0" xfId="13" applyFont="1" applyFill="1" applyAlignment="1" applyProtection="1">
      <alignment vertical="top"/>
    </xf>
    <xf numFmtId="0" fontId="7" fillId="3" borderId="0" xfId="5" applyFont="1" applyFill="1" applyBorder="1" applyAlignment="1" applyProtection="1">
      <alignment horizontal="left" vertical="center"/>
    </xf>
    <xf numFmtId="0" fontId="6" fillId="3" borderId="0" xfId="13" applyFont="1" applyFill="1" applyAlignment="1">
      <alignment horizontal="center" vertical="top"/>
    </xf>
    <xf numFmtId="0" fontId="6" fillId="3" borderId="0" xfId="13" applyFont="1" applyFill="1" applyAlignment="1" applyProtection="1">
      <alignment horizontal="center" vertical="top"/>
    </xf>
    <xf numFmtId="0" fontId="2" fillId="3" borderId="0" xfId="3" applyFill="1" applyBorder="1"/>
    <xf numFmtId="164" fontId="13" fillId="12" borderId="16" xfId="14" applyNumberFormat="1" applyFont="1" applyFill="1" applyBorder="1" applyAlignment="1" applyProtection="1">
      <alignment vertical="center"/>
      <protection locked="0"/>
    </xf>
    <xf numFmtId="164" fontId="13" fillId="8" borderId="49" xfId="14" applyNumberFormat="1" applyFont="1" applyFill="1" applyBorder="1" applyAlignment="1" applyProtection="1">
      <alignment vertical="center"/>
    </xf>
    <xf numFmtId="164" fontId="13" fillId="12" borderId="18" xfId="14" applyNumberFormat="1" applyFont="1" applyFill="1" applyBorder="1" applyAlignment="1" applyProtection="1">
      <alignment vertical="center"/>
      <protection locked="0"/>
    </xf>
    <xf numFmtId="164" fontId="13" fillId="8" borderId="16" xfId="14" applyNumberFormat="1" applyFont="1" applyFill="1" applyBorder="1" applyAlignment="1" applyProtection="1">
      <alignment vertical="center"/>
    </xf>
    <xf numFmtId="164" fontId="13" fillId="8" borderId="10" xfId="14" applyNumberFormat="1" applyFont="1" applyFill="1" applyBorder="1" applyAlignment="1" applyProtection="1">
      <alignment vertical="center"/>
    </xf>
    <xf numFmtId="164" fontId="13" fillId="12" borderId="15" xfId="14" applyNumberFormat="1" applyFont="1" applyFill="1" applyBorder="1" applyAlignment="1" applyProtection="1">
      <alignment vertical="center"/>
      <protection locked="0"/>
    </xf>
    <xf numFmtId="164" fontId="13" fillId="13" borderId="15" xfId="14" applyNumberFormat="1" applyFont="1" applyFill="1" applyBorder="1" applyAlignment="1" applyProtection="1">
      <alignment horizontal="center" vertical="center"/>
    </xf>
    <xf numFmtId="164" fontId="13" fillId="13" borderId="16" xfId="14" applyNumberFormat="1" applyFont="1" applyFill="1" applyBorder="1" applyAlignment="1" applyProtection="1">
      <alignment horizontal="center" vertical="center"/>
    </xf>
    <xf numFmtId="164" fontId="13" fillId="3" borderId="10" xfId="14" applyNumberFormat="1" applyFont="1" applyFill="1" applyBorder="1" applyAlignment="1" applyProtection="1">
      <alignment horizontal="center" vertical="center"/>
    </xf>
    <xf numFmtId="164" fontId="13" fillId="13" borderId="18" xfId="14" applyNumberFormat="1" applyFont="1" applyFill="1" applyBorder="1" applyAlignment="1" applyProtection="1">
      <alignment horizontal="center" vertical="center"/>
    </xf>
    <xf numFmtId="164" fontId="13" fillId="13" borderId="62" xfId="14" applyNumberFormat="1" applyFont="1" applyFill="1" applyBorder="1" applyAlignment="1" applyProtection="1">
      <alignment horizontal="center" vertical="center"/>
    </xf>
    <xf numFmtId="164" fontId="13" fillId="3" borderId="16" xfId="14" applyNumberFormat="1" applyFont="1" applyFill="1" applyBorder="1" applyAlignment="1" applyProtection="1">
      <alignment horizontal="center" vertical="center"/>
    </xf>
    <xf numFmtId="164" fontId="13" fillId="12" borderId="21" xfId="14" applyNumberFormat="1" applyFont="1" applyFill="1" applyBorder="1" applyAlignment="1" applyProtection="1">
      <alignment vertical="center"/>
      <protection locked="0"/>
    </xf>
    <xf numFmtId="164" fontId="13" fillId="8" borderId="27" xfId="14" applyNumberFormat="1" applyFont="1" applyFill="1" applyBorder="1" applyAlignment="1" applyProtection="1">
      <alignment vertical="center"/>
    </xf>
    <xf numFmtId="164" fontId="13" fillId="12" borderId="23" xfId="14" applyNumberFormat="1" applyFont="1" applyFill="1" applyBorder="1" applyAlignment="1" applyProtection="1">
      <alignment vertical="center"/>
      <protection locked="0"/>
    </xf>
    <xf numFmtId="164" fontId="13" fillId="8" borderId="21" xfId="14" applyNumberFormat="1" applyFont="1" applyFill="1" applyBorder="1" applyAlignment="1" applyProtection="1">
      <alignment vertical="center"/>
    </xf>
    <xf numFmtId="164" fontId="13" fillId="8" borderId="9" xfId="14" applyNumberFormat="1" applyFont="1" applyFill="1" applyBorder="1" applyAlignment="1" applyProtection="1">
      <alignment vertical="center"/>
    </xf>
    <xf numFmtId="164" fontId="13" fillId="12" borderId="20" xfId="14" applyNumberFormat="1" applyFont="1" applyFill="1" applyBorder="1" applyAlignment="1" applyProtection="1">
      <alignment vertical="center"/>
      <protection locked="0"/>
    </xf>
    <xf numFmtId="164" fontId="13" fillId="13" borderId="20" xfId="14" applyNumberFormat="1" applyFont="1" applyFill="1" applyBorder="1" applyAlignment="1" applyProtection="1">
      <alignment horizontal="center" vertical="center"/>
    </xf>
    <xf numFmtId="164" fontId="13" fillId="13" borderId="21" xfId="14" applyNumberFormat="1" applyFont="1" applyFill="1" applyBorder="1" applyAlignment="1" applyProtection="1">
      <alignment horizontal="center" vertical="center"/>
    </xf>
    <xf numFmtId="164" fontId="13" fillId="3" borderId="9" xfId="14" applyNumberFormat="1" applyFont="1" applyFill="1" applyBorder="1" applyAlignment="1" applyProtection="1">
      <alignment horizontal="center" vertical="center"/>
    </xf>
    <xf numFmtId="164" fontId="13" fillId="13" borderId="23" xfId="14" applyNumberFormat="1" applyFont="1" applyFill="1" applyBorder="1" applyAlignment="1" applyProtection="1">
      <alignment horizontal="center" vertical="center"/>
    </xf>
    <xf numFmtId="164" fontId="13" fillId="13" borderId="26" xfId="14" applyNumberFormat="1" applyFont="1" applyFill="1" applyBorder="1" applyAlignment="1" applyProtection="1">
      <alignment horizontal="center" vertical="center"/>
    </xf>
    <xf numFmtId="164" fontId="8" fillId="3" borderId="21" xfId="13" applyNumberFormat="1" applyFont="1" applyFill="1" applyBorder="1" applyAlignment="1">
      <alignment horizontal="left" vertical="top"/>
    </xf>
    <xf numFmtId="164" fontId="8" fillId="3" borderId="71" xfId="13" applyNumberFormat="1" applyFont="1" applyFill="1" applyBorder="1" applyAlignment="1">
      <alignment horizontal="left" vertical="top"/>
    </xf>
    <xf numFmtId="164" fontId="8" fillId="3" borderId="26" xfId="13" applyNumberFormat="1" applyFont="1" applyFill="1" applyBorder="1" applyAlignment="1">
      <alignment horizontal="left" vertical="top"/>
    </xf>
    <xf numFmtId="164" fontId="8" fillId="3" borderId="21" xfId="13" applyNumberFormat="1" applyFont="1" applyFill="1" applyBorder="1" applyAlignment="1" applyProtection="1">
      <alignment horizontal="center" vertical="top"/>
    </xf>
    <xf numFmtId="164" fontId="8" fillId="3" borderId="26" xfId="13" applyNumberFormat="1" applyFont="1" applyFill="1" applyBorder="1" applyAlignment="1" applyProtection="1">
      <alignment horizontal="center" vertical="top"/>
    </xf>
    <xf numFmtId="0" fontId="9" fillId="3" borderId="20" xfId="2" applyFont="1" applyFill="1" applyBorder="1" applyAlignment="1" applyProtection="1">
      <alignment horizontal="center" vertical="center"/>
    </xf>
    <xf numFmtId="164" fontId="13" fillId="8" borderId="29" xfId="14" applyNumberFormat="1" applyFont="1" applyFill="1" applyBorder="1" applyAlignment="1" applyProtection="1">
      <alignment vertical="center"/>
    </xf>
    <xf numFmtId="164" fontId="13" fillId="8" borderId="72" xfId="14" applyNumberFormat="1" applyFont="1" applyFill="1" applyBorder="1" applyAlignment="1" applyProtection="1">
      <alignment vertical="center"/>
    </xf>
    <xf numFmtId="164" fontId="13" fillId="8" borderId="25" xfId="14" applyNumberFormat="1" applyFont="1" applyFill="1" applyBorder="1" applyAlignment="1" applyProtection="1">
      <alignment vertical="center"/>
    </xf>
    <xf numFmtId="164" fontId="13" fillId="8" borderId="30" xfId="14" applyNumberFormat="1" applyFont="1" applyFill="1" applyBorder="1" applyAlignment="1" applyProtection="1">
      <alignment vertical="center"/>
    </xf>
    <xf numFmtId="0" fontId="0" fillId="3" borderId="0" xfId="0" applyFont="1" applyFill="1" applyBorder="1" applyAlignment="1">
      <alignment vertical="top"/>
    </xf>
    <xf numFmtId="164" fontId="13" fillId="3" borderId="72" xfId="14" applyNumberFormat="1" applyFont="1" applyFill="1" applyBorder="1" applyAlignment="1" applyProtection="1">
      <alignment horizontal="center" vertical="center"/>
    </xf>
    <xf numFmtId="164" fontId="13" fillId="3" borderId="25" xfId="14" applyNumberFormat="1" applyFont="1" applyFill="1" applyBorder="1" applyAlignment="1" applyProtection="1">
      <alignment horizontal="center" vertical="center"/>
    </xf>
    <xf numFmtId="0" fontId="0" fillId="3" borderId="0" xfId="0" applyFont="1" applyFill="1" applyBorder="1" applyAlignment="1" applyProtection="1">
      <alignment vertical="top"/>
    </xf>
    <xf numFmtId="0" fontId="42" fillId="3" borderId="0" xfId="2" applyFont="1" applyFill="1" applyBorder="1" applyAlignment="1" applyProtection="1">
      <alignment horizontal="center" vertical="center"/>
    </xf>
    <xf numFmtId="0" fontId="41" fillId="3" borderId="0" xfId="2" applyFont="1" applyFill="1" applyBorder="1" applyAlignment="1" applyProtection="1">
      <alignment vertical="center"/>
    </xf>
    <xf numFmtId="0" fontId="43" fillId="3" borderId="0" xfId="2" applyFont="1" applyFill="1" applyBorder="1" applyAlignment="1" applyProtection="1">
      <alignment vertical="center"/>
    </xf>
    <xf numFmtId="0" fontId="43" fillId="3" borderId="0" xfId="2" applyFont="1" applyFill="1" applyBorder="1" applyAlignment="1" applyProtection="1">
      <alignment horizontal="center" vertical="center"/>
    </xf>
    <xf numFmtId="164" fontId="44" fillId="3" borderId="0" xfId="14" applyNumberFormat="1" applyFont="1" applyFill="1" applyBorder="1" applyAlignment="1" applyProtection="1">
      <alignment vertical="center"/>
    </xf>
    <xf numFmtId="0" fontId="29" fillId="3" borderId="0" xfId="13" applyFont="1" applyFill="1" applyBorder="1" applyAlignment="1">
      <alignment horizontal="left" vertical="top"/>
    </xf>
    <xf numFmtId="164" fontId="42" fillId="3" borderId="0" xfId="2" applyNumberFormat="1" applyFont="1" applyFill="1" applyBorder="1" applyAlignment="1">
      <alignment vertical="center"/>
    </xf>
    <xf numFmtId="0" fontId="21" fillId="3" borderId="0" xfId="0" applyFont="1" applyFill="1" applyBorder="1" applyAlignment="1">
      <alignment vertical="top"/>
    </xf>
    <xf numFmtId="164" fontId="44" fillId="3" borderId="0" xfId="14" applyNumberFormat="1" applyFont="1" applyFill="1" applyBorder="1" applyAlignment="1" applyProtection="1">
      <alignment horizontal="center" vertical="center"/>
    </xf>
    <xf numFmtId="0" fontId="21" fillId="3" borderId="0" xfId="0" applyFont="1" applyFill="1" applyBorder="1" applyAlignment="1" applyProtection="1">
      <alignment vertical="top"/>
    </xf>
    <xf numFmtId="0" fontId="9" fillId="3" borderId="15" xfId="2" applyFont="1" applyFill="1" applyBorder="1" applyAlignment="1" applyProtection="1">
      <alignment horizontal="center" vertical="center"/>
    </xf>
    <xf numFmtId="164" fontId="13" fillId="8" borderId="85" xfId="14" applyNumberFormat="1" applyFont="1" applyFill="1" applyBorder="1" applyAlignment="1" applyProtection="1">
      <alignment vertical="center"/>
    </xf>
    <xf numFmtId="0" fontId="29" fillId="3" borderId="0" xfId="13" applyFont="1" applyFill="1" applyAlignment="1">
      <alignment horizontal="left" vertical="top"/>
    </xf>
    <xf numFmtId="164" fontId="13" fillId="12" borderId="14" xfId="14" applyNumberFormat="1" applyFont="1" applyFill="1" applyBorder="1" applyAlignment="1" applyProtection="1">
      <alignment vertical="center"/>
      <protection locked="0"/>
    </xf>
    <xf numFmtId="164" fontId="13" fillId="13" borderId="14" xfId="14" applyNumberFormat="1" applyFont="1" applyFill="1" applyBorder="1" applyAlignment="1" applyProtection="1">
      <alignment horizontal="center" vertical="center"/>
    </xf>
    <xf numFmtId="164" fontId="13" fillId="3" borderId="53" xfId="14" applyNumberFormat="1" applyFont="1" applyFill="1" applyBorder="1" applyAlignment="1" applyProtection="1">
      <alignment vertical="center"/>
    </xf>
    <xf numFmtId="164" fontId="13" fillId="3" borderId="71" xfId="14" applyNumberFormat="1" applyFont="1" applyFill="1" applyBorder="1" applyAlignment="1" applyProtection="1">
      <alignment vertical="center"/>
    </xf>
    <xf numFmtId="164" fontId="13" fillId="3" borderId="54" xfId="14" applyNumberFormat="1" applyFont="1" applyFill="1" applyBorder="1" applyAlignment="1" applyProtection="1">
      <alignment vertical="center"/>
    </xf>
    <xf numFmtId="164" fontId="13" fillId="7" borderId="20" xfId="14" applyNumberFormat="1" applyFont="1" applyFill="1" applyBorder="1" applyAlignment="1" applyProtection="1">
      <alignment vertical="center"/>
      <protection locked="0"/>
    </xf>
    <xf numFmtId="164" fontId="13" fillId="12" borderId="19" xfId="14" applyNumberFormat="1" applyFont="1" applyFill="1" applyBorder="1" applyAlignment="1" applyProtection="1">
      <alignment vertical="center"/>
      <protection locked="0"/>
    </xf>
    <xf numFmtId="164" fontId="13" fillId="13" borderId="19" xfId="14" applyNumberFormat="1" applyFont="1" applyFill="1" applyBorder="1" applyAlignment="1" applyProtection="1">
      <alignment horizontal="center" vertical="center"/>
    </xf>
    <xf numFmtId="164" fontId="13" fillId="3" borderId="50" xfId="14" applyNumberFormat="1" applyFont="1" applyFill="1" applyBorder="1" applyAlignment="1" applyProtection="1">
      <alignment vertical="center"/>
    </xf>
    <xf numFmtId="164" fontId="13" fillId="3" borderId="99" xfId="14" applyNumberFormat="1" applyFont="1" applyFill="1" applyBorder="1" applyAlignment="1" applyProtection="1">
      <alignment vertical="center"/>
    </xf>
    <xf numFmtId="164" fontId="13" fillId="3" borderId="26" xfId="14" applyNumberFormat="1" applyFont="1" applyFill="1" applyBorder="1" applyAlignment="1" applyProtection="1">
      <alignment vertical="center"/>
    </xf>
    <xf numFmtId="164" fontId="13" fillId="3" borderId="27" xfId="14" applyNumberFormat="1" applyFont="1" applyFill="1" applyBorder="1" applyAlignment="1" applyProtection="1">
      <alignment vertical="center"/>
    </xf>
    <xf numFmtId="164" fontId="13" fillId="8" borderId="20" xfId="14" applyNumberFormat="1" applyFont="1" applyFill="1" applyBorder="1" applyAlignment="1" applyProtection="1">
      <alignment vertical="center"/>
    </xf>
    <xf numFmtId="164" fontId="13" fillId="8" borderId="40" xfId="14" applyNumberFormat="1" applyFont="1" applyFill="1" applyBorder="1" applyAlignment="1" applyProtection="1">
      <alignment vertical="center"/>
    </xf>
    <xf numFmtId="164" fontId="13" fillId="3" borderId="26" xfId="14" applyNumberFormat="1" applyFont="1" applyFill="1" applyBorder="1" applyAlignment="1" applyProtection="1">
      <alignment horizontal="center" vertical="center"/>
    </xf>
    <xf numFmtId="164" fontId="13" fillId="12" borderId="30" xfId="14" applyNumberFormat="1" applyFont="1" applyFill="1" applyBorder="1" applyAlignment="1" applyProtection="1">
      <alignment vertical="center"/>
      <protection locked="0"/>
    </xf>
    <xf numFmtId="164" fontId="13" fillId="8" borderId="79" xfId="14" applyNumberFormat="1" applyFont="1" applyFill="1" applyBorder="1" applyAlignment="1" applyProtection="1">
      <alignment vertical="center"/>
    </xf>
    <xf numFmtId="164" fontId="13" fillId="12" borderId="28" xfId="14" applyNumberFormat="1" applyFont="1" applyFill="1" applyBorder="1" applyAlignment="1" applyProtection="1">
      <alignment vertical="center"/>
      <protection locked="0"/>
    </xf>
    <xf numFmtId="164" fontId="13" fillId="12" borderId="29" xfId="14" applyNumberFormat="1" applyFont="1" applyFill="1" applyBorder="1" applyAlignment="1" applyProtection="1">
      <alignment vertical="center"/>
      <protection locked="0"/>
    </xf>
    <xf numFmtId="164" fontId="13" fillId="13" borderId="29" xfId="14" applyNumberFormat="1" applyFont="1" applyFill="1" applyBorder="1" applyAlignment="1" applyProtection="1">
      <alignment horizontal="center" vertical="center"/>
    </xf>
    <xf numFmtId="164" fontId="13" fillId="13" borderId="72" xfId="14" applyNumberFormat="1" applyFont="1" applyFill="1" applyBorder="1" applyAlignment="1" applyProtection="1">
      <alignment horizontal="center" vertical="center"/>
    </xf>
    <xf numFmtId="164" fontId="13" fillId="13" borderId="28" xfId="14" applyNumberFormat="1" applyFont="1" applyFill="1" applyBorder="1" applyAlignment="1" applyProtection="1">
      <alignment horizontal="center" vertical="center"/>
    </xf>
    <xf numFmtId="164" fontId="13" fillId="13" borderId="30" xfId="14" applyNumberFormat="1" applyFont="1" applyFill="1" applyBorder="1" applyAlignment="1" applyProtection="1">
      <alignment horizontal="center" vertical="center"/>
    </xf>
    <xf numFmtId="0" fontId="45" fillId="3" borderId="0" xfId="13" applyFont="1" applyFill="1" applyAlignment="1">
      <alignment horizontal="left" vertical="top" wrapText="1"/>
    </xf>
    <xf numFmtId="164" fontId="6" fillId="3" borderId="0" xfId="13" applyNumberFormat="1" applyFont="1" applyFill="1" applyAlignment="1">
      <alignment horizontal="left" vertical="top"/>
    </xf>
    <xf numFmtId="0" fontId="33" fillId="3" borderId="0" xfId="13" applyFont="1" applyFill="1" applyAlignment="1">
      <alignment horizontal="left" vertical="top"/>
    </xf>
    <xf numFmtId="0" fontId="45" fillId="3" borderId="0" xfId="13" applyFont="1" applyFill="1" applyAlignment="1" applyProtection="1">
      <alignment horizontal="left" vertical="top" wrapText="1"/>
    </xf>
    <xf numFmtId="164" fontId="28" fillId="3" borderId="0" xfId="13" applyNumberFormat="1" applyFont="1" applyFill="1" applyAlignment="1">
      <alignment horizontal="left" vertical="top"/>
    </xf>
    <xf numFmtId="0" fontId="28" fillId="3" borderId="0" xfId="13" applyFont="1" applyFill="1" applyAlignment="1" applyProtection="1">
      <alignment horizontal="center" vertical="top"/>
    </xf>
    <xf numFmtId="0" fontId="9" fillId="3" borderId="5" xfId="2" applyFont="1" applyFill="1" applyBorder="1" applyAlignment="1" applyProtection="1">
      <alignment horizontal="center" vertical="center"/>
    </xf>
    <xf numFmtId="164" fontId="13" fillId="12" borderId="6" xfId="14" applyNumberFormat="1" applyFont="1" applyFill="1" applyBorder="1" applyAlignment="1" applyProtection="1">
      <alignment vertical="center"/>
      <protection locked="0"/>
    </xf>
    <xf numFmtId="164" fontId="13" fillId="7" borderId="5" xfId="3" applyNumberFormat="1" applyFont="1" applyFill="1" applyBorder="1" applyAlignment="1" applyProtection="1">
      <alignment vertical="center"/>
      <protection locked="0"/>
    </xf>
    <xf numFmtId="164" fontId="13" fillId="8" borderId="3" xfId="14" applyNumberFormat="1" applyFont="1" applyFill="1" applyBorder="1" applyAlignment="1" applyProtection="1">
      <alignment vertical="center"/>
    </xf>
    <xf numFmtId="164" fontId="13" fillId="12" borderId="4" xfId="14" applyNumberFormat="1" applyFont="1" applyFill="1" applyBorder="1" applyAlignment="1" applyProtection="1">
      <alignment vertical="center"/>
      <protection locked="0"/>
    </xf>
    <xf numFmtId="164" fontId="13" fillId="8" borderId="6" xfId="14" applyNumberFormat="1" applyFont="1" applyFill="1" applyBorder="1" applyAlignment="1" applyProtection="1">
      <alignment vertical="center"/>
    </xf>
    <xf numFmtId="164" fontId="13" fillId="8" borderId="8" xfId="14" applyNumberFormat="1" applyFont="1" applyFill="1" applyBorder="1" applyAlignment="1" applyProtection="1">
      <alignment vertical="center"/>
    </xf>
    <xf numFmtId="164" fontId="13" fillId="12" borderId="5" xfId="14" applyNumberFormat="1" applyFont="1" applyFill="1" applyBorder="1" applyAlignment="1" applyProtection="1">
      <alignment vertical="center"/>
      <protection locked="0"/>
    </xf>
    <xf numFmtId="164" fontId="13" fillId="7" borderId="5" xfId="14" applyNumberFormat="1" applyFont="1" applyFill="1" applyBorder="1" applyAlignment="1" applyProtection="1">
      <alignment vertical="center"/>
      <protection locked="0"/>
    </xf>
    <xf numFmtId="0" fontId="33" fillId="3" borderId="4" xfId="13" applyFont="1" applyFill="1" applyBorder="1" applyAlignment="1">
      <alignment horizontal="left" vertical="top"/>
    </xf>
    <xf numFmtId="0" fontId="33" fillId="3" borderId="8" xfId="13" applyFont="1" applyFill="1" applyBorder="1" applyAlignment="1">
      <alignment horizontal="left" vertical="top"/>
    </xf>
    <xf numFmtId="167" fontId="13" fillId="13" borderId="5" xfId="14" applyNumberFormat="1" applyFont="1" applyFill="1" applyBorder="1" applyAlignment="1" applyProtection="1">
      <alignment horizontal="center" vertical="center"/>
    </xf>
    <xf numFmtId="167" fontId="13" fillId="3" borderId="5" xfId="14" applyNumberFormat="1" applyFont="1" applyFill="1" applyBorder="1" applyAlignment="1" applyProtection="1">
      <alignment horizontal="center" vertical="center"/>
    </xf>
    <xf numFmtId="167" fontId="13" fillId="13" borderId="6" xfId="14" applyNumberFormat="1" applyFont="1" applyFill="1" applyBorder="1" applyAlignment="1" applyProtection="1">
      <alignment horizontal="center" vertical="center"/>
    </xf>
    <xf numFmtId="167" fontId="13" fillId="3" borderId="8" xfId="14" applyNumberFormat="1" applyFont="1" applyFill="1" applyBorder="1" applyAlignment="1" applyProtection="1">
      <alignment horizontal="center" vertical="center"/>
    </xf>
    <xf numFmtId="167" fontId="13" fillId="13" borderId="4" xfId="14" applyNumberFormat="1" applyFont="1" applyFill="1" applyBorder="1" applyAlignment="1" applyProtection="1">
      <alignment horizontal="center" vertical="center"/>
    </xf>
    <xf numFmtId="167" fontId="13" fillId="3" borderId="6" xfId="14" applyNumberFormat="1" applyFont="1" applyFill="1" applyBorder="1" applyAlignment="1" applyProtection="1">
      <alignment horizontal="center" vertical="center"/>
    </xf>
    <xf numFmtId="0" fontId="7" fillId="4" borderId="100" xfId="2" applyFont="1" applyFill="1" applyBorder="1" applyAlignment="1" applyProtection="1">
      <alignment horizontal="center" vertical="center" wrapText="1"/>
    </xf>
    <xf numFmtId="0" fontId="6" fillId="3" borderId="0" xfId="13" applyFont="1" applyFill="1" applyAlignment="1">
      <alignment horizontal="right" vertical="top"/>
    </xf>
    <xf numFmtId="0" fontId="28" fillId="3" borderId="0" xfId="13" applyFont="1" applyFill="1" applyAlignment="1">
      <alignment horizontal="right" vertical="top"/>
    </xf>
    <xf numFmtId="0" fontId="33" fillId="3" borderId="0" xfId="13" applyFont="1" applyFill="1" applyAlignment="1">
      <alignment horizontal="right" vertical="top"/>
    </xf>
    <xf numFmtId="0" fontId="33" fillId="3" borderId="14" xfId="13" applyFont="1" applyFill="1" applyBorder="1" applyAlignment="1">
      <alignment horizontal="left" vertical="top"/>
    </xf>
    <xf numFmtId="0" fontId="33" fillId="3" borderId="10" xfId="13" applyFont="1" applyFill="1" applyBorder="1" applyAlignment="1">
      <alignment horizontal="left" vertical="top"/>
    </xf>
    <xf numFmtId="0" fontId="8" fillId="0" borderId="67" xfId="2" applyFont="1" applyBorder="1" applyAlignment="1" applyProtection="1">
      <alignment horizontal="center" vertical="center"/>
    </xf>
    <xf numFmtId="0" fontId="6" fillId="0" borderId="66" xfId="2" applyFont="1" applyBorder="1" applyAlignment="1" applyProtection="1">
      <alignment vertical="center"/>
    </xf>
    <xf numFmtId="0" fontId="9" fillId="3" borderId="66" xfId="2" applyFont="1" applyFill="1" applyBorder="1" applyAlignment="1" applyProtection="1">
      <alignment horizontal="center" vertical="center"/>
    </xf>
    <xf numFmtId="0" fontId="9" fillId="0" borderId="66" xfId="2" applyFont="1" applyBorder="1" applyAlignment="1" applyProtection="1">
      <alignment horizontal="center" vertical="center"/>
    </xf>
    <xf numFmtId="0" fontId="9" fillId="0" borderId="12" xfId="2" applyFont="1" applyBorder="1" applyAlignment="1" applyProtection="1">
      <alignment horizontal="center" vertical="center"/>
    </xf>
    <xf numFmtId="164" fontId="13" fillId="12" borderId="80" xfId="14" applyNumberFormat="1" applyFont="1" applyFill="1" applyBorder="1" applyAlignment="1" applyProtection="1">
      <alignment vertical="center"/>
      <protection locked="0"/>
    </xf>
    <xf numFmtId="164" fontId="8" fillId="3" borderId="0" xfId="13" applyNumberFormat="1" applyFont="1" applyFill="1" applyAlignment="1">
      <alignment horizontal="left" vertical="top"/>
    </xf>
    <xf numFmtId="164" fontId="33" fillId="3" borderId="0" xfId="13" applyNumberFormat="1" applyFont="1" applyFill="1" applyAlignment="1">
      <alignment horizontal="left" vertical="top"/>
    </xf>
    <xf numFmtId="0" fontId="33" fillId="3" borderId="19" xfId="13" applyFont="1" applyFill="1" applyBorder="1" applyAlignment="1">
      <alignment horizontal="left" vertical="top"/>
    </xf>
    <xf numFmtId="0" fontId="33" fillId="3" borderId="9" xfId="13" applyFont="1" applyFill="1" applyBorder="1" applyAlignment="1">
      <alignment horizontal="left" vertical="top"/>
    </xf>
    <xf numFmtId="164" fontId="13" fillId="12" borderId="22" xfId="14" applyNumberFormat="1" applyFont="1" applyFill="1" applyBorder="1" applyAlignment="1" applyProtection="1">
      <alignment vertical="center"/>
      <protection locked="0"/>
    </xf>
    <xf numFmtId="164" fontId="13" fillId="8" borderId="22" xfId="14" applyNumberFormat="1" applyFont="1" applyFill="1" applyBorder="1" applyAlignment="1" applyProtection="1">
      <alignment vertical="center"/>
    </xf>
    <xf numFmtId="164" fontId="13" fillId="12" borderId="101" xfId="14" applyNumberFormat="1" applyFont="1" applyFill="1" applyBorder="1" applyAlignment="1" applyProtection="1">
      <alignment vertical="center"/>
      <protection locked="0"/>
    </xf>
    <xf numFmtId="164" fontId="13" fillId="8" borderId="84" xfId="14" applyNumberFormat="1" applyFont="1" applyFill="1" applyBorder="1" applyAlignment="1" applyProtection="1">
      <alignment vertical="center"/>
    </xf>
    <xf numFmtId="0" fontId="6" fillId="0" borderId="29" xfId="2" applyFont="1" applyBorder="1" applyAlignment="1" applyProtection="1">
      <alignment vertical="center" wrapText="1"/>
    </xf>
    <xf numFmtId="164" fontId="13" fillId="8" borderId="31" xfId="14" applyNumberFormat="1" applyFont="1" applyFill="1" applyBorder="1" applyAlignment="1" applyProtection="1">
      <alignment vertical="center"/>
    </xf>
    <xf numFmtId="0" fontId="33" fillId="3" borderId="28" xfId="13" applyFont="1" applyFill="1" applyBorder="1" applyAlignment="1">
      <alignment horizontal="left" vertical="top"/>
    </xf>
    <xf numFmtId="0" fontId="33" fillId="3" borderId="25" xfId="13" applyFont="1" applyFill="1" applyBorder="1" applyAlignment="1">
      <alignment horizontal="left" vertical="top"/>
    </xf>
    <xf numFmtId="0" fontId="6" fillId="0" borderId="66" xfId="2" applyFont="1" applyBorder="1" applyAlignment="1" applyProtection="1">
      <alignment vertical="center" wrapText="1"/>
    </xf>
    <xf numFmtId="164" fontId="13" fillId="12" borderId="17" xfId="14" applyNumberFormat="1" applyFont="1" applyFill="1" applyBorder="1" applyAlignment="1" applyProtection="1">
      <alignment vertical="center"/>
      <protection locked="0"/>
    </xf>
    <xf numFmtId="0" fontId="6" fillId="0" borderId="20" xfId="2" applyFont="1" applyBorder="1" applyAlignment="1" applyProtection="1">
      <alignment vertical="center" wrapText="1"/>
    </xf>
    <xf numFmtId="164" fontId="13" fillId="12" borderId="31" xfId="14" applyNumberFormat="1" applyFont="1" applyFill="1" applyBorder="1" applyAlignment="1" applyProtection="1">
      <alignment vertical="center"/>
      <protection locked="0"/>
    </xf>
    <xf numFmtId="0" fontId="6" fillId="0" borderId="0" xfId="2" applyFont="1" applyFill="1" applyBorder="1" applyAlignment="1">
      <alignment horizontal="center" vertical="center"/>
    </xf>
    <xf numFmtId="0" fontId="46" fillId="3" borderId="0" xfId="2" applyNumberFormat="1" applyFont="1" applyFill="1" applyBorder="1" applyAlignment="1" applyProtection="1">
      <alignment vertical="center"/>
    </xf>
    <xf numFmtId="0" fontId="17" fillId="4" borderId="50" xfId="5" applyFont="1" applyFill="1" applyBorder="1" applyAlignment="1" applyProtection="1">
      <alignment horizontal="center" vertical="top"/>
    </xf>
    <xf numFmtId="0" fontId="17" fillId="4" borderId="99" xfId="5" applyFont="1" applyFill="1" applyBorder="1" applyAlignment="1" applyProtection="1">
      <alignment horizontal="left" vertical="top"/>
    </xf>
    <xf numFmtId="0" fontId="17" fillId="4" borderId="55" xfId="5" applyFont="1" applyFill="1" applyBorder="1" applyAlignment="1" applyProtection="1">
      <alignment horizontal="left" vertical="top"/>
    </xf>
    <xf numFmtId="0" fontId="15" fillId="0" borderId="39" xfId="5" applyFont="1" applyFill="1" applyBorder="1" applyAlignment="1" applyProtection="1">
      <alignment horizontal="center" vertical="top"/>
    </xf>
    <xf numFmtId="0" fontId="15" fillId="0" borderId="56" xfId="5" applyFont="1" applyFill="1" applyBorder="1" applyAlignment="1" applyProtection="1">
      <alignment horizontal="center" vertical="top"/>
    </xf>
    <xf numFmtId="0" fontId="8" fillId="3" borderId="61" xfId="6" applyFont="1" applyFill="1" applyBorder="1" applyAlignment="1" applyProtection="1">
      <alignment vertical="center"/>
    </xf>
    <xf numFmtId="0" fontId="8" fillId="3" borderId="0" xfId="6" applyFont="1" applyFill="1" applyBorder="1" applyAlignment="1" applyProtection="1">
      <alignment vertical="center"/>
    </xf>
    <xf numFmtId="0" fontId="2" fillId="3" borderId="0" xfId="2" applyFill="1" applyBorder="1" applyAlignment="1">
      <alignment vertical="center"/>
    </xf>
    <xf numFmtId="0" fontId="17" fillId="0" borderId="38" xfId="5" applyFont="1" applyFill="1" applyBorder="1" applyAlignment="1" applyProtection="1">
      <alignment horizontal="center" vertical="top"/>
    </xf>
    <xf numFmtId="0" fontId="3" fillId="2" borderId="0" xfId="2" applyFont="1" applyFill="1" applyBorder="1" applyAlignment="1">
      <alignment horizontal="right" vertical="center"/>
    </xf>
    <xf numFmtId="0" fontId="40" fillId="3" borderId="0" xfId="2" applyFont="1" applyFill="1" applyBorder="1" applyAlignment="1" applyProtection="1">
      <alignment vertical="center"/>
    </xf>
    <xf numFmtId="0" fontId="40" fillId="3" borderId="0" xfId="2" applyFont="1" applyFill="1" applyBorder="1" applyAlignment="1" applyProtection="1">
      <alignment horizontal="right" vertical="center"/>
    </xf>
    <xf numFmtId="0" fontId="3" fillId="3" borderId="0" xfId="2" applyFont="1" applyFill="1" applyBorder="1" applyAlignment="1">
      <alignment horizontal="right" vertical="center"/>
    </xf>
    <xf numFmtId="0" fontId="4" fillId="3" borderId="0" xfId="2" applyFont="1" applyFill="1" applyBorder="1" applyAlignment="1">
      <alignment horizontal="left" vertical="center"/>
    </xf>
    <xf numFmtId="0" fontId="47" fillId="3" borderId="0" xfId="5" applyFont="1" applyFill="1" applyAlignment="1" applyProtection="1">
      <alignment vertical="center"/>
    </xf>
    <xf numFmtId="0" fontId="48" fillId="3" borderId="0" xfId="5" applyFont="1" applyFill="1" applyAlignment="1" applyProtection="1">
      <alignment horizontal="center" vertical="center" wrapText="1"/>
    </xf>
    <xf numFmtId="0" fontId="48" fillId="3" borderId="0" xfId="5" applyFont="1" applyFill="1" applyAlignment="1" applyProtection="1">
      <alignment vertical="center"/>
    </xf>
    <xf numFmtId="0" fontId="49" fillId="3" borderId="0" xfId="5" applyFont="1" applyFill="1" applyAlignment="1" applyProtection="1">
      <alignment horizontal="right" vertical="center"/>
    </xf>
    <xf numFmtId="0" fontId="49" fillId="3" borderId="0" xfId="5" applyFont="1" applyFill="1" applyBorder="1" applyAlignment="1" applyProtection="1">
      <alignment horizontal="right" vertical="center"/>
    </xf>
    <xf numFmtId="0" fontId="48" fillId="3" borderId="0" xfId="5" applyFont="1" applyFill="1" applyAlignment="1" applyProtection="1">
      <alignment vertical="center" wrapText="1"/>
    </xf>
    <xf numFmtId="0" fontId="7" fillId="4" borderId="8" xfId="2" applyFont="1" applyFill="1" applyBorder="1" applyAlignment="1" applyProtection="1">
      <alignment horizontal="center" vertical="center"/>
    </xf>
    <xf numFmtId="0" fontId="7" fillId="4" borderId="43" xfId="2" applyFont="1" applyFill="1" applyBorder="1" applyAlignment="1" applyProtection="1">
      <alignment horizontal="center" vertical="center"/>
    </xf>
    <xf numFmtId="0" fontId="7" fillId="4" borderId="4" xfId="2" applyFont="1" applyFill="1" applyBorder="1" applyAlignment="1" applyProtection="1">
      <alignment horizontal="center" vertical="center"/>
    </xf>
    <xf numFmtId="0" fontId="15" fillId="14" borderId="0" xfId="5" applyFont="1" applyFill="1" applyAlignment="1" applyProtection="1">
      <alignment vertical="center"/>
    </xf>
    <xf numFmtId="0" fontId="15" fillId="3" borderId="0" xfId="5" applyFont="1" applyFill="1" applyBorder="1" applyAlignment="1" applyProtection="1">
      <alignment horizontal="center" vertical="center" wrapText="1"/>
    </xf>
    <xf numFmtId="0" fontId="15" fillId="3" borderId="0" xfId="5" applyFont="1" applyFill="1" applyBorder="1" applyAlignment="1" applyProtection="1">
      <alignment vertical="center" wrapText="1"/>
    </xf>
    <xf numFmtId="0" fontId="15" fillId="14" borderId="0" xfId="5" applyFont="1" applyFill="1" applyBorder="1" applyAlignment="1" applyProtection="1">
      <alignment vertical="center"/>
    </xf>
    <xf numFmtId="0" fontId="7" fillId="3" borderId="0" xfId="15" applyFont="1" applyFill="1" applyBorder="1" applyAlignment="1" applyProtection="1">
      <alignment horizontal="center" vertical="center"/>
    </xf>
    <xf numFmtId="0" fontId="9" fillId="0" borderId="0" xfId="2" applyFont="1" applyFill="1" applyAlignment="1" applyProtection="1">
      <alignment horizontal="left" vertical="center"/>
    </xf>
    <xf numFmtId="0" fontId="8" fillId="0" borderId="0" xfId="2" applyFont="1" applyFill="1" applyAlignment="1" applyProtection="1">
      <alignment horizontal="right" vertical="center"/>
    </xf>
    <xf numFmtId="0" fontId="7" fillId="4" borderId="67" xfId="5" applyFont="1" applyFill="1" applyBorder="1" applyAlignment="1" applyProtection="1">
      <alignment horizontal="center" vertical="center"/>
    </xf>
    <xf numFmtId="0" fontId="7" fillId="4" borderId="12" xfId="5" applyFont="1" applyFill="1" applyBorder="1" applyAlignment="1" applyProtection="1">
      <alignment vertical="center"/>
    </xf>
    <xf numFmtId="0" fontId="11" fillId="3" borderId="0" xfId="5" applyFont="1" applyFill="1" applyBorder="1" applyAlignment="1" applyProtection="1">
      <alignment vertical="center"/>
    </xf>
    <xf numFmtId="0" fontId="13" fillId="3" borderId="0" xfId="5" applyFont="1" applyFill="1" applyBorder="1" applyAlignment="1" applyProtection="1">
      <alignment vertical="center"/>
    </xf>
    <xf numFmtId="0" fontId="13" fillId="3" borderId="14" xfId="5" applyFont="1" applyFill="1" applyBorder="1" applyAlignment="1" applyProtection="1">
      <alignment horizontal="center" vertical="center"/>
    </xf>
    <xf numFmtId="0" fontId="15" fillId="14" borderId="15" xfId="5" applyFont="1" applyFill="1" applyBorder="1" applyAlignment="1" applyProtection="1">
      <alignment vertical="center"/>
    </xf>
    <xf numFmtId="0" fontId="11" fillId="3" borderId="15" xfId="5" applyFont="1" applyFill="1" applyBorder="1" applyAlignment="1" applyProtection="1">
      <alignment horizontal="center" vertical="center" wrapText="1"/>
    </xf>
    <xf numFmtId="0" fontId="11" fillId="14" borderId="15" xfId="5" applyFont="1" applyFill="1" applyBorder="1" applyAlignment="1" applyProtection="1">
      <alignment horizontal="center" vertical="center"/>
    </xf>
    <xf numFmtId="0" fontId="11" fillId="14" borderId="10" xfId="5" applyFont="1" applyFill="1" applyBorder="1" applyAlignment="1" applyProtection="1">
      <alignment horizontal="center" vertical="center"/>
    </xf>
    <xf numFmtId="164" fontId="13" fillId="7" borderId="68" xfId="5" applyNumberFormat="1" applyFont="1" applyFill="1" applyBorder="1" applyAlignment="1" applyProtection="1">
      <alignment vertical="center"/>
      <protection locked="0"/>
    </xf>
    <xf numFmtId="164" fontId="13" fillId="7" borderId="15" xfId="5" applyNumberFormat="1" applyFont="1" applyFill="1" applyBorder="1" applyAlignment="1" applyProtection="1">
      <alignment vertical="center"/>
      <protection locked="0"/>
    </xf>
    <xf numFmtId="164" fontId="13" fillId="7" borderId="10" xfId="5" applyNumberFormat="1" applyFont="1" applyFill="1" applyBorder="1" applyAlignment="1" applyProtection="1">
      <alignment vertical="center"/>
      <protection locked="0"/>
    </xf>
    <xf numFmtId="167" fontId="13" fillId="7" borderId="68" xfId="5" applyNumberFormat="1" applyFont="1" applyFill="1" applyBorder="1" applyAlignment="1" applyProtection="1">
      <alignment vertical="center"/>
      <protection locked="0"/>
    </xf>
    <xf numFmtId="167" fontId="13" fillId="7" borderId="15" xfId="5" applyNumberFormat="1" applyFont="1" applyFill="1" applyBorder="1" applyAlignment="1" applyProtection="1">
      <alignment vertical="center"/>
      <protection locked="0"/>
    </xf>
    <xf numFmtId="167" fontId="13" fillId="8" borderId="12" xfId="5" applyNumberFormat="1" applyFont="1" applyFill="1" applyBorder="1" applyAlignment="1" applyProtection="1">
      <alignment vertical="center"/>
    </xf>
    <xf numFmtId="167" fontId="13" fillId="3" borderId="0" xfId="5" applyNumberFormat="1" applyFont="1" applyFill="1" applyBorder="1" applyAlignment="1" applyProtection="1">
      <alignment vertical="center"/>
    </xf>
    <xf numFmtId="0" fontId="13" fillId="3" borderId="14" xfId="5" applyFont="1" applyFill="1" applyBorder="1" applyAlignment="1" applyProtection="1">
      <alignment vertical="center" wrapText="1"/>
    </xf>
    <xf numFmtId="0" fontId="13" fillId="3" borderId="12" xfId="5" applyFont="1" applyFill="1" applyBorder="1" applyAlignment="1" applyProtection="1">
      <alignment vertical="center"/>
    </xf>
    <xf numFmtId="0" fontId="11" fillId="3" borderId="20" xfId="5" applyFont="1" applyFill="1" applyBorder="1" applyAlignment="1" applyProtection="1">
      <alignment horizontal="center" vertical="center" wrapText="1"/>
    </xf>
    <xf numFmtId="0" fontId="11" fillId="14" borderId="20" xfId="5" applyFont="1" applyFill="1" applyBorder="1" applyAlignment="1" applyProtection="1">
      <alignment horizontal="center" vertical="center"/>
    </xf>
    <xf numFmtId="0" fontId="11" fillId="14" borderId="9" xfId="5" applyFont="1" applyFill="1" applyBorder="1" applyAlignment="1" applyProtection="1">
      <alignment horizontal="center" vertical="center"/>
    </xf>
    <xf numFmtId="164" fontId="13" fillId="7" borderId="82" xfId="5" applyNumberFormat="1" applyFont="1" applyFill="1" applyBorder="1" applyAlignment="1" applyProtection="1">
      <alignment vertical="center"/>
      <protection locked="0"/>
    </xf>
    <xf numFmtId="164" fontId="13" fillId="7" borderId="20" xfId="5" applyNumberFormat="1" applyFont="1" applyFill="1" applyBorder="1" applyAlignment="1" applyProtection="1">
      <alignment vertical="center"/>
      <protection locked="0"/>
    </xf>
    <xf numFmtId="164" fontId="13" fillId="7" borderId="9" xfId="5" applyNumberFormat="1" applyFont="1" applyFill="1" applyBorder="1" applyAlignment="1" applyProtection="1">
      <alignment vertical="center"/>
      <protection locked="0"/>
    </xf>
    <xf numFmtId="167" fontId="13" fillId="8" borderId="9" xfId="5" applyNumberFormat="1" applyFont="1" applyFill="1" applyBorder="1" applyAlignment="1" applyProtection="1">
      <alignment vertical="center"/>
    </xf>
    <xf numFmtId="0" fontId="13" fillId="3" borderId="19" xfId="5" applyFont="1" applyFill="1" applyBorder="1" applyAlignment="1" applyProtection="1">
      <alignment vertical="center" wrapText="1"/>
    </xf>
    <xf numFmtId="0" fontId="13" fillId="3" borderId="9" xfId="5" applyFont="1" applyFill="1" applyBorder="1" applyAlignment="1" applyProtection="1">
      <alignment vertical="center"/>
    </xf>
    <xf numFmtId="0" fontId="13" fillId="14" borderId="0" xfId="5" applyFont="1" applyFill="1" applyBorder="1" applyAlignment="1" applyProtection="1">
      <alignment horizontal="center" vertical="center"/>
    </xf>
    <xf numFmtId="164" fontId="13" fillId="3" borderId="71" xfId="5" applyNumberFormat="1" applyFont="1" applyFill="1" applyBorder="1" applyAlignment="1" applyProtection="1">
      <alignment vertical="center"/>
    </xf>
    <xf numFmtId="164" fontId="13" fillId="3" borderId="54" xfId="5" applyNumberFormat="1" applyFont="1" applyFill="1" applyBorder="1" applyAlignment="1" applyProtection="1">
      <alignment vertical="center"/>
    </xf>
    <xf numFmtId="164" fontId="13" fillId="7" borderId="19" xfId="5" applyNumberFormat="1" applyFont="1" applyFill="1" applyBorder="1" applyAlignment="1" applyProtection="1">
      <alignment vertical="center"/>
      <protection locked="0"/>
    </xf>
    <xf numFmtId="0" fontId="13" fillId="3" borderId="28" xfId="5" applyFont="1" applyFill="1" applyBorder="1" applyAlignment="1" applyProtection="1">
      <alignment horizontal="center" vertical="center"/>
    </xf>
    <xf numFmtId="0" fontId="15" fillId="0" borderId="29" xfId="5" applyFont="1" applyFill="1" applyBorder="1" applyAlignment="1" applyProtection="1">
      <alignment vertical="center" wrapText="1"/>
    </xf>
    <xf numFmtId="0" fontId="11" fillId="3" borderId="29" xfId="5" applyFont="1" applyFill="1" applyBorder="1" applyAlignment="1" applyProtection="1">
      <alignment horizontal="center" vertical="center" wrapText="1"/>
    </xf>
    <xf numFmtId="0" fontId="11" fillId="14" borderId="29" xfId="5" applyFont="1" applyFill="1" applyBorder="1" applyAlignment="1" applyProtection="1">
      <alignment horizontal="center" vertical="center"/>
    </xf>
    <xf numFmtId="0" fontId="11" fillId="14" borderId="25" xfId="5" applyFont="1" applyFill="1" applyBorder="1" applyAlignment="1" applyProtection="1">
      <alignment horizontal="center" vertical="center"/>
    </xf>
    <xf numFmtId="167" fontId="13" fillId="8" borderId="28" xfId="5" applyNumberFormat="1" applyFont="1" applyFill="1" applyBorder="1" applyAlignment="1" applyProtection="1">
      <alignment vertical="center"/>
    </xf>
    <xf numFmtId="167" fontId="13" fillId="8" borderId="29" xfId="5" applyNumberFormat="1" applyFont="1" applyFill="1" applyBorder="1" applyAlignment="1" applyProtection="1">
      <alignment vertical="center"/>
    </xf>
    <xf numFmtId="167" fontId="13" fillId="8" borderId="25" xfId="5" applyNumberFormat="1" applyFont="1" applyFill="1" applyBorder="1" applyAlignment="1" applyProtection="1">
      <alignment vertical="center"/>
    </xf>
    <xf numFmtId="0" fontId="13" fillId="3" borderId="28" xfId="5" applyFont="1" applyFill="1" applyBorder="1" applyAlignment="1" applyProtection="1">
      <alignment vertical="center" wrapText="1"/>
    </xf>
    <xf numFmtId="0" fontId="13" fillId="3" borderId="25" xfId="5" applyFont="1" applyFill="1" applyBorder="1" applyAlignment="1" applyProtection="1">
      <alignment vertical="center"/>
    </xf>
    <xf numFmtId="0" fontId="35" fillId="14" borderId="0" xfId="5" applyFont="1" applyFill="1" applyAlignment="1" applyProtection="1">
      <alignment vertical="center"/>
    </xf>
    <xf numFmtId="0" fontId="35" fillId="3" borderId="0" xfId="5" applyFont="1" applyFill="1" applyAlignment="1" applyProtection="1">
      <alignment vertical="center"/>
    </xf>
    <xf numFmtId="0" fontId="44" fillId="3" borderId="0" xfId="5" applyFont="1" applyFill="1" applyBorder="1" applyAlignment="1" applyProtection="1">
      <alignment horizontal="center" vertical="center"/>
    </xf>
    <xf numFmtId="0" fontId="35" fillId="3" borderId="0" xfId="5" applyFont="1" applyFill="1" applyBorder="1" applyAlignment="1" applyProtection="1">
      <alignment vertical="center" wrapText="1"/>
    </xf>
    <xf numFmtId="0" fontId="50" fillId="3" borderId="0" xfId="5" applyFont="1" applyFill="1" applyBorder="1" applyAlignment="1" applyProtection="1">
      <alignment horizontal="center" vertical="center" wrapText="1"/>
    </xf>
    <xf numFmtId="0" fontId="50" fillId="3" borderId="0" xfId="5" applyFont="1" applyFill="1" applyBorder="1" applyAlignment="1" applyProtection="1">
      <alignment horizontal="center" vertical="center"/>
    </xf>
    <xf numFmtId="0" fontId="44" fillId="3" borderId="0" xfId="5" applyFont="1" applyFill="1" applyBorder="1" applyAlignment="1" applyProtection="1">
      <alignment vertical="center"/>
    </xf>
    <xf numFmtId="167" fontId="44" fillId="3" borderId="0" xfId="5" applyNumberFormat="1" applyFont="1" applyFill="1" applyBorder="1" applyAlignment="1" applyProtection="1">
      <alignment vertical="center"/>
    </xf>
    <xf numFmtId="0" fontId="44" fillId="3" borderId="0" xfId="5" applyFont="1" applyFill="1" applyBorder="1" applyAlignment="1" applyProtection="1">
      <alignment vertical="center" wrapText="1"/>
    </xf>
    <xf numFmtId="0" fontId="35" fillId="0" borderId="0" xfId="5" applyFont="1" applyFill="1" applyBorder="1" applyAlignment="1" applyProtection="1">
      <alignment vertical="center"/>
    </xf>
    <xf numFmtId="0" fontId="35" fillId="3" borderId="0" xfId="5" applyFont="1" applyFill="1" applyBorder="1" applyAlignment="1" applyProtection="1">
      <alignment vertical="center"/>
    </xf>
    <xf numFmtId="0" fontId="15" fillId="0" borderId="15" xfId="5" applyFont="1" applyFill="1" applyBorder="1" applyAlignment="1" applyProtection="1">
      <alignment vertical="center" wrapText="1"/>
    </xf>
    <xf numFmtId="167" fontId="13" fillId="8" borderId="10" xfId="5" applyNumberFormat="1" applyFont="1" applyFill="1" applyBorder="1" applyAlignment="1" applyProtection="1">
      <alignment vertical="center"/>
    </xf>
    <xf numFmtId="0" fontId="13" fillId="3" borderId="10" xfId="5" applyFont="1" applyFill="1" applyBorder="1" applyAlignment="1" applyProtection="1">
      <alignment vertical="center"/>
    </xf>
    <xf numFmtId="167" fontId="13" fillId="8" borderId="24" xfId="5" applyNumberFormat="1" applyFont="1" applyFill="1" applyBorder="1" applyAlignment="1" applyProtection="1">
      <alignment vertical="center"/>
    </xf>
    <xf numFmtId="167" fontId="13" fillId="8" borderId="85" xfId="5" applyNumberFormat="1" applyFont="1" applyFill="1" applyBorder="1" applyAlignment="1" applyProtection="1">
      <alignment vertical="center"/>
    </xf>
    <xf numFmtId="0" fontId="44" fillId="3" borderId="25" xfId="5" applyFont="1" applyFill="1" applyBorder="1" applyAlignment="1" applyProtection="1">
      <alignment vertical="center"/>
    </xf>
    <xf numFmtId="167" fontId="13" fillId="8" borderId="18" xfId="5" applyNumberFormat="1" applyFont="1" applyFill="1" applyBorder="1" applyAlignment="1" applyProtection="1">
      <alignment horizontal="right" vertical="center"/>
    </xf>
    <xf numFmtId="167" fontId="13" fillId="8" borderId="15" xfId="5" applyNumberFormat="1" applyFont="1" applyFill="1" applyBorder="1" applyAlignment="1" applyProtection="1">
      <alignment horizontal="right" vertical="center"/>
    </xf>
    <xf numFmtId="167" fontId="13" fillId="8" borderId="68" xfId="5" applyNumberFormat="1" applyFont="1" applyFill="1" applyBorder="1" applyAlignment="1" applyProtection="1">
      <alignment horizontal="right" vertical="center"/>
    </xf>
    <xf numFmtId="167" fontId="13" fillId="8" borderId="14" xfId="5" applyNumberFormat="1" applyFont="1" applyFill="1" applyBorder="1" applyAlignment="1" applyProtection="1">
      <alignment horizontal="right" vertical="center"/>
    </xf>
    <xf numFmtId="167" fontId="13" fillId="8" borderId="10" xfId="5" applyNumberFormat="1" applyFont="1" applyFill="1" applyBorder="1" applyAlignment="1" applyProtection="1">
      <alignment horizontal="right" vertical="center"/>
    </xf>
    <xf numFmtId="0" fontId="13" fillId="3" borderId="10" xfId="5" applyFont="1" applyFill="1" applyBorder="1" applyAlignment="1" applyProtection="1">
      <alignment vertical="center" wrapText="1"/>
    </xf>
    <xf numFmtId="167" fontId="13" fillId="8" borderId="23" xfId="5" applyNumberFormat="1" applyFont="1" applyFill="1" applyBorder="1" applyAlignment="1" applyProtection="1">
      <alignment horizontal="right" vertical="center"/>
    </xf>
    <xf numFmtId="167" fontId="13" fillId="8" borderId="20" xfId="5" applyNumberFormat="1" applyFont="1" applyFill="1" applyBorder="1" applyAlignment="1" applyProtection="1">
      <alignment horizontal="right" vertical="center"/>
    </xf>
    <xf numFmtId="167" fontId="13" fillId="8" borderId="82" xfId="5" applyNumberFormat="1" applyFont="1" applyFill="1" applyBorder="1" applyAlignment="1" applyProtection="1">
      <alignment horizontal="right" vertical="center"/>
    </xf>
    <xf numFmtId="167" fontId="13" fillId="8" borderId="19" xfId="5" applyNumberFormat="1" applyFont="1" applyFill="1" applyBorder="1" applyAlignment="1" applyProtection="1">
      <alignment horizontal="right" vertical="center"/>
    </xf>
    <xf numFmtId="167" fontId="13" fillId="8" borderId="9" xfId="5" applyNumberFormat="1" applyFont="1" applyFill="1" applyBorder="1" applyAlignment="1" applyProtection="1">
      <alignment horizontal="right" vertical="center"/>
    </xf>
    <xf numFmtId="10" fontId="13" fillId="8" borderId="24" xfId="16" applyNumberFormat="1" applyFont="1" applyFill="1" applyBorder="1" applyAlignment="1" applyProtection="1">
      <alignment horizontal="right" vertical="center"/>
    </xf>
    <xf numFmtId="10" fontId="13" fillId="8" borderId="29" xfId="16" applyNumberFormat="1" applyFont="1" applyFill="1" applyBorder="1" applyAlignment="1" applyProtection="1">
      <alignment horizontal="right" vertical="center"/>
    </xf>
    <xf numFmtId="10" fontId="13" fillId="8" borderId="85" xfId="16" applyNumberFormat="1" applyFont="1" applyFill="1" applyBorder="1" applyAlignment="1" applyProtection="1">
      <alignment horizontal="right" vertical="center"/>
    </xf>
    <xf numFmtId="10" fontId="13" fillId="8" borderId="79" xfId="16" applyNumberFormat="1" applyFont="1" applyFill="1" applyBorder="1" applyAlignment="1" applyProtection="1">
      <alignment horizontal="right" vertical="center"/>
    </xf>
    <xf numFmtId="10" fontId="13" fillId="3" borderId="0" xfId="16" applyNumberFormat="1" applyFont="1" applyFill="1" applyBorder="1" applyAlignment="1" applyProtection="1">
      <alignment vertical="center"/>
    </xf>
    <xf numFmtId="0" fontId="11" fillId="3" borderId="0" xfId="5" applyFont="1" applyFill="1" applyBorder="1" applyAlignment="1" applyProtection="1">
      <alignment horizontal="center" vertical="center" wrapText="1"/>
    </xf>
    <xf numFmtId="0" fontId="11" fillId="14" borderId="0" xfId="5" applyFont="1" applyFill="1" applyAlignment="1" applyProtection="1">
      <alignment vertical="center"/>
    </xf>
    <xf numFmtId="0" fontId="13" fillId="14" borderId="0" xfId="5" applyFont="1" applyFill="1" applyAlignment="1" applyProtection="1">
      <alignment vertical="center"/>
    </xf>
    <xf numFmtId="0" fontId="13" fillId="3" borderId="0" xfId="5" applyFont="1" applyFill="1" applyAlignment="1" applyProtection="1">
      <alignment vertical="center" wrapText="1"/>
    </xf>
    <xf numFmtId="0" fontId="11" fillId="3" borderId="5" xfId="5" applyFont="1" applyFill="1" applyBorder="1" applyAlignment="1" applyProtection="1">
      <alignment horizontal="center" vertical="center" wrapText="1"/>
    </xf>
    <xf numFmtId="167" fontId="13" fillId="8" borderId="1" xfId="5" applyNumberFormat="1" applyFont="1" applyFill="1" applyBorder="1" applyAlignment="1" applyProtection="1">
      <alignment vertical="center"/>
    </xf>
    <xf numFmtId="167" fontId="13" fillId="8" borderId="5" xfId="5" applyNumberFormat="1" applyFont="1" applyFill="1" applyBorder="1" applyAlignment="1" applyProtection="1">
      <alignment vertical="center"/>
    </xf>
    <xf numFmtId="167" fontId="13" fillId="8" borderId="43" xfId="5" applyNumberFormat="1" applyFont="1" applyFill="1" applyBorder="1" applyAlignment="1" applyProtection="1">
      <alignment vertical="center"/>
    </xf>
    <xf numFmtId="167" fontId="13" fillId="8" borderId="4" xfId="5" applyNumberFormat="1" applyFont="1" applyFill="1" applyBorder="1" applyAlignment="1" applyProtection="1">
      <alignment vertical="center"/>
    </xf>
    <xf numFmtId="167" fontId="13" fillId="8" borderId="8" xfId="5" applyNumberFormat="1" applyFont="1" applyFill="1" applyBorder="1" applyAlignment="1" applyProtection="1">
      <alignment vertical="center"/>
    </xf>
    <xf numFmtId="167" fontId="13" fillId="0" borderId="0" xfId="14" applyNumberFormat="1" applyFont="1" applyFill="1" applyBorder="1" applyAlignment="1" applyProtection="1">
      <alignment vertical="center"/>
    </xf>
    <xf numFmtId="0" fontId="13" fillId="3" borderId="4" xfId="5" applyFont="1" applyFill="1" applyBorder="1" applyAlignment="1" applyProtection="1">
      <alignment vertical="center" wrapText="1"/>
    </xf>
    <xf numFmtId="0" fontId="13" fillId="3" borderId="8" xfId="5" applyFont="1" applyFill="1" applyBorder="1" applyAlignment="1" applyProtection="1">
      <alignment vertical="center"/>
    </xf>
    <xf numFmtId="0" fontId="11" fillId="3" borderId="0" xfId="5" applyFont="1" applyFill="1" applyAlignment="1" applyProtection="1">
      <alignment horizontal="center" vertical="center" wrapText="1"/>
    </xf>
    <xf numFmtId="0" fontId="11" fillId="14" borderId="0" xfId="5" applyFont="1" applyFill="1" applyBorder="1" applyAlignment="1" applyProtection="1">
      <alignment vertical="center"/>
    </xf>
    <xf numFmtId="0" fontId="13" fillId="14" borderId="0" xfId="5" applyFont="1" applyFill="1" applyBorder="1" applyAlignment="1" applyProtection="1">
      <alignment vertical="center"/>
    </xf>
    <xf numFmtId="167" fontId="13" fillId="8" borderId="10" xfId="5" applyNumberFormat="1" applyFont="1" applyFill="1" applyBorder="1" applyProtection="1"/>
    <xf numFmtId="167" fontId="13" fillId="3" borderId="0" xfId="5" applyNumberFormat="1" applyFont="1" applyFill="1" applyBorder="1" applyProtection="1"/>
    <xf numFmtId="0" fontId="15" fillId="14" borderId="20" xfId="5" applyFont="1" applyFill="1" applyBorder="1" applyAlignment="1" applyProtection="1">
      <alignment vertical="center"/>
    </xf>
    <xf numFmtId="167" fontId="13" fillId="8" borderId="9" xfId="5" applyNumberFormat="1" applyFont="1" applyFill="1" applyBorder="1" applyProtection="1"/>
    <xf numFmtId="164" fontId="13" fillId="8" borderId="82" xfId="5" applyNumberFormat="1" applyFont="1" applyFill="1" applyBorder="1" applyAlignment="1" applyProtection="1">
      <alignment vertical="center"/>
    </xf>
    <xf numFmtId="164" fontId="13" fillId="8" borderId="20" xfId="5" applyNumberFormat="1" applyFont="1" applyFill="1" applyBorder="1" applyAlignment="1" applyProtection="1">
      <alignment vertical="center"/>
    </xf>
    <xf numFmtId="164" fontId="13" fillId="8" borderId="21" xfId="5" applyNumberFormat="1" applyFont="1" applyFill="1" applyBorder="1" applyAlignment="1" applyProtection="1">
      <alignment vertical="center"/>
    </xf>
    <xf numFmtId="164" fontId="13" fillId="8" borderId="19" xfId="5" applyNumberFormat="1" applyFont="1" applyFill="1" applyBorder="1" applyAlignment="1" applyProtection="1">
      <alignment vertical="center"/>
    </xf>
    <xf numFmtId="0" fontId="15" fillId="14" borderId="29" xfId="5" applyFont="1" applyFill="1" applyBorder="1" applyAlignment="1" applyProtection="1">
      <alignment vertical="center" wrapText="1"/>
    </xf>
    <xf numFmtId="164" fontId="13" fillId="8" borderId="85" xfId="5" applyNumberFormat="1" applyFont="1" applyFill="1" applyBorder="1" applyAlignment="1" applyProtection="1">
      <alignment vertical="center"/>
    </xf>
    <xf numFmtId="167" fontId="13" fillId="8" borderId="25" xfId="5" applyNumberFormat="1" applyFont="1" applyFill="1" applyBorder="1" applyProtection="1"/>
    <xf numFmtId="0" fontId="35" fillId="14" borderId="0" xfId="5" applyFont="1" applyFill="1" applyBorder="1" applyAlignment="1" applyProtection="1">
      <alignment horizontal="center" vertical="center"/>
    </xf>
    <xf numFmtId="49" fontId="11" fillId="14" borderId="0" xfId="5" applyNumberFormat="1" applyFont="1" applyFill="1" applyBorder="1" applyAlignment="1" applyProtection="1">
      <alignment horizontal="center" vertical="center"/>
    </xf>
    <xf numFmtId="0" fontId="11" fillId="14" borderId="0" xfId="5" applyFont="1" applyFill="1" applyBorder="1" applyAlignment="1" applyProtection="1">
      <alignment horizontal="center" vertical="center"/>
    </xf>
    <xf numFmtId="0" fontId="13" fillId="3" borderId="0" xfId="5" applyFont="1" applyFill="1" applyBorder="1" applyAlignment="1" applyProtection="1">
      <alignment horizontal="center" vertical="center" wrapText="1"/>
    </xf>
    <xf numFmtId="0" fontId="11" fillId="14" borderId="16" xfId="5" applyFont="1" applyFill="1" applyBorder="1" applyAlignment="1" applyProtection="1">
      <alignment horizontal="center" vertical="center"/>
    </xf>
    <xf numFmtId="164" fontId="13" fillId="7" borderId="14" xfId="5" applyNumberFormat="1" applyFont="1" applyFill="1" applyBorder="1" applyAlignment="1" applyProtection="1">
      <alignment vertical="center"/>
      <protection locked="0"/>
    </xf>
    <xf numFmtId="0" fontId="13" fillId="3" borderId="14" xfId="5" applyFont="1" applyFill="1" applyBorder="1" applyAlignment="1" applyProtection="1">
      <alignment horizontal="center" vertical="center" wrapText="1"/>
    </xf>
    <xf numFmtId="0" fontId="11" fillId="14" borderId="21" xfId="5" applyFont="1" applyFill="1" applyBorder="1" applyAlignment="1" applyProtection="1">
      <alignment horizontal="center" vertical="center"/>
    </xf>
    <xf numFmtId="0" fontId="13" fillId="3" borderId="19" xfId="5" applyFont="1" applyFill="1" applyBorder="1" applyAlignment="1" applyProtection="1">
      <alignment horizontal="center" vertical="center" wrapText="1"/>
    </xf>
    <xf numFmtId="0" fontId="11" fillId="14" borderId="30" xfId="5" applyFont="1" applyFill="1" applyBorder="1" applyAlignment="1" applyProtection="1">
      <alignment horizontal="center" vertical="center"/>
    </xf>
    <xf numFmtId="164" fontId="13" fillId="7" borderId="28" xfId="5" applyNumberFormat="1" applyFont="1" applyFill="1" applyBorder="1" applyAlignment="1" applyProtection="1">
      <alignment vertical="center"/>
      <protection locked="0"/>
    </xf>
    <xf numFmtId="164" fontId="13" fillId="7" borderId="85" xfId="5" applyNumberFormat="1" applyFont="1" applyFill="1" applyBorder="1" applyAlignment="1" applyProtection="1">
      <alignment vertical="center"/>
      <protection locked="0"/>
    </xf>
    <xf numFmtId="164" fontId="13" fillId="7" borderId="29" xfId="5" applyNumberFormat="1" applyFont="1" applyFill="1" applyBorder="1" applyAlignment="1" applyProtection="1">
      <alignment vertical="center"/>
      <protection locked="0"/>
    </xf>
    <xf numFmtId="164" fontId="13" fillId="7" borderId="25" xfId="5" applyNumberFormat="1" applyFont="1" applyFill="1" applyBorder="1" applyAlignment="1" applyProtection="1">
      <alignment vertical="center"/>
      <protection locked="0"/>
    </xf>
    <xf numFmtId="0" fontId="13" fillId="3" borderId="28" xfId="5" applyFont="1" applyFill="1" applyBorder="1" applyAlignment="1" applyProtection="1">
      <alignment horizontal="center" vertical="center" wrapText="1"/>
    </xf>
    <xf numFmtId="0" fontId="7" fillId="4" borderId="4" xfId="17" applyFont="1" applyFill="1" applyBorder="1" applyAlignment="1" applyProtection="1">
      <alignment horizontal="center" vertical="center"/>
    </xf>
    <xf numFmtId="0" fontId="7" fillId="4" borderId="8" xfId="17" applyFont="1" applyFill="1" applyBorder="1" applyAlignment="1" applyProtection="1">
      <alignment vertical="center"/>
    </xf>
    <xf numFmtId="0" fontId="0" fillId="3" borderId="0" xfId="0" applyFill="1" applyAlignment="1" applyProtection="1">
      <alignment vertical="center"/>
    </xf>
    <xf numFmtId="0" fontId="15" fillId="14" borderId="0" xfId="5" applyFill="1" applyAlignment="1" applyProtection="1">
      <alignment vertical="center"/>
    </xf>
    <xf numFmtId="0" fontId="15" fillId="3" borderId="0" xfId="5" applyFill="1" applyAlignment="1" applyProtection="1">
      <alignment vertical="center"/>
    </xf>
    <xf numFmtId="0" fontId="15" fillId="3" borderId="0" xfId="5" applyFill="1" applyBorder="1" applyAlignment="1" applyProtection="1">
      <alignment vertical="center"/>
    </xf>
    <xf numFmtId="0" fontId="15" fillId="3" borderId="0" xfId="5" applyFill="1" applyBorder="1" applyAlignment="1" applyProtection="1">
      <alignment vertical="center" wrapText="1"/>
    </xf>
    <xf numFmtId="0" fontId="15" fillId="0" borderId="16" xfId="5" applyFont="1" applyFill="1" applyBorder="1" applyAlignment="1" applyProtection="1">
      <alignment vertical="center"/>
    </xf>
    <xf numFmtId="49" fontId="11" fillId="14" borderId="15" xfId="5" applyNumberFormat="1" applyFont="1" applyFill="1" applyBorder="1" applyAlignment="1" applyProtection="1">
      <alignment horizontal="center" vertical="center"/>
    </xf>
    <xf numFmtId="0" fontId="11" fillId="14" borderId="10" xfId="5" quotePrefix="1" applyFont="1" applyFill="1" applyBorder="1" applyAlignment="1" applyProtection="1">
      <alignment horizontal="center" vertical="center"/>
    </xf>
    <xf numFmtId="3" fontId="8" fillId="3" borderId="0" xfId="18" applyNumberFormat="1" applyFont="1" applyFill="1" applyBorder="1" applyAlignment="1" applyProtection="1">
      <alignment vertical="center"/>
    </xf>
    <xf numFmtId="0" fontId="13" fillId="3" borderId="38" xfId="5" applyFont="1" applyFill="1" applyBorder="1" applyAlignment="1" applyProtection="1">
      <alignment horizontal="center" vertical="center"/>
    </xf>
    <xf numFmtId="0" fontId="15" fillId="0" borderId="102" xfId="5" applyFont="1" applyFill="1" applyBorder="1" applyAlignment="1" applyProtection="1">
      <alignment vertical="center"/>
    </xf>
    <xf numFmtId="49" fontId="11" fillId="14" borderId="36" xfId="5" applyNumberFormat="1" applyFont="1" applyFill="1" applyBorder="1" applyAlignment="1" applyProtection="1">
      <alignment horizontal="center" vertical="center"/>
    </xf>
    <xf numFmtId="0" fontId="11" fillId="14" borderId="51" xfId="5" quotePrefix="1" applyFont="1" applyFill="1" applyBorder="1" applyAlignment="1" applyProtection="1">
      <alignment horizontal="center" vertical="center"/>
    </xf>
    <xf numFmtId="0" fontId="13" fillId="3" borderId="38" xfId="5" applyFont="1" applyFill="1" applyBorder="1" applyAlignment="1" applyProtection="1">
      <alignment horizontal="left" vertical="center" wrapText="1"/>
    </xf>
    <xf numFmtId="0" fontId="13" fillId="3" borderId="51" xfId="5" applyFont="1" applyFill="1" applyBorder="1" applyAlignment="1" applyProtection="1">
      <alignment vertical="center"/>
    </xf>
    <xf numFmtId="0" fontId="15" fillId="3" borderId="21" xfId="5" applyFont="1" applyFill="1" applyBorder="1" applyAlignment="1" applyProtection="1">
      <alignment vertical="center"/>
    </xf>
    <xf numFmtId="0" fontId="15" fillId="14" borderId="45" xfId="5" applyFill="1" applyBorder="1" applyAlignment="1" applyProtection="1">
      <alignment vertical="center"/>
    </xf>
    <xf numFmtId="0" fontId="15" fillId="14" borderId="44" xfId="5" applyFill="1" applyBorder="1" applyAlignment="1" applyProtection="1">
      <alignment vertical="center"/>
    </xf>
    <xf numFmtId="3" fontId="8" fillId="3" borderId="44" xfId="18" applyNumberFormat="1" applyFont="1" applyFill="1" applyBorder="1" applyAlignment="1" applyProtection="1">
      <alignment vertical="center"/>
    </xf>
    <xf numFmtId="0" fontId="9" fillId="3" borderId="20" xfId="17" applyFont="1" applyFill="1" applyBorder="1" applyAlignment="1" applyProtection="1">
      <alignment horizontal="center" vertical="center"/>
    </xf>
    <xf numFmtId="0" fontId="11" fillId="14" borderId="51" xfId="5" applyFont="1" applyFill="1" applyBorder="1" applyAlignment="1" applyProtection="1">
      <alignment horizontal="center" vertical="center"/>
    </xf>
    <xf numFmtId="164" fontId="13" fillId="7" borderId="17" xfId="5" applyNumberFormat="1" applyFont="1" applyFill="1" applyBorder="1" applyAlignment="1" applyProtection="1">
      <alignment vertical="center"/>
      <protection locked="0"/>
    </xf>
    <xf numFmtId="0" fontId="15" fillId="3" borderId="20" xfId="5" applyFont="1" applyFill="1" applyBorder="1" applyAlignment="1" applyProtection="1">
      <alignment vertical="center"/>
    </xf>
    <xf numFmtId="0" fontId="9" fillId="3" borderId="36" xfId="17" applyFont="1" applyFill="1" applyBorder="1" applyAlignment="1" applyProtection="1">
      <alignment horizontal="center" vertical="center"/>
    </xf>
    <xf numFmtId="164" fontId="13" fillId="7" borderId="22" xfId="5" applyNumberFormat="1" applyFont="1" applyFill="1" applyBorder="1" applyAlignment="1" applyProtection="1">
      <alignment vertical="center"/>
      <protection locked="0"/>
    </xf>
    <xf numFmtId="0" fontId="15" fillId="0" borderId="20" xfId="5" applyFont="1" applyFill="1" applyBorder="1" applyAlignment="1" applyProtection="1">
      <alignment vertical="center"/>
    </xf>
    <xf numFmtId="49" fontId="11" fillId="0" borderId="20" xfId="5" applyNumberFormat="1" applyFont="1" applyFill="1" applyBorder="1" applyAlignment="1" applyProtection="1">
      <alignment horizontal="center" vertical="center"/>
    </xf>
    <xf numFmtId="164" fontId="13" fillId="7" borderId="39" xfId="5" applyNumberFormat="1" applyFont="1" applyFill="1" applyBorder="1" applyAlignment="1" applyProtection="1">
      <alignment vertical="center"/>
      <protection locked="0"/>
    </xf>
    <xf numFmtId="164" fontId="13" fillId="7" borderId="83" xfId="5" applyNumberFormat="1" applyFont="1" applyFill="1" applyBorder="1" applyAlignment="1" applyProtection="1">
      <alignment vertical="center"/>
      <protection locked="0"/>
    </xf>
    <xf numFmtId="164" fontId="13" fillId="7" borderId="40" xfId="5" applyNumberFormat="1" applyFont="1" applyFill="1" applyBorder="1" applyAlignment="1" applyProtection="1">
      <alignment vertical="center"/>
      <protection locked="0"/>
    </xf>
    <xf numFmtId="164" fontId="13" fillId="7" borderId="60" xfId="5" applyNumberFormat="1" applyFont="1" applyFill="1" applyBorder="1" applyAlignment="1" applyProtection="1">
      <alignment vertical="center"/>
      <protection locked="0"/>
    </xf>
    <xf numFmtId="164" fontId="13" fillId="7" borderId="84" xfId="5" applyNumberFormat="1" applyFont="1" applyFill="1" applyBorder="1" applyAlignment="1" applyProtection="1">
      <alignment vertical="center"/>
      <protection locked="0"/>
    </xf>
    <xf numFmtId="0" fontId="15" fillId="3" borderId="29" xfId="5" applyFont="1" applyFill="1" applyBorder="1" applyAlignment="1" applyProtection="1">
      <alignment vertical="center"/>
    </xf>
    <xf numFmtId="164" fontId="13" fillId="7" borderId="31" xfId="5" applyNumberFormat="1" applyFont="1" applyFill="1" applyBorder="1" applyAlignment="1" applyProtection="1">
      <alignment vertical="center"/>
      <protection locked="0"/>
    </xf>
    <xf numFmtId="164" fontId="13" fillId="3" borderId="0" xfId="0" applyNumberFormat="1" applyFont="1" applyFill="1" applyBorder="1" applyAlignment="1" applyProtection="1">
      <alignment vertical="top"/>
    </xf>
    <xf numFmtId="0" fontId="6" fillId="0" borderId="0" xfId="19" applyFont="1" applyProtection="1"/>
    <xf numFmtId="0" fontId="11" fillId="3" borderId="0" xfId="5" applyFont="1" applyFill="1" applyAlignment="1" applyProtection="1">
      <alignment vertical="center"/>
    </xf>
    <xf numFmtId="164" fontId="51" fillId="3" borderId="0" xfId="0" applyNumberFormat="1" applyFont="1" applyFill="1" applyAlignment="1" applyProtection="1">
      <alignment vertical="center"/>
    </xf>
    <xf numFmtId="0" fontId="2" fillId="8" borderId="0" xfId="2" applyFill="1" applyAlignment="1" applyProtection="1">
      <alignment vertical="center"/>
    </xf>
    <xf numFmtId="0" fontId="15" fillId="3" borderId="0" xfId="5" applyFill="1" applyAlignment="1" applyProtection="1">
      <alignment horizontal="center" vertical="center" wrapText="1"/>
    </xf>
    <xf numFmtId="0" fontId="15" fillId="3" borderId="0" xfId="5" applyFill="1" applyAlignment="1" applyProtection="1">
      <alignment vertical="center" wrapText="1"/>
    </xf>
    <xf numFmtId="0" fontId="15" fillId="14" borderId="0" xfId="5" applyFill="1" applyAlignment="1" applyProtection="1">
      <alignment horizontal="center" vertical="center" wrapText="1"/>
    </xf>
    <xf numFmtId="0" fontId="0" fillId="0" borderId="0" xfId="0" applyBorder="1" applyAlignment="1">
      <alignment vertical="top"/>
    </xf>
    <xf numFmtId="0" fontId="15" fillId="14" borderId="0" xfId="5" applyFill="1" applyAlignment="1" applyProtection="1">
      <alignment vertical="center" wrapText="1"/>
    </xf>
    <xf numFmtId="0" fontId="0" fillId="0" borderId="0" xfId="0" applyAlignment="1" applyProtection="1">
      <alignment vertical="top"/>
    </xf>
    <xf numFmtId="0" fontId="15" fillId="14" borderId="0" xfId="5" applyFill="1" applyBorder="1" applyAlignment="1" applyProtection="1">
      <alignment vertical="center"/>
    </xf>
    <xf numFmtId="0" fontId="17" fillId="4" borderId="53" xfId="5" applyFont="1" applyFill="1" applyBorder="1" applyAlignment="1" applyProtection="1">
      <alignment horizontal="left" vertical="top"/>
    </xf>
    <xf numFmtId="0" fontId="35" fillId="4" borderId="26" xfId="5" applyFont="1" applyFill="1" applyBorder="1" applyAlignment="1" applyProtection="1">
      <alignment vertical="top" wrapText="1"/>
    </xf>
    <xf numFmtId="0" fontId="35" fillId="4" borderId="27" xfId="5" applyFont="1" applyFill="1" applyBorder="1" applyAlignment="1" applyProtection="1">
      <alignment vertical="top" wrapText="1"/>
    </xf>
    <xf numFmtId="0" fontId="0" fillId="3" borderId="0" xfId="0" applyFill="1" applyAlignment="1" applyProtection="1">
      <alignment vertical="top"/>
    </xf>
    <xf numFmtId="0" fontId="17" fillId="0" borderId="19" xfId="5" applyFont="1" applyFill="1" applyBorder="1" applyAlignment="1" applyProtection="1">
      <alignment horizontal="center" vertical="top"/>
    </xf>
    <xf numFmtId="164" fontId="8" fillId="3" borderId="0" xfId="6" applyNumberFormat="1" applyFont="1" applyFill="1" applyAlignment="1" applyProtection="1">
      <alignment vertical="center"/>
    </xf>
    <xf numFmtId="164" fontId="20" fillId="7" borderId="23" xfId="8" applyNumberFormat="1" applyFont="1" applyFill="1" applyBorder="1" applyAlignment="1" applyProtection="1">
      <alignment vertical="center"/>
      <protection locked="0"/>
    </xf>
    <xf numFmtId="164" fontId="20" fillId="7" borderId="20" xfId="8" applyNumberFormat="1" applyFont="1" applyFill="1" applyBorder="1" applyAlignment="1" applyProtection="1">
      <alignment vertical="center"/>
      <protection locked="0"/>
    </xf>
    <xf numFmtId="164" fontId="20" fillId="7" borderId="14" xfId="3" applyNumberFormat="1" applyFont="1" applyFill="1" applyBorder="1" applyAlignment="1" applyProtection="1">
      <alignment vertical="center"/>
      <protection locked="0"/>
    </xf>
    <xf numFmtId="164" fontId="20" fillId="7" borderId="15" xfId="3" applyNumberFormat="1" applyFont="1" applyFill="1" applyBorder="1" applyAlignment="1" applyProtection="1">
      <alignment vertical="center"/>
      <protection locked="0"/>
    </xf>
    <xf numFmtId="164" fontId="20" fillId="8" borderId="10" xfId="2" applyNumberFormat="1" applyFont="1" applyFill="1" applyBorder="1" applyAlignment="1" applyProtection="1">
      <alignment vertical="center"/>
    </xf>
    <xf numFmtId="164" fontId="20" fillId="7" borderId="20" xfId="3" applyNumberFormat="1" applyFont="1" applyFill="1" applyBorder="1" applyAlignment="1" applyProtection="1">
      <alignment vertical="center"/>
      <protection locked="0"/>
    </xf>
    <xf numFmtId="164" fontId="20" fillId="8" borderId="9" xfId="2" applyNumberFormat="1" applyFont="1" applyFill="1" applyBorder="1" applyAlignment="1" applyProtection="1">
      <alignment vertical="center"/>
    </xf>
    <xf numFmtId="164" fontId="13" fillId="8" borderId="10" xfId="2" applyNumberFormat="1" applyFont="1" applyFill="1" applyBorder="1" applyAlignment="1" applyProtection="1">
      <alignment vertical="center"/>
    </xf>
    <xf numFmtId="164" fontId="13" fillId="8" borderId="9" xfId="2" applyNumberFormat="1" applyFont="1" applyFill="1" applyBorder="1" applyAlignment="1" applyProtection="1">
      <alignment vertical="center"/>
    </xf>
    <xf numFmtId="164" fontId="20" fillId="7" borderId="19" xfId="3" applyNumberFormat="1" applyFont="1" applyFill="1" applyBorder="1" applyAlignment="1" applyProtection="1">
      <alignment vertical="center"/>
      <protection locked="0"/>
    </xf>
    <xf numFmtId="164" fontId="20" fillId="8" borderId="76" xfId="2" applyNumberFormat="1" applyFont="1" applyFill="1" applyBorder="1" applyAlignment="1" applyProtection="1">
      <alignment vertical="center"/>
    </xf>
    <xf numFmtId="164" fontId="2" fillId="3" borderId="0" xfId="2" applyNumberFormat="1" applyFill="1" applyProtection="1"/>
    <xf numFmtId="164" fontId="8" fillId="7" borderId="20" xfId="3" applyNumberFormat="1" applyFont="1" applyFill="1" applyBorder="1" applyAlignment="1" applyProtection="1">
      <alignment vertical="center"/>
      <protection locked="0"/>
    </xf>
    <xf numFmtId="164" fontId="20" fillId="7" borderId="9" xfId="3" applyNumberFormat="1" applyFont="1" applyFill="1" applyBorder="1" applyAlignment="1" applyProtection="1">
      <alignment vertical="center"/>
      <protection locked="0"/>
    </xf>
    <xf numFmtId="164" fontId="20" fillId="8" borderId="22" xfId="2" applyNumberFormat="1" applyFont="1" applyFill="1" applyBorder="1" applyAlignment="1" applyProtection="1">
      <alignment vertical="center"/>
    </xf>
    <xf numFmtId="9" fontId="6" fillId="3" borderId="0" xfId="1" applyFont="1" applyFill="1" applyAlignment="1">
      <alignment horizontal="right" vertical="top"/>
    </xf>
    <xf numFmtId="164" fontId="20" fillId="7" borderId="82" xfId="5" applyNumberFormat="1" applyFont="1" applyFill="1" applyBorder="1" applyAlignment="1" applyProtection="1">
      <alignment vertical="center"/>
      <protection locked="0"/>
    </xf>
    <xf numFmtId="164" fontId="20" fillId="7" borderId="20" xfId="5" applyNumberFormat="1" applyFont="1" applyFill="1" applyBorder="1" applyAlignment="1" applyProtection="1">
      <alignment vertical="center"/>
      <protection locked="0"/>
    </xf>
    <xf numFmtId="164" fontId="20" fillId="7" borderId="9" xfId="5" applyNumberFormat="1" applyFont="1" applyFill="1" applyBorder="1" applyAlignment="1" applyProtection="1">
      <alignment vertical="center"/>
      <protection locked="0"/>
    </xf>
    <xf numFmtId="164" fontId="20" fillId="7" borderId="22" xfId="5" applyNumberFormat="1" applyFont="1" applyFill="1" applyBorder="1" applyAlignment="1" applyProtection="1">
      <alignment vertical="center"/>
      <protection locked="0"/>
    </xf>
    <xf numFmtId="164" fontId="20" fillId="7" borderId="29" xfId="5" applyNumberFormat="1" applyFont="1" applyFill="1" applyBorder="1" applyAlignment="1" applyProtection="1">
      <alignment vertical="center"/>
      <protection locked="0"/>
    </xf>
    <xf numFmtId="164" fontId="20" fillId="7" borderId="25" xfId="5" applyNumberFormat="1" applyFont="1" applyFill="1" applyBorder="1" applyAlignment="1" applyProtection="1">
      <alignment vertical="center"/>
      <protection locked="0"/>
    </xf>
    <xf numFmtId="164" fontId="20" fillId="7" borderId="85" xfId="5" applyNumberFormat="1" applyFont="1" applyFill="1" applyBorder="1" applyAlignment="1" applyProtection="1">
      <alignment vertical="center"/>
      <protection locked="0"/>
    </xf>
    <xf numFmtId="164" fontId="20" fillId="7" borderId="31" xfId="5" applyNumberFormat="1" applyFont="1" applyFill="1" applyBorder="1" applyAlignment="1" applyProtection="1">
      <alignment vertical="center"/>
      <protection locked="0"/>
    </xf>
    <xf numFmtId="164" fontId="20" fillId="12" borderId="5" xfId="14" applyNumberFormat="1" applyFont="1" applyFill="1" applyBorder="1" applyAlignment="1" applyProtection="1">
      <alignment vertical="center"/>
      <protection locked="0"/>
    </xf>
    <xf numFmtId="164" fontId="20" fillId="7" borderId="5" xfId="14" applyNumberFormat="1" applyFont="1" applyFill="1" applyBorder="1" applyAlignment="1" applyProtection="1">
      <alignment vertical="center"/>
      <protection locked="0"/>
    </xf>
    <xf numFmtId="164" fontId="20" fillId="12" borderId="6" xfId="14" applyNumberFormat="1" applyFont="1" applyFill="1" applyBorder="1" applyAlignment="1" applyProtection="1">
      <alignment vertical="center"/>
      <protection locked="0"/>
    </xf>
    <xf numFmtId="164" fontId="20" fillId="12" borderId="4" xfId="14" applyNumberFormat="1" applyFont="1" applyFill="1" applyBorder="1" applyAlignment="1" applyProtection="1">
      <alignment vertical="center"/>
      <protection locked="0"/>
    </xf>
    <xf numFmtId="164" fontId="20" fillId="8" borderId="8" xfId="14" applyNumberFormat="1" applyFont="1" applyFill="1" applyBorder="1" applyAlignment="1" applyProtection="1">
      <alignment vertical="center"/>
    </xf>
    <xf numFmtId="164" fontId="20" fillId="8" borderId="6" xfId="14" applyNumberFormat="1" applyFont="1" applyFill="1" applyBorder="1" applyAlignment="1" applyProtection="1">
      <alignment vertical="center"/>
    </xf>
    <xf numFmtId="164" fontId="20" fillId="7" borderId="40" xfId="5" applyNumberFormat="1" applyFont="1" applyFill="1" applyBorder="1" applyAlignment="1" applyProtection="1">
      <alignment vertical="center"/>
      <protection locked="0"/>
    </xf>
    <xf numFmtId="164" fontId="20" fillId="7" borderId="60" xfId="5" applyNumberFormat="1" applyFont="1" applyFill="1" applyBorder="1" applyAlignment="1" applyProtection="1">
      <alignment vertical="center"/>
      <protection locked="0"/>
    </xf>
    <xf numFmtId="164" fontId="20" fillId="7" borderId="83" xfId="5" applyNumberFormat="1" applyFont="1" applyFill="1" applyBorder="1" applyAlignment="1" applyProtection="1">
      <alignment vertical="center"/>
      <protection locked="0"/>
    </xf>
    <xf numFmtId="164" fontId="20" fillId="7" borderId="84" xfId="5" applyNumberFormat="1" applyFont="1" applyFill="1" applyBorder="1" applyAlignment="1" applyProtection="1">
      <alignment vertical="center"/>
      <protection locked="0"/>
    </xf>
    <xf numFmtId="164" fontId="20" fillId="7" borderId="17" xfId="5" applyNumberFormat="1" applyFont="1" applyFill="1" applyBorder="1" applyAlignment="1" applyProtection="1">
      <alignment vertical="center"/>
      <protection locked="0"/>
    </xf>
    <xf numFmtId="164" fontId="20" fillId="12" borderId="15" xfId="14" applyNumberFormat="1" applyFont="1" applyFill="1" applyBorder="1" applyAlignment="1" applyProtection="1">
      <alignment vertical="center"/>
      <protection locked="0"/>
    </xf>
    <xf numFmtId="164" fontId="20" fillId="12" borderId="20" xfId="14" applyNumberFormat="1" applyFont="1" applyFill="1" applyBorder="1" applyAlignment="1" applyProtection="1">
      <alignment vertical="center"/>
      <protection locked="0"/>
    </xf>
    <xf numFmtId="164" fontId="20" fillId="12" borderId="18" xfId="14" applyNumberFormat="1" applyFont="1" applyFill="1" applyBorder="1" applyAlignment="1" applyProtection="1">
      <alignment vertical="center"/>
      <protection locked="0"/>
    </xf>
    <xf numFmtId="164" fontId="20" fillId="12" borderId="23" xfId="14" applyNumberFormat="1" applyFont="1" applyFill="1" applyBorder="1" applyAlignment="1" applyProtection="1">
      <alignment vertical="center"/>
      <protection locked="0"/>
    </xf>
    <xf numFmtId="164" fontId="20" fillId="12" borderId="28" xfId="14" applyNumberFormat="1" applyFont="1" applyFill="1" applyBorder="1" applyAlignment="1" applyProtection="1">
      <alignment vertical="center"/>
      <protection locked="0"/>
    </xf>
    <xf numFmtId="164" fontId="20" fillId="7" borderId="29" xfId="3" applyNumberFormat="1" applyFont="1" applyFill="1" applyBorder="1" applyAlignment="1" applyProtection="1">
      <alignment vertical="center"/>
      <protection locked="0"/>
    </xf>
    <xf numFmtId="164" fontId="20" fillId="12" borderId="29" xfId="14" applyNumberFormat="1" applyFont="1" applyFill="1" applyBorder="1" applyAlignment="1" applyProtection="1">
      <alignment vertical="center"/>
      <protection locked="0"/>
    </xf>
    <xf numFmtId="164" fontId="20" fillId="12" borderId="19" xfId="14" applyNumberFormat="1" applyFont="1" applyFill="1" applyBorder="1" applyAlignment="1" applyProtection="1">
      <alignment vertical="center"/>
      <protection locked="0"/>
    </xf>
    <xf numFmtId="164" fontId="20" fillId="12" borderId="14" xfId="14" applyNumberFormat="1" applyFont="1" applyFill="1" applyBorder="1" applyAlignment="1" applyProtection="1">
      <alignment vertical="center"/>
      <protection locked="0"/>
    </xf>
    <xf numFmtId="164" fontId="20" fillId="7" borderId="15" xfId="5" applyNumberFormat="1" applyFont="1" applyFill="1" applyBorder="1" applyAlignment="1" applyProtection="1">
      <alignment vertical="center"/>
      <protection locked="0"/>
    </xf>
    <xf numFmtId="0" fontId="4" fillId="2" borderId="0" xfId="2" applyFont="1" applyFill="1" applyBorder="1" applyAlignment="1">
      <alignment horizontal="left" vertical="center"/>
    </xf>
    <xf numFmtId="0" fontId="17" fillId="4" borderId="99" xfId="5" applyFont="1" applyFill="1" applyBorder="1" applyAlignment="1" applyProtection="1">
      <alignment horizontal="left" vertical="top"/>
    </xf>
    <xf numFmtId="0" fontId="17" fillId="4" borderId="55" xfId="5" applyFont="1" applyFill="1" applyBorder="1" applyAlignment="1" applyProtection="1">
      <alignment horizontal="left" vertical="top"/>
    </xf>
    <xf numFmtId="0" fontId="3" fillId="2" borderId="0" xfId="2" applyFont="1" applyFill="1" applyBorder="1" applyAlignment="1">
      <alignment vertical="center"/>
    </xf>
    <xf numFmtId="0" fontId="8" fillId="0" borderId="0" xfId="2" applyFont="1" applyAlignment="1" applyProtection="1">
      <alignment vertical="center"/>
    </xf>
    <xf numFmtId="165" fontId="2" fillId="3" borderId="0" xfId="7" applyFill="1">
      <alignment vertical="top"/>
    </xf>
    <xf numFmtId="0" fontId="7" fillId="4" borderId="5" xfId="2" applyFont="1" applyFill="1" applyBorder="1" applyAlignment="1">
      <alignment horizontal="center" vertical="center" wrapText="1"/>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8" xfId="2" applyFont="1" applyFill="1" applyBorder="1" applyAlignment="1">
      <alignment horizontal="center" vertical="center"/>
    </xf>
    <xf numFmtId="0" fontId="7" fillId="3" borderId="0" xfId="2" applyFont="1" applyFill="1" applyBorder="1" applyAlignment="1">
      <alignment horizontal="center" vertical="center"/>
    </xf>
    <xf numFmtId="0" fontId="7" fillId="4" borderId="4"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80" xfId="2" applyFont="1" applyFill="1" applyBorder="1" applyAlignment="1" applyProtection="1">
      <alignment horizontal="center" vertical="center"/>
    </xf>
    <xf numFmtId="0" fontId="7" fillId="4" borderId="7" xfId="2" applyFont="1" applyFill="1" applyBorder="1" applyAlignment="1" applyProtection="1">
      <alignment horizontal="center" vertical="center"/>
    </xf>
    <xf numFmtId="0" fontId="7" fillId="3" borderId="48" xfId="2" applyFont="1" applyFill="1" applyBorder="1" applyAlignment="1" applyProtection="1">
      <alignment vertical="center"/>
    </xf>
    <xf numFmtId="0" fontId="8" fillId="0" borderId="0" xfId="2" applyFont="1" applyFill="1" applyAlignment="1" applyProtection="1">
      <alignment vertical="center"/>
    </xf>
    <xf numFmtId="0" fontId="15" fillId="0" borderId="2" xfId="2" applyFont="1" applyBorder="1" applyAlignment="1">
      <alignment vertical="center"/>
    </xf>
    <xf numFmtId="0" fontId="7" fillId="4" borderId="8" xfId="2" applyFont="1" applyFill="1" applyBorder="1" applyAlignment="1">
      <alignment vertical="center"/>
    </xf>
    <xf numFmtId="0" fontId="8" fillId="0" borderId="14" xfId="2" applyFont="1" applyBorder="1" applyAlignment="1">
      <alignment horizontal="center" vertical="center"/>
    </xf>
    <xf numFmtId="0" fontId="15" fillId="0" borderId="15" xfId="2" applyFont="1" applyBorder="1" applyAlignment="1">
      <alignment vertical="center"/>
    </xf>
    <xf numFmtId="0" fontId="9" fillId="3" borderId="15" xfId="2" applyFont="1" applyFill="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164" fontId="8" fillId="7" borderId="14" xfId="2" applyNumberFormat="1" applyFont="1" applyFill="1" applyBorder="1" applyAlignment="1" applyProtection="1">
      <alignment vertical="center"/>
      <protection locked="0"/>
    </xf>
    <xf numFmtId="164" fontId="8" fillId="7" borderId="15" xfId="2" applyNumberFormat="1" applyFont="1" applyFill="1" applyBorder="1" applyAlignment="1" applyProtection="1">
      <alignment vertical="center"/>
      <protection locked="0"/>
    </xf>
    <xf numFmtId="164" fontId="8" fillId="7" borderId="10" xfId="2" applyNumberFormat="1" applyFont="1" applyFill="1" applyBorder="1" applyAlignment="1" applyProtection="1">
      <alignment vertical="center"/>
      <protection locked="0"/>
    </xf>
    <xf numFmtId="164" fontId="13" fillId="3" borderId="14" xfId="2" applyNumberFormat="1" applyFont="1" applyFill="1" applyBorder="1" applyAlignment="1">
      <alignment horizontal="center" vertical="center"/>
    </xf>
    <xf numFmtId="165" fontId="2" fillId="3" borderId="0" xfId="7" applyFill="1" applyAlignment="1">
      <alignment horizontal="left"/>
    </xf>
    <xf numFmtId="0" fontId="8" fillId="0" borderId="19" xfId="2" applyFont="1" applyBorder="1" applyAlignment="1">
      <alignment horizontal="center" vertical="center"/>
    </xf>
    <xf numFmtId="0" fontId="15" fillId="0" borderId="20" xfId="2" applyFont="1" applyBorder="1" applyAlignment="1">
      <alignment vertical="center"/>
    </xf>
    <xf numFmtId="0" fontId="9" fillId="3" borderId="20" xfId="2" applyFont="1" applyFill="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164" fontId="8" fillId="7" borderId="19" xfId="2" applyNumberFormat="1" applyFont="1" applyFill="1" applyBorder="1" applyAlignment="1" applyProtection="1">
      <alignment vertical="center"/>
      <protection locked="0"/>
    </xf>
    <xf numFmtId="164" fontId="8" fillId="7" borderId="9" xfId="2" applyNumberFormat="1" applyFont="1" applyFill="1" applyBorder="1" applyAlignment="1" applyProtection="1">
      <alignment vertical="center"/>
      <protection locked="0"/>
    </xf>
    <xf numFmtId="164" fontId="8" fillId="3" borderId="9" xfId="2" applyNumberFormat="1" applyFont="1" applyFill="1" applyBorder="1" applyAlignment="1">
      <alignment horizontal="left" vertical="center"/>
    </xf>
    <xf numFmtId="0" fontId="8" fillId="0" borderId="28" xfId="2" applyFont="1" applyBorder="1" applyAlignment="1">
      <alignment horizontal="center" vertical="center"/>
    </xf>
    <xf numFmtId="0" fontId="15" fillId="0" borderId="29" xfId="2" applyFont="1" applyBorder="1" applyAlignment="1">
      <alignment vertical="center"/>
    </xf>
    <xf numFmtId="0" fontId="9" fillId="3" borderId="29" xfId="2" applyFont="1" applyFill="1" applyBorder="1" applyAlignment="1">
      <alignment horizontal="center" vertical="center"/>
    </xf>
    <xf numFmtId="0" fontId="9" fillId="0" borderId="29" xfId="2" applyFont="1" applyBorder="1" applyAlignment="1">
      <alignment horizontal="center" vertical="center"/>
    </xf>
    <xf numFmtId="0" fontId="9" fillId="0" borderId="30" xfId="2" applyFont="1" applyBorder="1" applyAlignment="1">
      <alignment horizontal="center" vertical="center"/>
    </xf>
    <xf numFmtId="164" fontId="8" fillId="7" borderId="28" xfId="2" applyNumberFormat="1" applyFont="1" applyFill="1" applyBorder="1" applyAlignment="1" applyProtection="1">
      <alignment vertical="center"/>
      <protection locked="0"/>
    </xf>
    <xf numFmtId="164" fontId="8" fillId="7" borderId="29" xfId="2" applyNumberFormat="1" applyFont="1" applyFill="1" applyBorder="1" applyAlignment="1" applyProtection="1">
      <alignment vertical="center"/>
      <protection locked="0"/>
    </xf>
    <xf numFmtId="164" fontId="8" fillId="7" borderId="25" xfId="2" applyNumberFormat="1" applyFont="1" applyFill="1" applyBorder="1" applyAlignment="1" applyProtection="1">
      <alignment vertical="center"/>
      <protection locked="0"/>
    </xf>
    <xf numFmtId="0" fontId="8" fillId="3" borderId="28" xfId="2" applyFont="1" applyFill="1" applyBorder="1" applyAlignment="1">
      <alignment vertical="center"/>
    </xf>
    <xf numFmtId="0" fontId="8" fillId="3" borderId="25" xfId="2" applyFont="1" applyFill="1" applyBorder="1" applyAlignment="1">
      <alignment horizontal="left" vertical="center"/>
    </xf>
    <xf numFmtId="0" fontId="8" fillId="3" borderId="0" xfId="2" applyFont="1" applyFill="1" applyAlignment="1">
      <alignment horizontal="left" vertical="center"/>
    </xf>
    <xf numFmtId="0" fontId="2" fillId="3" borderId="0" xfId="2" applyFill="1" applyAlignment="1">
      <alignment horizontal="left" vertical="center"/>
    </xf>
    <xf numFmtId="0" fontId="15" fillId="3" borderId="40" xfId="2" applyFont="1" applyFill="1" applyBorder="1" applyAlignment="1">
      <alignment vertical="center"/>
    </xf>
    <xf numFmtId="0" fontId="9" fillId="3" borderId="40" xfId="2" applyFont="1" applyFill="1" applyBorder="1" applyAlignment="1">
      <alignment horizontal="center" vertical="center"/>
    </xf>
    <xf numFmtId="0" fontId="9" fillId="0" borderId="40" xfId="2" applyFont="1" applyBorder="1" applyAlignment="1">
      <alignment horizontal="center" vertical="center"/>
    </xf>
    <xf numFmtId="0" fontId="9" fillId="0" borderId="52" xfId="2" applyFont="1" applyBorder="1" applyAlignment="1">
      <alignment horizontal="center" vertical="center"/>
    </xf>
    <xf numFmtId="164" fontId="8" fillId="8" borderId="19" xfId="2" applyNumberFormat="1" applyFont="1" applyFill="1" applyBorder="1" applyAlignment="1">
      <alignment vertical="center"/>
    </xf>
    <xf numFmtId="164" fontId="8" fillId="8" borderId="20" xfId="2" applyNumberFormat="1" applyFont="1" applyFill="1" applyBorder="1" applyAlignment="1">
      <alignment vertical="center"/>
    </xf>
    <xf numFmtId="164" fontId="8" fillId="8" borderId="9" xfId="2" applyNumberFormat="1" applyFont="1" applyFill="1" applyBorder="1" applyAlignment="1">
      <alignment vertical="center"/>
    </xf>
    <xf numFmtId="0" fontId="15" fillId="0" borderId="40" xfId="2" applyFont="1" applyBorder="1" applyAlignment="1">
      <alignment vertical="center"/>
    </xf>
    <xf numFmtId="0" fontId="15" fillId="3" borderId="29" xfId="2" applyFont="1" applyFill="1" applyBorder="1" applyAlignment="1">
      <alignment vertical="center"/>
    </xf>
    <xf numFmtId="164" fontId="8" fillId="8" borderId="28" xfId="2" applyNumberFormat="1" applyFont="1" applyFill="1" applyBorder="1" applyAlignment="1">
      <alignment vertical="center"/>
    </xf>
    <xf numFmtId="164" fontId="8" fillId="8" borderId="29" xfId="2" applyNumberFormat="1" applyFont="1" applyFill="1" applyBorder="1" applyAlignment="1">
      <alignment vertical="center"/>
    </xf>
    <xf numFmtId="164" fontId="8" fillId="8" borderId="25" xfId="2" applyNumberFormat="1" applyFont="1" applyFill="1" applyBorder="1" applyAlignment="1">
      <alignment vertical="center"/>
    </xf>
    <xf numFmtId="0" fontId="8" fillId="0" borderId="63" xfId="2" applyFont="1" applyBorder="1" applyAlignment="1">
      <alignment horizontal="center" vertical="center"/>
    </xf>
    <xf numFmtId="0" fontId="15" fillId="0" borderId="69" xfId="2" applyFont="1" applyBorder="1" applyAlignment="1">
      <alignment vertical="center"/>
    </xf>
    <xf numFmtId="0" fontId="9" fillId="3" borderId="69" xfId="2" applyFont="1" applyFill="1" applyBorder="1" applyAlignment="1">
      <alignment horizontal="center" vertical="center"/>
    </xf>
    <xf numFmtId="0" fontId="9" fillId="0" borderId="69" xfId="2" applyFont="1" applyBorder="1" applyAlignment="1">
      <alignment horizontal="center" vertical="center"/>
    </xf>
    <xf numFmtId="0" fontId="9" fillId="0" borderId="44" xfId="2" applyFont="1" applyBorder="1" applyAlignment="1">
      <alignment horizontal="center" vertical="center"/>
    </xf>
    <xf numFmtId="164" fontId="8" fillId="8" borderId="63" xfId="2" applyNumberFormat="1" applyFont="1" applyFill="1" applyBorder="1" applyAlignment="1">
      <alignment vertical="center"/>
    </xf>
    <xf numFmtId="164" fontId="8" fillId="8" borderId="46" xfId="2" applyNumberFormat="1" applyFont="1" applyFill="1" applyBorder="1" applyAlignment="1">
      <alignment vertical="center"/>
    </xf>
    <xf numFmtId="164" fontId="8" fillId="8" borderId="58" xfId="2" applyNumberFormat="1" applyFont="1" applyFill="1" applyBorder="1" applyAlignment="1">
      <alignment vertical="center"/>
    </xf>
    <xf numFmtId="0" fontId="8" fillId="3" borderId="25" xfId="2" applyFont="1" applyFill="1" applyBorder="1" applyAlignment="1">
      <alignment vertical="center"/>
    </xf>
    <xf numFmtId="0" fontId="8" fillId="3" borderId="12" xfId="2" applyFont="1" applyFill="1" applyBorder="1" applyAlignment="1">
      <alignment vertical="center"/>
    </xf>
    <xf numFmtId="0" fontId="9" fillId="3" borderId="43" xfId="2" applyFont="1" applyFill="1" applyBorder="1" applyAlignment="1">
      <alignment horizontal="center" vertical="center"/>
    </xf>
    <xf numFmtId="0" fontId="9" fillId="0" borderId="43" xfId="2" applyFont="1" applyBorder="1" applyAlignment="1">
      <alignment horizontal="center" vertical="center"/>
    </xf>
    <xf numFmtId="0" fontId="9" fillId="0" borderId="2" xfId="2" applyFont="1" applyBorder="1" applyAlignment="1">
      <alignment horizontal="center" vertical="center"/>
    </xf>
    <xf numFmtId="164" fontId="8" fillId="7" borderId="4" xfId="2" applyNumberFormat="1" applyFont="1" applyFill="1" applyBorder="1" applyAlignment="1" applyProtection="1">
      <alignment vertical="center"/>
      <protection locked="0"/>
    </xf>
    <xf numFmtId="164" fontId="8" fillId="7" borderId="5" xfId="2" applyNumberFormat="1" applyFont="1" applyFill="1" applyBorder="1" applyAlignment="1" applyProtection="1">
      <alignment vertical="center"/>
      <protection locked="0"/>
    </xf>
    <xf numFmtId="164" fontId="8" fillId="7" borderId="8" xfId="2" applyNumberFormat="1" applyFont="1" applyFill="1" applyBorder="1" applyAlignment="1" applyProtection="1">
      <alignment vertical="center"/>
      <protection locked="0"/>
    </xf>
    <xf numFmtId="0" fontId="8" fillId="3" borderId="4" xfId="2" applyFont="1" applyFill="1" applyBorder="1" applyAlignment="1">
      <alignment vertical="center"/>
    </xf>
    <xf numFmtId="0" fontId="8" fillId="3" borderId="8" xfId="2" applyFont="1" applyFill="1" applyBorder="1" applyAlignment="1">
      <alignment vertical="center"/>
    </xf>
    <xf numFmtId="164" fontId="20" fillId="7" borderId="14" xfId="2" applyNumberFormat="1" applyFont="1" applyFill="1" applyBorder="1" applyAlignment="1" applyProtection="1">
      <alignment vertical="center"/>
      <protection locked="0"/>
    </xf>
    <xf numFmtId="164" fontId="20" fillId="7" borderId="15" xfId="2" applyNumberFormat="1" applyFont="1" applyFill="1" applyBorder="1" applyAlignment="1" applyProtection="1">
      <alignment vertical="center"/>
      <protection locked="0"/>
    </xf>
    <xf numFmtId="164" fontId="20" fillId="7" borderId="10" xfId="2" applyNumberFormat="1" applyFont="1" applyFill="1" applyBorder="1" applyAlignment="1" applyProtection="1">
      <alignment vertical="center"/>
      <protection locked="0"/>
    </xf>
    <xf numFmtId="0" fontId="2" fillId="3" borderId="0" xfId="2" applyFill="1" applyAlignment="1" applyProtection="1">
      <alignment vertical="center"/>
      <protection locked="0"/>
    </xf>
    <xf numFmtId="164" fontId="20" fillId="7" borderId="19" xfId="2" applyNumberFormat="1" applyFont="1" applyFill="1" applyBorder="1" applyAlignment="1" applyProtection="1">
      <alignment vertical="center"/>
      <protection locked="0"/>
    </xf>
    <xf numFmtId="164" fontId="20" fillId="7" borderId="20" xfId="2" applyNumberFormat="1" applyFont="1" applyFill="1" applyBorder="1" applyAlignment="1" applyProtection="1">
      <alignment vertical="center"/>
      <protection locked="0"/>
    </xf>
    <xf numFmtId="164" fontId="20" fillId="7" borderId="9" xfId="2" applyNumberFormat="1" applyFont="1" applyFill="1" applyBorder="1" applyAlignment="1" applyProtection="1">
      <alignment vertical="center"/>
      <protection locked="0"/>
    </xf>
    <xf numFmtId="0" fontId="15" fillId="0" borderId="46" xfId="2" applyFont="1" applyBorder="1" applyAlignment="1">
      <alignment vertical="center"/>
    </xf>
    <xf numFmtId="164" fontId="20" fillId="7" borderId="63" xfId="2" applyNumberFormat="1" applyFont="1" applyFill="1" applyBorder="1" applyAlignment="1" applyProtection="1">
      <alignment vertical="center"/>
      <protection locked="0"/>
    </xf>
    <xf numFmtId="164" fontId="20" fillId="7" borderId="46" xfId="2" applyNumberFormat="1" applyFont="1" applyFill="1" applyBorder="1" applyAlignment="1" applyProtection="1">
      <alignment vertical="center"/>
      <protection locked="0"/>
    </xf>
    <xf numFmtId="164" fontId="20" fillId="7" borderId="58" xfId="2" applyNumberFormat="1" applyFont="1" applyFill="1" applyBorder="1" applyAlignment="1" applyProtection="1">
      <alignment vertical="center"/>
      <protection locked="0"/>
    </xf>
    <xf numFmtId="164" fontId="8" fillId="3" borderId="39" xfId="2" applyNumberFormat="1" applyFont="1" applyFill="1" applyBorder="1" applyAlignment="1">
      <alignment vertical="center"/>
    </xf>
    <xf numFmtId="164" fontId="8" fillId="3" borderId="60" xfId="2" applyNumberFormat="1" applyFont="1" applyFill="1" applyBorder="1" applyAlignment="1">
      <alignment horizontal="left" vertical="center"/>
    </xf>
    <xf numFmtId="0" fontId="8" fillId="3" borderId="0" xfId="2" applyFont="1" applyFill="1" applyBorder="1" applyAlignment="1">
      <alignment horizontal="center" vertical="center"/>
    </xf>
    <xf numFmtId="0" fontId="15" fillId="3" borderId="0" xfId="2" applyFont="1" applyFill="1" applyBorder="1" applyAlignment="1">
      <alignment vertical="center"/>
    </xf>
    <xf numFmtId="0" fontId="9" fillId="3" borderId="0" xfId="2" applyFont="1" applyFill="1" applyBorder="1" applyAlignment="1">
      <alignment horizontal="center" vertical="center"/>
    </xf>
    <xf numFmtId="0" fontId="15" fillId="0" borderId="68" xfId="2" applyFont="1" applyBorder="1" applyAlignment="1">
      <alignment vertical="center"/>
    </xf>
    <xf numFmtId="0" fontId="9" fillId="3" borderId="68" xfId="2" applyFont="1" applyFill="1" applyBorder="1" applyAlignment="1">
      <alignment horizontal="center" vertical="center"/>
    </xf>
    <xf numFmtId="0" fontId="9" fillId="0" borderId="68" xfId="2" applyFont="1" applyBorder="1" applyAlignment="1">
      <alignment horizontal="center" vertical="center"/>
    </xf>
    <xf numFmtId="0" fontId="9" fillId="3" borderId="62" xfId="2" applyFont="1" applyFill="1" applyBorder="1" applyAlignment="1">
      <alignment horizontal="center" vertical="center"/>
    </xf>
    <xf numFmtId="10" fontId="8" fillId="15" borderId="14" xfId="2" applyNumberFormat="1" applyFont="1" applyFill="1" applyBorder="1" applyAlignment="1">
      <alignment vertical="center"/>
    </xf>
    <xf numFmtId="10" fontId="8" fillId="15" borderId="15" xfId="2" applyNumberFormat="1" applyFont="1" applyFill="1" applyBorder="1" applyAlignment="1">
      <alignment vertical="center"/>
    </xf>
    <xf numFmtId="10" fontId="8" fillId="15" borderId="10" xfId="2" applyNumberFormat="1" applyFont="1" applyFill="1" applyBorder="1" applyAlignment="1">
      <alignment vertical="center"/>
    </xf>
    <xf numFmtId="0" fontId="8" fillId="3" borderId="14" xfId="2" applyFont="1" applyFill="1" applyBorder="1" applyAlignment="1">
      <alignment vertical="center"/>
    </xf>
    <xf numFmtId="0" fontId="8" fillId="3" borderId="10" xfId="2" applyFont="1" applyFill="1" applyBorder="1" applyAlignment="1">
      <alignment vertical="center"/>
    </xf>
    <xf numFmtId="0" fontId="9" fillId="3" borderId="44" xfId="2" applyFont="1" applyFill="1" applyBorder="1" applyAlignment="1">
      <alignment horizontal="center" vertical="center"/>
    </xf>
    <xf numFmtId="10" fontId="13" fillId="7" borderId="28" xfId="3" applyNumberFormat="1" applyFont="1" applyFill="1" applyBorder="1" applyAlignment="1" applyProtection="1">
      <alignment vertical="center"/>
      <protection locked="0"/>
    </xf>
    <xf numFmtId="10" fontId="13" fillId="7" borderId="29" xfId="3" applyNumberFormat="1" applyFont="1" applyFill="1" applyBorder="1" applyAlignment="1" applyProtection="1">
      <alignment vertical="center"/>
      <protection locked="0"/>
    </xf>
    <xf numFmtId="10" fontId="13" fillId="7" borderId="25" xfId="3" applyNumberFormat="1" applyFont="1" applyFill="1" applyBorder="1" applyAlignment="1" applyProtection="1">
      <alignment vertical="center"/>
      <protection locked="0"/>
    </xf>
    <xf numFmtId="0" fontId="8" fillId="3" borderId="63" xfId="2" applyFont="1" applyFill="1" applyBorder="1" applyAlignment="1">
      <alignment vertical="center"/>
    </xf>
    <xf numFmtId="0" fontId="8" fillId="3" borderId="58" xfId="2" applyFont="1" applyFill="1" applyBorder="1" applyAlignment="1">
      <alignment vertical="center"/>
    </xf>
    <xf numFmtId="10" fontId="8" fillId="3" borderId="0" xfId="2" applyNumberFormat="1" applyFont="1" applyFill="1" applyBorder="1" applyAlignment="1">
      <alignment vertical="center"/>
    </xf>
    <xf numFmtId="0" fontId="21" fillId="3" borderId="0" xfId="2" applyFont="1" applyFill="1" applyAlignment="1">
      <alignment vertical="center"/>
    </xf>
    <xf numFmtId="0" fontId="8" fillId="8" borderId="0" xfId="2" applyFont="1" applyFill="1" applyAlignment="1" applyProtection="1">
      <alignment horizontal="center" vertical="center"/>
    </xf>
    <xf numFmtId="164" fontId="8" fillId="8" borderId="14" xfId="2" applyNumberFormat="1" applyFont="1" applyFill="1" applyBorder="1" applyAlignment="1">
      <alignment vertical="center"/>
    </xf>
    <xf numFmtId="164" fontId="8" fillId="8" borderId="15" xfId="2" applyNumberFormat="1" applyFont="1" applyFill="1" applyBorder="1" applyAlignment="1">
      <alignment vertical="center"/>
    </xf>
    <xf numFmtId="164" fontId="8" fillId="8" borderId="10" xfId="2" applyNumberFormat="1" applyFont="1" applyFill="1" applyBorder="1" applyAlignment="1">
      <alignment vertical="center"/>
    </xf>
    <xf numFmtId="164" fontId="13" fillId="3" borderId="14" xfId="2" quotePrefix="1" applyNumberFormat="1" applyFont="1" applyFill="1" applyBorder="1" applyAlignment="1">
      <alignment horizontal="left" vertical="center"/>
    </xf>
    <xf numFmtId="164" fontId="13" fillId="3" borderId="10" xfId="2" applyNumberFormat="1" applyFont="1" applyFill="1" applyBorder="1" applyAlignment="1">
      <alignment horizontal="center" vertical="center"/>
    </xf>
    <xf numFmtId="164" fontId="8" fillId="8" borderId="4" xfId="2" applyNumberFormat="1" applyFont="1" applyFill="1" applyBorder="1" applyAlignment="1">
      <alignment vertical="center"/>
    </xf>
    <xf numFmtId="164" fontId="8" fillId="8" borderId="5" xfId="2" applyNumberFormat="1" applyFont="1" applyFill="1" applyBorder="1" applyAlignment="1">
      <alignment vertical="center"/>
    </xf>
    <xf numFmtId="164" fontId="8" fillId="8" borderId="8" xfId="2" applyNumberFormat="1" applyFont="1" applyFill="1" applyBorder="1" applyAlignment="1">
      <alignment vertical="center"/>
    </xf>
    <xf numFmtId="164" fontId="13" fillId="3" borderId="4" xfId="2" quotePrefix="1" applyNumberFormat="1" applyFont="1" applyFill="1" applyBorder="1" applyAlignment="1">
      <alignment horizontal="left" vertical="center"/>
    </xf>
    <xf numFmtId="164" fontId="8" fillId="3" borderId="60" xfId="2" applyNumberFormat="1" applyFont="1" applyFill="1" applyBorder="1" applyAlignment="1">
      <alignment vertical="center"/>
    </xf>
    <xf numFmtId="0" fontId="15" fillId="3" borderId="0" xfId="5" applyFont="1" applyFill="1" applyBorder="1" applyAlignment="1">
      <alignment vertical="center"/>
    </xf>
    <xf numFmtId="0" fontId="15" fillId="3" borderId="0" xfId="5" applyFont="1" applyFill="1" applyAlignment="1" applyProtection="1">
      <alignment horizontal="left" vertical="center"/>
    </xf>
    <xf numFmtId="0" fontId="17" fillId="4" borderId="50" xfId="5" applyFont="1" applyFill="1" applyBorder="1" applyAlignment="1" applyProtection="1">
      <alignment horizontal="left" vertical="top"/>
    </xf>
    <xf numFmtId="0" fontId="17" fillId="4" borderId="19" xfId="5" applyNumberFormat="1" applyFont="1" applyFill="1" applyBorder="1" applyAlignment="1" applyProtection="1">
      <alignment horizontal="left" vertical="top"/>
    </xf>
    <xf numFmtId="49" fontId="15" fillId="4" borderId="21" xfId="5" applyNumberFormat="1" applyFont="1" applyFill="1" applyBorder="1" applyAlignment="1" applyProtection="1">
      <alignment horizontal="left" vertical="top" wrapText="1"/>
    </xf>
    <xf numFmtId="49" fontId="15" fillId="4" borderId="26" xfId="5" applyNumberFormat="1" applyFont="1" applyFill="1" applyBorder="1" applyAlignment="1" applyProtection="1">
      <alignment horizontal="left" vertical="top" wrapText="1"/>
    </xf>
    <xf numFmtId="49" fontId="15" fillId="4" borderId="27" xfId="5" applyNumberFormat="1" applyFont="1" applyFill="1" applyBorder="1" applyAlignment="1" applyProtection="1">
      <alignment horizontal="left" vertical="top" wrapText="1"/>
    </xf>
    <xf numFmtId="49" fontId="15" fillId="3" borderId="0" xfId="5" applyNumberFormat="1" applyFont="1" applyFill="1" applyBorder="1" applyAlignment="1" applyProtection="1">
      <alignment vertical="top"/>
    </xf>
    <xf numFmtId="165" fontId="14" fillId="4" borderId="19" xfId="7" applyFont="1" applyFill="1" applyBorder="1">
      <alignment vertical="top"/>
    </xf>
    <xf numFmtId="49" fontId="17" fillId="4" borderId="21" xfId="5" applyNumberFormat="1" applyFont="1" applyFill="1" applyBorder="1" applyAlignment="1" applyProtection="1">
      <alignment horizontal="left" vertical="top" wrapText="1"/>
    </xf>
    <xf numFmtId="49" fontId="17" fillId="4" borderId="26" xfId="5" applyNumberFormat="1" applyFont="1" applyFill="1" applyBorder="1" applyAlignment="1" applyProtection="1">
      <alignment horizontal="left" vertical="top" wrapText="1"/>
    </xf>
    <xf numFmtId="49" fontId="17" fillId="4" borderId="27" xfId="5" applyNumberFormat="1" applyFont="1" applyFill="1" applyBorder="1" applyAlignment="1" applyProtection="1">
      <alignment horizontal="left" vertical="top" wrapText="1"/>
    </xf>
    <xf numFmtId="0" fontId="15" fillId="0" borderId="39" xfId="5" applyNumberFormat="1" applyFont="1" applyFill="1" applyBorder="1" applyAlignment="1" applyProtection="1">
      <alignment horizontal="center" vertical="top" wrapText="1"/>
    </xf>
    <xf numFmtId="0" fontId="17" fillId="4" borderId="23" xfId="5" applyNumberFormat="1" applyFont="1" applyFill="1" applyBorder="1" applyAlignment="1" applyProtection="1">
      <alignment horizontal="left" vertical="top"/>
    </xf>
    <xf numFmtId="0" fontId="17" fillId="4" borderId="26" xfId="5" applyNumberFormat="1" applyFont="1" applyFill="1" applyBorder="1" applyAlignment="1" applyProtection="1">
      <alignment horizontal="left" vertical="top" wrapText="1"/>
    </xf>
    <xf numFmtId="0" fontId="15" fillId="3" borderId="28" xfId="5" applyNumberFormat="1" applyFont="1" applyFill="1" applyBorder="1" applyAlignment="1" applyProtection="1">
      <alignment horizontal="center" vertical="top"/>
    </xf>
    <xf numFmtId="0" fontId="4" fillId="2" borderId="0" xfId="2" applyFont="1" applyFill="1" applyBorder="1" applyAlignment="1">
      <alignment horizontal="left" vertical="center"/>
    </xf>
    <xf numFmtId="0" fontId="7" fillId="4" borderId="1" xfId="2" applyFont="1" applyFill="1" applyBorder="1" applyAlignment="1" applyProtection="1">
      <alignment horizontal="center" vertical="center"/>
    </xf>
    <xf numFmtId="0" fontId="2" fillId="0" borderId="2" xfId="2" applyBorder="1" applyAlignment="1">
      <alignment horizontal="center" vertical="center"/>
    </xf>
    <xf numFmtId="0" fontId="2" fillId="0" borderId="3" xfId="2" applyBorder="1" applyAlignment="1">
      <alignment horizontal="center" vertical="center"/>
    </xf>
    <xf numFmtId="0" fontId="7" fillId="4" borderId="2" xfId="2" applyFont="1" applyFill="1" applyBorder="1" applyAlignment="1" applyProtection="1">
      <alignment horizontal="center" vertical="center"/>
    </xf>
    <xf numFmtId="0" fontId="7" fillId="4" borderId="3" xfId="2" applyFont="1" applyFill="1" applyBorder="1" applyAlignment="1" applyProtection="1">
      <alignment horizontal="center" vertical="center"/>
    </xf>
    <xf numFmtId="0" fontId="15" fillId="0" borderId="1" xfId="2" applyNumberFormat="1" applyFont="1" applyFill="1" applyBorder="1" applyAlignment="1" applyProtection="1">
      <alignment horizontal="left" vertical="top" wrapText="1"/>
    </xf>
    <xf numFmtId="0" fontId="15" fillId="0" borderId="2" xfId="2" applyNumberFormat="1" applyFont="1" applyFill="1" applyBorder="1" applyAlignment="1" applyProtection="1">
      <alignment horizontal="left" vertical="top" wrapText="1"/>
    </xf>
    <xf numFmtId="0" fontId="15" fillId="0" borderId="3" xfId="2" applyNumberFormat="1" applyFont="1" applyFill="1" applyBorder="1" applyAlignment="1" applyProtection="1">
      <alignment horizontal="left" vertical="top" wrapText="1"/>
    </xf>
    <xf numFmtId="0" fontId="7" fillId="4" borderId="4" xfId="2" applyFont="1" applyFill="1" applyBorder="1" applyAlignment="1" applyProtection="1">
      <alignment horizontal="left" vertical="center"/>
    </xf>
    <xf numFmtId="0" fontId="7" fillId="4" borderId="5" xfId="2" applyFont="1" applyFill="1" applyBorder="1" applyAlignment="1" applyProtection="1">
      <alignment horizontal="left" vertical="center"/>
    </xf>
    <xf numFmtId="0" fontId="7" fillId="4" borderId="1" xfId="2" applyFont="1" applyFill="1" applyBorder="1" applyAlignment="1" applyProtection="1">
      <alignment horizontal="left" vertical="center"/>
    </xf>
    <xf numFmtId="0" fontId="7" fillId="4" borderId="2" xfId="2" applyFont="1" applyFill="1" applyBorder="1" applyAlignment="1" applyProtection="1">
      <alignment horizontal="left" vertical="center"/>
    </xf>
    <xf numFmtId="0" fontId="7" fillId="4" borderId="3" xfId="2" applyFont="1" applyFill="1" applyBorder="1" applyAlignment="1" applyProtection="1">
      <alignment horizontal="left" vertical="center"/>
    </xf>
    <xf numFmtId="0" fontId="11" fillId="4" borderId="1" xfId="2" applyFont="1" applyFill="1" applyBorder="1" applyAlignment="1" applyProtection="1">
      <alignment horizontal="center" vertical="center" wrapText="1"/>
    </xf>
    <xf numFmtId="0" fontId="11" fillId="4" borderId="2" xfId="2" applyFont="1" applyFill="1" applyBorder="1" applyAlignment="1" applyProtection="1">
      <alignment horizontal="center" vertical="center" wrapText="1"/>
    </xf>
    <xf numFmtId="0" fontId="11" fillId="4" borderId="3" xfId="2" applyFont="1" applyFill="1" applyBorder="1" applyAlignment="1" applyProtection="1">
      <alignment horizontal="center" vertical="center" wrapText="1"/>
    </xf>
    <xf numFmtId="0" fontId="18" fillId="4" borderId="1" xfId="2" applyNumberFormat="1" applyFont="1" applyFill="1" applyBorder="1" applyAlignment="1" applyProtection="1">
      <alignment horizontal="left" vertical="center"/>
    </xf>
    <xf numFmtId="0" fontId="18" fillId="4" borderId="2" xfId="2" applyNumberFormat="1" applyFont="1" applyFill="1" applyBorder="1" applyAlignment="1" applyProtection="1">
      <alignment horizontal="left" vertical="center"/>
    </xf>
    <xf numFmtId="0" fontId="18" fillId="4" borderId="3" xfId="2" applyNumberFormat="1" applyFont="1" applyFill="1" applyBorder="1" applyAlignment="1" applyProtection="1">
      <alignment horizontal="left" vertical="center"/>
    </xf>
    <xf numFmtId="0" fontId="15" fillId="0" borderId="20" xfId="5" applyFont="1" applyFill="1" applyBorder="1" applyAlignment="1" applyProtection="1">
      <alignment horizontal="left" vertical="top" wrapText="1"/>
    </xf>
    <xf numFmtId="0" fontId="15" fillId="0" borderId="9" xfId="5" applyFont="1" applyFill="1" applyBorder="1" applyAlignment="1" applyProtection="1">
      <alignment horizontal="left" vertical="top" wrapText="1"/>
    </xf>
    <xf numFmtId="0" fontId="17" fillId="0" borderId="15" xfId="5" applyFont="1" applyFill="1" applyBorder="1" applyAlignment="1" applyProtection="1">
      <alignment horizontal="left" vertical="top"/>
    </xf>
    <xf numFmtId="0" fontId="17" fillId="0" borderId="10" xfId="5" applyFont="1" applyFill="1" applyBorder="1" applyAlignment="1" applyProtection="1">
      <alignment horizontal="left" vertical="top"/>
    </xf>
    <xf numFmtId="0" fontId="15" fillId="0" borderId="20" xfId="5" applyFont="1" applyFill="1" applyBorder="1" applyAlignment="1" applyProtection="1">
      <alignment vertical="top" wrapText="1"/>
    </xf>
    <xf numFmtId="0" fontId="15" fillId="0" borderId="9" xfId="5" applyFont="1" applyFill="1" applyBorder="1" applyAlignment="1" applyProtection="1">
      <alignment vertical="top" wrapText="1"/>
    </xf>
    <xf numFmtId="0" fontId="15" fillId="0" borderId="29" xfId="5" applyFont="1" applyFill="1" applyBorder="1" applyAlignment="1" applyProtection="1">
      <alignment horizontal="left" vertical="top" wrapText="1"/>
    </xf>
    <xf numFmtId="0" fontId="15" fillId="0" borderId="25" xfId="5" applyFont="1" applyFill="1" applyBorder="1" applyAlignment="1" applyProtection="1">
      <alignment horizontal="left" vertical="top" wrapText="1"/>
    </xf>
    <xf numFmtId="0" fontId="7" fillId="4" borderId="1" xfId="5" applyFont="1" applyFill="1" applyBorder="1" applyAlignment="1" applyProtection="1">
      <alignment horizontal="center" vertical="center"/>
    </xf>
    <xf numFmtId="0" fontId="7" fillId="4" borderId="2" xfId="5" applyFont="1" applyFill="1" applyBorder="1" applyAlignment="1" applyProtection="1">
      <alignment horizontal="center" vertical="center"/>
    </xf>
    <xf numFmtId="0" fontId="7" fillId="4" borderId="3" xfId="5" applyFont="1" applyFill="1" applyBorder="1" applyAlignment="1" applyProtection="1">
      <alignment horizontal="center" vertical="center"/>
    </xf>
    <xf numFmtId="0" fontId="7" fillId="4" borderId="1" xfId="5" applyFont="1" applyFill="1" applyBorder="1" applyAlignment="1" applyProtection="1">
      <alignment horizontal="left" vertical="center"/>
    </xf>
    <xf numFmtId="0" fontId="7" fillId="4" borderId="2" xfId="5" applyFont="1" applyFill="1" applyBorder="1" applyAlignment="1" applyProtection="1">
      <alignment horizontal="left" vertical="center"/>
    </xf>
    <xf numFmtId="0" fontId="7" fillId="4" borderId="3" xfId="5" applyFont="1" applyFill="1" applyBorder="1" applyAlignment="1" applyProtection="1">
      <alignment horizontal="left" vertical="center"/>
    </xf>
    <xf numFmtId="0" fontId="7" fillId="4" borderId="43" xfId="5" applyFont="1" applyFill="1" applyBorder="1" applyAlignment="1" applyProtection="1">
      <alignment horizontal="center" vertical="center"/>
    </xf>
    <xf numFmtId="0" fontId="7" fillId="4" borderId="1" xfId="5" applyFont="1" applyFill="1" applyBorder="1" applyAlignment="1" applyProtection="1">
      <alignment horizontal="center" vertical="center" wrapText="1"/>
    </xf>
    <xf numFmtId="0" fontId="7" fillId="4" borderId="2" xfId="5" applyFont="1" applyFill="1" applyBorder="1" applyAlignment="1" applyProtection="1">
      <alignment horizontal="center" vertical="center" wrapText="1"/>
    </xf>
    <xf numFmtId="0" fontId="7" fillId="4" borderId="3" xfId="5" applyFont="1" applyFill="1" applyBorder="1" applyAlignment="1" applyProtection="1">
      <alignment horizontal="center" vertical="center" wrapText="1"/>
    </xf>
    <xf numFmtId="0" fontId="7" fillId="4" borderId="43" xfId="5" applyFont="1" applyFill="1" applyBorder="1" applyAlignment="1" applyProtection="1">
      <alignment horizontal="center" vertical="center" wrapText="1"/>
    </xf>
    <xf numFmtId="9" fontId="15" fillId="0" borderId="21" xfId="5" applyNumberFormat="1" applyFont="1" applyFill="1" applyBorder="1" applyAlignment="1">
      <alignment horizontal="left" vertical="top" wrapText="1"/>
    </xf>
    <xf numFmtId="9" fontId="15" fillId="0" borderId="26" xfId="5" applyNumberFormat="1" applyFont="1" applyFill="1" applyBorder="1" applyAlignment="1">
      <alignment horizontal="left" vertical="top" wrapText="1"/>
    </xf>
    <xf numFmtId="9" fontId="15" fillId="0" borderId="27" xfId="5" applyNumberFormat="1" applyFont="1" applyFill="1" applyBorder="1" applyAlignment="1">
      <alignment horizontal="left" vertical="top" wrapText="1"/>
    </xf>
    <xf numFmtId="9" fontId="25" fillId="3" borderId="16" xfId="5" applyNumberFormat="1" applyFont="1" applyFill="1" applyBorder="1" applyAlignment="1">
      <alignment horizontal="left" vertical="center" wrapText="1"/>
    </xf>
    <xf numFmtId="9" fontId="25" fillId="3" borderId="62" xfId="5" applyNumberFormat="1" applyFont="1" applyFill="1" applyBorder="1" applyAlignment="1">
      <alignment horizontal="left" vertical="center" wrapText="1"/>
    </xf>
    <xf numFmtId="9" fontId="25" fillId="3" borderId="49" xfId="5" applyNumberFormat="1" applyFont="1" applyFill="1" applyBorder="1" applyAlignment="1">
      <alignment horizontal="left" vertical="center" wrapText="1"/>
    </xf>
    <xf numFmtId="9" fontId="15" fillId="0" borderId="64" xfId="5" applyNumberFormat="1" applyFont="1" applyFill="1" applyBorder="1" applyAlignment="1">
      <alignment horizontal="left" vertical="top" wrapText="1"/>
    </xf>
    <xf numFmtId="9" fontId="15" fillId="0" borderId="44" xfId="5" applyNumberFormat="1" applyFont="1" applyFill="1" applyBorder="1" applyAlignment="1">
      <alignment horizontal="left" vertical="top" wrapText="1"/>
    </xf>
    <xf numFmtId="9" fontId="15" fillId="0" borderId="47" xfId="5" applyNumberFormat="1" applyFont="1" applyFill="1" applyBorder="1" applyAlignment="1">
      <alignment horizontal="left" vertical="top" wrapText="1"/>
    </xf>
    <xf numFmtId="0" fontId="7" fillId="4" borderId="1" xfId="2" applyFont="1" applyFill="1" applyBorder="1" applyAlignment="1" applyProtection="1">
      <alignment horizontal="center" vertical="center" wrapText="1"/>
    </xf>
    <xf numFmtId="0" fontId="7" fillId="4" borderId="2" xfId="2" applyFont="1" applyFill="1" applyBorder="1" applyAlignment="1" applyProtection="1">
      <alignment horizontal="center" vertical="center" wrapText="1"/>
    </xf>
    <xf numFmtId="0" fontId="7" fillId="4" borderId="3" xfId="2" applyFont="1" applyFill="1" applyBorder="1" applyAlignment="1" applyProtection="1">
      <alignment horizontal="center" vertical="center" wrapText="1"/>
    </xf>
    <xf numFmtId="0" fontId="8" fillId="5" borderId="0" xfId="2" applyFont="1" applyFill="1" applyAlignment="1" applyProtection="1">
      <alignment horizontal="center" vertical="center" wrapText="1"/>
    </xf>
    <xf numFmtId="0" fontId="8" fillId="5" borderId="0" xfId="2" applyFont="1" applyFill="1" applyAlignment="1" applyProtection="1">
      <alignment horizontal="left" vertical="center" wrapText="1"/>
    </xf>
    <xf numFmtId="0" fontId="7" fillId="4" borderId="11" xfId="5" applyFont="1" applyFill="1" applyBorder="1" applyAlignment="1" applyProtection="1">
      <alignment horizontal="left" vertical="center"/>
    </xf>
    <xf numFmtId="0" fontId="7" fillId="4" borderId="65" xfId="5" applyFont="1" applyFill="1" applyBorder="1" applyAlignment="1" applyProtection="1">
      <alignment horizontal="left" vertical="center"/>
    </xf>
    <xf numFmtId="0" fontId="7" fillId="4" borderId="45" xfId="5" applyFont="1" applyFill="1" applyBorder="1" applyAlignment="1" applyProtection="1">
      <alignment horizontal="left" vertical="center"/>
    </xf>
    <xf numFmtId="0" fontId="7" fillId="4" borderId="69" xfId="5" applyFont="1" applyFill="1" applyBorder="1" applyAlignment="1" applyProtection="1">
      <alignment horizontal="left" vertical="center"/>
    </xf>
    <xf numFmtId="0" fontId="7" fillId="4" borderId="66" xfId="5" applyFont="1" applyFill="1" applyBorder="1" applyAlignment="1" applyProtection="1">
      <alignment horizontal="center" vertical="center" wrapText="1"/>
    </xf>
    <xf numFmtId="0" fontId="7" fillId="4" borderId="46" xfId="5" applyFont="1" applyFill="1" applyBorder="1" applyAlignment="1" applyProtection="1">
      <alignment horizontal="center" vertical="center" wrapText="1"/>
    </xf>
    <xf numFmtId="0" fontId="7" fillId="4" borderId="66" xfId="2" applyFont="1" applyFill="1" applyBorder="1" applyAlignment="1" applyProtection="1">
      <alignment horizontal="center" vertical="center" wrapText="1"/>
    </xf>
    <xf numFmtId="0" fontId="30" fillId="0" borderId="46" xfId="11" applyBorder="1" applyAlignment="1">
      <alignment horizontal="center" vertical="center" wrapText="1"/>
    </xf>
    <xf numFmtId="0" fontId="7" fillId="4" borderId="12" xfId="2" applyFont="1" applyFill="1" applyBorder="1" applyAlignment="1" applyProtection="1">
      <alignment horizontal="center" vertical="center" wrapText="1"/>
    </xf>
    <xf numFmtId="0" fontId="30" fillId="0" borderId="58" xfId="11" applyBorder="1" applyAlignment="1">
      <alignment horizontal="center" vertical="center" wrapText="1"/>
    </xf>
    <xf numFmtId="0" fontId="7" fillId="4" borderId="67" xfId="2" applyFont="1" applyFill="1" applyBorder="1" applyAlignment="1" applyProtection="1">
      <alignment horizontal="center" vertical="center" wrapText="1"/>
    </xf>
    <xf numFmtId="0" fontId="7" fillId="4" borderId="63" xfId="2" applyFont="1" applyFill="1" applyBorder="1" applyAlignment="1" applyProtection="1">
      <alignment horizontal="center" vertical="center" wrapText="1"/>
    </xf>
    <xf numFmtId="0" fontId="7" fillId="4" borderId="46" xfId="2" applyFont="1" applyFill="1" applyBorder="1" applyAlignment="1" applyProtection="1">
      <alignment horizontal="center" vertical="center" wrapText="1"/>
    </xf>
    <xf numFmtId="0" fontId="7" fillId="4" borderId="16" xfId="2" applyFont="1" applyFill="1" applyBorder="1" applyAlignment="1" applyProtection="1">
      <alignment horizontal="center" vertical="center" wrapText="1"/>
    </xf>
    <xf numFmtId="0" fontId="7" fillId="4" borderId="62" xfId="2" applyFont="1" applyFill="1" applyBorder="1" applyAlignment="1" applyProtection="1">
      <alignment horizontal="center" vertical="center" wrapText="1"/>
    </xf>
    <xf numFmtId="0" fontId="7" fillId="4" borderId="68" xfId="2" applyFont="1" applyFill="1" applyBorder="1" applyAlignment="1" applyProtection="1">
      <alignment horizontal="center" vertical="center" wrapText="1"/>
    </xf>
    <xf numFmtId="0" fontId="7" fillId="4" borderId="58" xfId="2" applyFont="1" applyFill="1" applyBorder="1" applyAlignment="1" applyProtection="1">
      <alignment horizontal="center" vertical="center" wrapText="1"/>
    </xf>
    <xf numFmtId="0" fontId="11" fillId="4" borderId="1" xfId="10" applyFont="1" applyFill="1" applyBorder="1" applyAlignment="1">
      <alignment horizontal="center" vertical="center" wrapText="1"/>
    </xf>
    <xf numFmtId="0" fontId="11" fillId="4" borderId="2" xfId="10" applyFont="1" applyFill="1" applyBorder="1" applyAlignment="1">
      <alignment horizontal="center" vertical="center" wrapText="1"/>
    </xf>
    <xf numFmtId="0" fontId="11" fillId="4" borderId="3" xfId="10" applyFont="1" applyFill="1" applyBorder="1" applyAlignment="1">
      <alignment horizontal="center" vertical="center" wrapText="1"/>
    </xf>
    <xf numFmtId="0" fontId="7" fillId="4" borderId="1" xfId="10" applyFont="1" applyFill="1" applyBorder="1" applyAlignment="1" applyProtection="1">
      <alignment horizontal="left" vertical="center"/>
    </xf>
    <xf numFmtId="0" fontId="7" fillId="4" borderId="2" xfId="10" applyFont="1" applyFill="1" applyBorder="1" applyAlignment="1" applyProtection="1">
      <alignment horizontal="left" vertical="center"/>
    </xf>
    <xf numFmtId="0" fontId="7" fillId="4" borderId="3" xfId="10" applyFont="1" applyFill="1" applyBorder="1" applyAlignment="1" applyProtection="1">
      <alignment horizontal="left" vertical="center"/>
    </xf>
    <xf numFmtId="0" fontId="15" fillId="0" borderId="21" xfId="5" applyFont="1" applyFill="1" applyBorder="1" applyAlignment="1" applyProtection="1">
      <alignment horizontal="left" vertical="top" wrapText="1"/>
    </xf>
    <xf numFmtId="0" fontId="15" fillId="0" borderId="26" xfId="5" applyFont="1" applyFill="1" applyBorder="1" applyAlignment="1" applyProtection="1">
      <alignment horizontal="left" vertical="top" wrapText="1"/>
    </xf>
    <xf numFmtId="0" fontId="15" fillId="0" borderId="27" xfId="5" applyFont="1" applyFill="1" applyBorder="1" applyAlignment="1" applyProtection="1">
      <alignment horizontal="left" vertical="top" wrapText="1"/>
    </xf>
    <xf numFmtId="0" fontId="17" fillId="0" borderId="16" xfId="5" applyFont="1" applyFill="1" applyBorder="1" applyAlignment="1" applyProtection="1">
      <alignment horizontal="left" vertical="top"/>
    </xf>
    <xf numFmtId="0" fontId="17" fillId="0" borderId="62" xfId="5" applyFont="1" applyFill="1" applyBorder="1" applyAlignment="1" applyProtection="1">
      <alignment horizontal="left" vertical="top"/>
    </xf>
    <xf numFmtId="0" fontId="17" fillId="0" borderId="49" xfId="5" applyFont="1" applyFill="1" applyBorder="1" applyAlignment="1" applyProtection="1">
      <alignment horizontal="left" vertical="top"/>
    </xf>
    <xf numFmtId="0" fontId="15" fillId="0" borderId="30" xfId="5" applyFont="1" applyFill="1" applyBorder="1" applyAlignment="1" applyProtection="1">
      <alignment horizontal="left" vertical="top" wrapText="1"/>
    </xf>
    <xf numFmtId="0" fontId="15" fillId="0" borderId="72" xfId="5" applyFont="1" applyFill="1" applyBorder="1" applyAlignment="1" applyProtection="1">
      <alignment horizontal="left" vertical="top" wrapText="1"/>
    </xf>
    <xf numFmtId="0" fontId="15" fillId="0" borderId="79" xfId="5" applyFont="1" applyFill="1" applyBorder="1" applyAlignment="1" applyProtection="1">
      <alignment horizontal="left" vertical="top" wrapText="1"/>
    </xf>
    <xf numFmtId="0" fontId="7" fillId="4" borderId="15" xfId="2" applyFont="1" applyFill="1" applyBorder="1" applyAlignment="1" applyProtection="1">
      <alignment horizontal="center" vertical="center" wrapText="1"/>
    </xf>
    <xf numFmtId="0" fontId="30" fillId="0" borderId="29" xfId="11" applyBorder="1" applyAlignment="1">
      <alignment horizontal="center" vertical="center" wrapText="1"/>
    </xf>
    <xf numFmtId="0" fontId="7" fillId="4" borderId="14" xfId="2" applyFont="1" applyFill="1" applyBorder="1" applyAlignment="1" applyProtection="1">
      <alignment horizontal="center" vertical="center" wrapText="1"/>
    </xf>
    <xf numFmtId="0" fontId="30" fillId="0" borderId="28" xfId="11" applyBorder="1" applyAlignment="1">
      <alignment horizontal="center" vertical="center" wrapText="1"/>
    </xf>
    <xf numFmtId="0" fontId="30" fillId="0" borderId="15" xfId="11" applyBorder="1" applyAlignment="1">
      <alignment horizontal="center" vertical="center" wrapText="1"/>
    </xf>
    <xf numFmtId="0" fontId="30" fillId="0" borderId="10" xfId="11" applyBorder="1" applyAlignment="1">
      <alignment horizontal="center" vertical="center" wrapText="1"/>
    </xf>
    <xf numFmtId="0" fontId="7" fillId="4" borderId="11" xfId="2" applyFont="1" applyFill="1" applyBorder="1" applyAlignment="1" applyProtection="1">
      <alignment horizontal="center" vertical="center" wrapText="1"/>
    </xf>
    <xf numFmtId="0" fontId="30" fillId="0" borderId="45" xfId="11" applyBorder="1" applyAlignment="1">
      <alignment horizontal="center" vertical="center" wrapText="1"/>
    </xf>
    <xf numFmtId="0" fontId="30" fillId="0" borderId="28" xfId="11" applyBorder="1" applyAlignment="1" applyProtection="1">
      <alignment horizontal="center" vertical="center" wrapText="1"/>
    </xf>
    <xf numFmtId="0" fontId="30" fillId="0" borderId="29" xfId="11" applyBorder="1" applyAlignment="1" applyProtection="1">
      <alignment horizontal="center" vertical="center" wrapText="1"/>
    </xf>
    <xf numFmtId="0" fontId="30" fillId="0" borderId="15" xfId="11" applyBorder="1" applyAlignment="1" applyProtection="1">
      <alignment horizontal="center" vertical="center" wrapText="1"/>
    </xf>
    <xf numFmtId="0" fontId="30" fillId="0" borderId="10" xfId="11" applyBorder="1" applyAlignment="1" applyProtection="1">
      <alignment horizontal="center" vertical="center" wrapText="1"/>
    </xf>
    <xf numFmtId="0" fontId="7" fillId="4" borderId="80" xfId="2" applyFont="1" applyFill="1" applyBorder="1" applyAlignment="1" applyProtection="1">
      <alignment horizontal="center" vertical="center" wrapText="1"/>
    </xf>
    <xf numFmtId="0" fontId="30" fillId="0" borderId="81" xfId="11" applyBorder="1" applyAlignment="1" applyProtection="1">
      <alignment horizontal="center" vertical="center" wrapText="1"/>
    </xf>
    <xf numFmtId="0" fontId="7" fillId="4" borderId="43" xfId="5" applyFont="1" applyFill="1" applyBorder="1" applyAlignment="1" applyProtection="1">
      <alignment horizontal="left" vertical="center"/>
    </xf>
    <xf numFmtId="0" fontId="30" fillId="0" borderId="81" xfId="11" applyBorder="1" applyAlignment="1">
      <alignment horizontal="center" vertical="center" wrapText="1"/>
    </xf>
    <xf numFmtId="0" fontId="11" fillId="4" borderId="1" xfId="10" applyFont="1" applyFill="1" applyBorder="1" applyAlignment="1" applyProtection="1">
      <alignment horizontal="center" vertical="center" wrapText="1"/>
    </xf>
    <xf numFmtId="0" fontId="11" fillId="4" borderId="2" xfId="10" applyFont="1" applyFill="1" applyBorder="1" applyAlignment="1" applyProtection="1">
      <alignment horizontal="center" vertical="center" wrapText="1"/>
    </xf>
    <xf numFmtId="0" fontId="11" fillId="4" borderId="3" xfId="10" applyFont="1" applyFill="1" applyBorder="1" applyAlignment="1" applyProtection="1">
      <alignment horizontal="center" vertical="center" wrapText="1"/>
    </xf>
    <xf numFmtId="0" fontId="24" fillId="0" borderId="21" xfId="5" applyNumberFormat="1" applyFont="1" applyFill="1" applyBorder="1" applyAlignment="1">
      <alignment horizontal="left" vertical="top" wrapText="1"/>
    </xf>
    <xf numFmtId="0" fontId="24" fillId="0" borderId="26" xfId="5" applyNumberFormat="1" applyFont="1" applyFill="1" applyBorder="1" applyAlignment="1">
      <alignment horizontal="left" vertical="top" wrapText="1"/>
    </xf>
    <xf numFmtId="0" fontId="24" fillId="0" borderId="27" xfId="5" applyNumberFormat="1" applyFont="1" applyFill="1" applyBorder="1" applyAlignment="1">
      <alignment horizontal="left" vertical="top" wrapText="1"/>
    </xf>
    <xf numFmtId="9" fontId="25" fillId="0" borderId="16" xfId="5" applyNumberFormat="1" applyFont="1" applyFill="1" applyBorder="1" applyAlignment="1">
      <alignment horizontal="left" vertical="center" wrapText="1"/>
    </xf>
    <xf numFmtId="9" fontId="25" fillId="0" borderId="62" xfId="5" applyNumberFormat="1" applyFont="1" applyFill="1" applyBorder="1" applyAlignment="1">
      <alignment horizontal="left" vertical="center" wrapText="1"/>
    </xf>
    <xf numFmtId="9" fontId="25" fillId="0" borderId="49" xfId="5" applyNumberFormat="1" applyFont="1" applyFill="1" applyBorder="1" applyAlignment="1">
      <alignment horizontal="left" vertical="center" wrapText="1"/>
    </xf>
    <xf numFmtId="9" fontId="24" fillId="0" borderId="21" xfId="5" applyNumberFormat="1" applyFont="1" applyFill="1" applyBorder="1" applyAlignment="1">
      <alignment horizontal="left" vertical="top" wrapText="1"/>
    </xf>
    <xf numFmtId="0" fontId="15" fillId="0" borderId="21" xfId="5" applyNumberFormat="1" applyFont="1" applyFill="1" applyBorder="1" applyAlignment="1">
      <alignment horizontal="left" vertical="top" wrapText="1"/>
    </xf>
    <xf numFmtId="0" fontId="15" fillId="0" borderId="26" xfId="5" applyNumberFormat="1" applyFont="1" applyFill="1" applyBorder="1" applyAlignment="1">
      <alignment horizontal="left" vertical="top" wrapText="1"/>
    </xf>
    <xf numFmtId="0" fontId="15" fillId="0" borderId="27" xfId="5" applyNumberFormat="1" applyFont="1" applyFill="1" applyBorder="1" applyAlignment="1">
      <alignment horizontal="left" vertical="top" wrapText="1"/>
    </xf>
    <xf numFmtId="0" fontId="24" fillId="0" borderId="30" xfId="5" applyNumberFormat="1" applyFont="1" applyFill="1" applyBorder="1" applyAlignment="1">
      <alignment horizontal="left" vertical="top" wrapText="1"/>
    </xf>
    <xf numFmtId="0" fontId="24" fillId="0" borderId="72" xfId="5" applyNumberFormat="1" applyFont="1" applyFill="1" applyBorder="1" applyAlignment="1">
      <alignment horizontal="left" vertical="top" wrapText="1"/>
    </xf>
    <xf numFmtId="0" fontId="24" fillId="0" borderId="79" xfId="5" applyNumberFormat="1" applyFont="1" applyFill="1" applyBorder="1" applyAlignment="1">
      <alignment horizontal="left" vertical="top" wrapText="1"/>
    </xf>
    <xf numFmtId="0" fontId="7" fillId="4" borderId="7" xfId="2" applyFont="1" applyFill="1" applyBorder="1" applyAlignment="1" applyProtection="1">
      <alignment horizontal="center" vertical="center" wrapText="1"/>
    </xf>
    <xf numFmtId="0" fontId="7" fillId="4" borderId="14" xfId="2" applyFont="1" applyFill="1" applyBorder="1" applyAlignment="1" applyProtection="1">
      <alignment horizontal="left" vertical="center"/>
    </xf>
    <xf numFmtId="0" fontId="7" fillId="4" borderId="15" xfId="2" applyFont="1" applyFill="1" applyBorder="1" applyAlignment="1" applyProtection="1">
      <alignment horizontal="left" vertical="center"/>
    </xf>
    <xf numFmtId="0" fontId="7" fillId="4" borderId="28" xfId="2" applyFont="1" applyFill="1" applyBorder="1" applyAlignment="1" applyProtection="1">
      <alignment horizontal="left" vertical="center"/>
    </xf>
    <xf numFmtId="0" fontId="7" fillId="4" borderId="29" xfId="2" applyFont="1" applyFill="1" applyBorder="1" applyAlignment="1" applyProtection="1">
      <alignment horizontal="left" vertical="center"/>
    </xf>
    <xf numFmtId="0" fontId="7" fillId="4" borderId="15" xfId="2" applyFont="1" applyFill="1" applyBorder="1" applyAlignment="1" applyProtection="1">
      <alignment horizontal="center" vertical="center"/>
    </xf>
    <xf numFmtId="0" fontId="7" fillId="4" borderId="29" xfId="2" applyFont="1" applyFill="1" applyBorder="1" applyAlignment="1" applyProtection="1">
      <alignment horizontal="center" vertical="center"/>
    </xf>
    <xf numFmtId="0" fontId="7" fillId="4" borderId="16" xfId="2" applyFont="1" applyFill="1" applyBorder="1" applyAlignment="1" applyProtection="1">
      <alignment horizontal="center" vertical="center"/>
    </xf>
    <xf numFmtId="0" fontId="7" fillId="4" borderId="30" xfId="2" applyFont="1" applyFill="1" applyBorder="1" applyAlignment="1" applyProtection="1">
      <alignment horizontal="center" vertical="center"/>
    </xf>
    <xf numFmtId="0" fontId="7" fillId="4" borderId="86" xfId="2" applyFont="1" applyFill="1" applyBorder="1" applyAlignment="1" applyProtection="1">
      <alignment horizontal="center" vertical="center" wrapText="1"/>
    </xf>
    <xf numFmtId="0" fontId="7" fillId="4" borderId="87" xfId="2" applyFont="1" applyFill="1" applyBorder="1" applyAlignment="1" applyProtection="1">
      <alignment horizontal="center" vertical="center" wrapText="1"/>
    </xf>
    <xf numFmtId="0" fontId="7" fillId="4" borderId="88" xfId="2" applyFont="1" applyFill="1" applyBorder="1" applyAlignment="1" applyProtection="1">
      <alignment horizontal="center" vertical="center" wrapText="1"/>
    </xf>
    <xf numFmtId="0" fontId="7" fillId="4" borderId="89" xfId="2" applyFont="1" applyFill="1" applyBorder="1" applyAlignment="1" applyProtection="1">
      <alignment horizontal="center" vertical="center" wrapText="1"/>
    </xf>
    <xf numFmtId="0" fontId="7" fillId="4" borderId="90" xfId="2" applyFont="1" applyFill="1" applyBorder="1" applyAlignment="1" applyProtection="1">
      <alignment horizontal="center" vertical="center" wrapText="1"/>
    </xf>
    <xf numFmtId="0" fontId="7" fillId="4" borderId="91" xfId="2" applyFont="1" applyFill="1" applyBorder="1" applyAlignment="1" applyProtection="1">
      <alignment horizontal="center" vertical="center" wrapText="1"/>
    </xf>
    <xf numFmtId="0" fontId="7" fillId="4" borderId="92" xfId="2" applyFont="1" applyFill="1" applyBorder="1" applyAlignment="1" applyProtection="1">
      <alignment horizontal="center" vertical="center" wrapText="1"/>
    </xf>
    <xf numFmtId="49" fontId="15" fillId="3" borderId="21" xfId="16" applyNumberFormat="1" applyFont="1" applyFill="1" applyBorder="1" applyAlignment="1" applyProtection="1">
      <alignment horizontal="left" vertical="top" wrapText="1"/>
    </xf>
    <xf numFmtId="49" fontId="15" fillId="3" borderId="26" xfId="16" applyNumberFormat="1" applyFont="1" applyFill="1" applyBorder="1" applyAlignment="1" applyProtection="1">
      <alignment horizontal="left" vertical="top" wrapText="1"/>
    </xf>
    <xf numFmtId="49" fontId="15" fillId="3" borderId="27" xfId="16" applyNumberFormat="1" applyFont="1" applyFill="1" applyBorder="1" applyAlignment="1" applyProtection="1">
      <alignment horizontal="left" vertical="top" wrapText="1"/>
    </xf>
    <xf numFmtId="0" fontId="24" fillId="0" borderId="21" xfId="5" applyFont="1" applyFill="1" applyBorder="1" applyAlignment="1" applyProtection="1">
      <alignment horizontal="left" vertical="top" wrapText="1"/>
    </xf>
    <xf numFmtId="0" fontId="24" fillId="0" borderId="26" xfId="5" applyFont="1" applyFill="1" applyBorder="1" applyAlignment="1" applyProtection="1">
      <alignment horizontal="left" vertical="top" wrapText="1"/>
    </xf>
    <xf numFmtId="0" fontId="24" fillId="0" borderId="27" xfId="5" applyFont="1" applyFill="1" applyBorder="1" applyAlignment="1" applyProtection="1">
      <alignment horizontal="left" vertical="top" wrapText="1"/>
    </xf>
    <xf numFmtId="49" fontId="15" fillId="0" borderId="21" xfId="16" applyNumberFormat="1" applyFont="1" applyFill="1" applyBorder="1" applyAlignment="1" applyProtection="1">
      <alignment horizontal="left" vertical="top" wrapText="1"/>
    </xf>
    <xf numFmtId="49" fontId="15" fillId="0" borderId="26" xfId="16" applyNumberFormat="1" applyFont="1" applyFill="1" applyBorder="1" applyAlignment="1" applyProtection="1">
      <alignment horizontal="left" vertical="top" wrapText="1"/>
    </xf>
    <xf numFmtId="49" fontId="15" fillId="0" borderId="27" xfId="16" applyNumberFormat="1" applyFont="1" applyFill="1" applyBorder="1" applyAlignment="1" applyProtection="1">
      <alignment horizontal="left" vertical="top" wrapText="1"/>
    </xf>
    <xf numFmtId="49" fontId="15" fillId="0" borderId="30" xfId="16" applyNumberFormat="1" applyFont="1" applyFill="1" applyBorder="1" applyAlignment="1" applyProtection="1">
      <alignment horizontal="left" vertical="top" wrapText="1"/>
    </xf>
    <xf numFmtId="49" fontId="15" fillId="0" borderId="72" xfId="16" applyNumberFormat="1" applyFont="1" applyFill="1" applyBorder="1" applyAlignment="1" applyProtection="1">
      <alignment horizontal="left" vertical="top" wrapText="1"/>
    </xf>
    <xf numFmtId="49" fontId="15" fillId="0" borderId="79" xfId="16" applyNumberFormat="1" applyFont="1" applyFill="1" applyBorder="1" applyAlignment="1" applyProtection="1">
      <alignment horizontal="left" vertical="top" wrapText="1"/>
    </xf>
    <xf numFmtId="0" fontId="6" fillId="0" borderId="21" xfId="5" applyFont="1" applyFill="1" applyBorder="1" applyAlignment="1" applyProtection="1">
      <alignment horizontal="left" vertical="top" wrapText="1"/>
    </xf>
    <xf numFmtId="0" fontId="6" fillId="0" borderId="26" xfId="5" applyFont="1" applyFill="1" applyBorder="1" applyAlignment="1" applyProtection="1">
      <alignment horizontal="left" vertical="top" wrapText="1"/>
    </xf>
    <xf numFmtId="0" fontId="6" fillId="0" borderId="27" xfId="5" applyFont="1" applyFill="1" applyBorder="1" applyAlignment="1" applyProtection="1">
      <alignment horizontal="left" vertical="top" wrapText="1"/>
    </xf>
    <xf numFmtId="0" fontId="6" fillId="0" borderId="30" xfId="5" applyFont="1" applyFill="1" applyBorder="1" applyAlignment="1" applyProtection="1">
      <alignment horizontal="left" vertical="top" wrapText="1"/>
    </xf>
    <xf numFmtId="0" fontId="6" fillId="0" borderId="72" xfId="5" applyFont="1" applyFill="1" applyBorder="1" applyAlignment="1" applyProtection="1">
      <alignment horizontal="left" vertical="top" wrapText="1"/>
    </xf>
    <xf numFmtId="0" fontId="6" fillId="0" borderId="79" xfId="5" applyFont="1" applyFill="1" applyBorder="1" applyAlignment="1" applyProtection="1">
      <alignment horizontal="left" vertical="top" wrapText="1"/>
    </xf>
    <xf numFmtId="0" fontId="15" fillId="0" borderId="18" xfId="2" applyNumberFormat="1" applyFont="1" applyFill="1" applyBorder="1" applyAlignment="1" applyProtection="1">
      <alignment horizontal="left" vertical="top" wrapText="1"/>
    </xf>
    <xf numFmtId="0" fontId="15" fillId="0" borderId="62" xfId="2" applyNumberFormat="1" applyFont="1" applyFill="1" applyBorder="1" applyAlignment="1" applyProtection="1">
      <alignment horizontal="left" vertical="top" wrapText="1"/>
    </xf>
    <xf numFmtId="0" fontId="15" fillId="0" borderId="49" xfId="2" applyNumberFormat="1" applyFont="1" applyFill="1" applyBorder="1" applyAlignment="1" applyProtection="1">
      <alignment horizontal="left" vertical="top" wrapText="1"/>
    </xf>
    <xf numFmtId="0" fontId="17" fillId="0" borderId="102" xfId="5" applyFont="1" applyFill="1" applyBorder="1" applyAlignment="1" applyProtection="1">
      <alignment horizontal="left" vertical="top"/>
    </xf>
    <xf numFmtId="0" fontId="17" fillId="0" borderId="99" xfId="5" applyFont="1" applyFill="1" applyBorder="1" applyAlignment="1" applyProtection="1">
      <alignment horizontal="left" vertical="top"/>
    </xf>
    <xf numFmtId="0" fontId="17" fillId="0" borderId="55" xfId="5" applyFont="1" applyFill="1" applyBorder="1" applyAlignment="1" applyProtection="1">
      <alignment horizontal="left" vertical="top"/>
    </xf>
    <xf numFmtId="0" fontId="7" fillId="4" borderId="43" xfId="2" applyFont="1" applyFill="1" applyBorder="1" applyAlignment="1" applyProtection="1">
      <alignment horizontal="left" vertical="center"/>
    </xf>
    <xf numFmtId="0" fontId="11" fillId="4" borderId="1" xfId="15" applyFont="1" applyFill="1" applyBorder="1" applyAlignment="1" applyProtection="1">
      <alignment horizontal="center" vertical="center"/>
    </xf>
    <xf numFmtId="0" fontId="11" fillId="4" borderId="2" xfId="15" applyFont="1" applyFill="1" applyBorder="1" applyAlignment="1" applyProtection="1">
      <alignment horizontal="center" vertical="center"/>
    </xf>
    <xf numFmtId="0" fontId="11" fillId="4" borderId="3" xfId="15" applyFont="1" applyFill="1" applyBorder="1" applyAlignment="1" applyProtection="1">
      <alignment horizontal="center" vertical="center"/>
    </xf>
    <xf numFmtId="49" fontId="13" fillId="7" borderId="23" xfId="5" applyNumberFormat="1" applyFont="1" applyFill="1" applyBorder="1" applyAlignment="1" applyProtection="1">
      <alignment horizontal="center" vertical="center"/>
      <protection locked="0"/>
    </xf>
    <xf numFmtId="49" fontId="13" fillId="7" borderId="26" xfId="5" applyNumberFormat="1" applyFont="1" applyFill="1" applyBorder="1" applyAlignment="1" applyProtection="1">
      <alignment horizontal="center" vertical="center"/>
      <protection locked="0"/>
    </xf>
    <xf numFmtId="49" fontId="13" fillId="7" borderId="27" xfId="5" applyNumberFormat="1" applyFont="1" applyFill="1" applyBorder="1" applyAlignment="1" applyProtection="1">
      <alignment horizontal="center" vertical="center"/>
      <protection locked="0"/>
    </xf>
    <xf numFmtId="49" fontId="13" fillId="7" borderId="11" xfId="5" applyNumberFormat="1" applyFont="1" applyFill="1" applyBorder="1" applyAlignment="1" applyProtection="1">
      <alignment horizontal="center" vertical="center"/>
      <protection locked="0"/>
    </xf>
    <xf numFmtId="49" fontId="13" fillId="7" borderId="48" xfId="5" applyNumberFormat="1" applyFont="1" applyFill="1" applyBorder="1" applyAlignment="1" applyProtection="1">
      <alignment horizontal="center" vertical="center"/>
      <protection locked="0"/>
    </xf>
    <xf numFmtId="49" fontId="13" fillId="7" borderId="103" xfId="5" applyNumberFormat="1" applyFont="1" applyFill="1" applyBorder="1" applyAlignment="1" applyProtection="1">
      <alignment horizontal="center" vertical="center"/>
      <protection locked="0"/>
    </xf>
    <xf numFmtId="0" fontId="17" fillId="4" borderId="99" xfId="5" applyFont="1" applyFill="1" applyBorder="1" applyAlignment="1" applyProtection="1">
      <alignment horizontal="left" vertical="top"/>
    </xf>
    <xf numFmtId="0" fontId="17" fillId="4" borderId="55" xfId="5" applyFont="1" applyFill="1" applyBorder="1" applyAlignment="1" applyProtection="1">
      <alignment horizontal="left" vertical="top"/>
    </xf>
    <xf numFmtId="0" fontId="15" fillId="0" borderId="11" xfId="2" applyNumberFormat="1" applyFont="1" applyFill="1" applyBorder="1" applyAlignment="1" applyProtection="1">
      <alignment horizontal="left" vertical="top" wrapText="1"/>
    </xf>
    <xf numFmtId="0" fontId="15" fillId="0" borderId="48" xfId="2" applyNumberFormat="1" applyFont="1" applyFill="1" applyBorder="1" applyAlignment="1" applyProtection="1">
      <alignment horizontal="left" vertical="top" wrapText="1"/>
    </xf>
    <xf numFmtId="0" fontId="15" fillId="0" borderId="103" xfId="2" applyNumberFormat="1" applyFont="1" applyFill="1" applyBorder="1" applyAlignment="1" applyProtection="1">
      <alignment horizontal="left" vertical="top" wrapText="1"/>
    </xf>
    <xf numFmtId="0" fontId="17" fillId="0" borderId="21" xfId="5" applyFont="1" applyFill="1" applyBorder="1" applyAlignment="1" applyProtection="1">
      <alignment horizontal="left" vertical="top"/>
    </xf>
    <xf numFmtId="0" fontId="17" fillId="0" borderId="26" xfId="5" applyFont="1" applyFill="1" applyBorder="1" applyAlignment="1" applyProtection="1">
      <alignment horizontal="left" vertical="top"/>
    </xf>
    <xf numFmtId="0" fontId="17" fillId="0" borderId="27" xfId="5" applyFont="1" applyFill="1" applyBorder="1" applyAlignment="1" applyProtection="1">
      <alignment horizontal="left" vertical="top"/>
    </xf>
    <xf numFmtId="49" fontId="15" fillId="3" borderId="30" xfId="5" applyNumberFormat="1" applyFont="1" applyFill="1" applyBorder="1" applyAlignment="1" applyProtection="1">
      <alignment horizontal="left" vertical="top" wrapText="1"/>
    </xf>
    <xf numFmtId="49" fontId="15" fillId="3" borderId="72" xfId="5" applyNumberFormat="1" applyFont="1" applyFill="1" applyBorder="1" applyAlignment="1" applyProtection="1">
      <alignment horizontal="left" vertical="top" wrapText="1"/>
    </xf>
    <xf numFmtId="49" fontId="15" fillId="3" borderId="79" xfId="5" applyNumberFormat="1" applyFont="1" applyFill="1" applyBorder="1" applyAlignment="1" applyProtection="1">
      <alignment horizontal="left" vertical="top" wrapText="1"/>
    </xf>
    <xf numFmtId="49" fontId="15" fillId="0" borderId="52" xfId="5" applyNumberFormat="1" applyFont="1" applyFill="1" applyBorder="1" applyAlignment="1" applyProtection="1">
      <alignment horizontal="left" vertical="top" wrapText="1"/>
    </xf>
    <xf numFmtId="49" fontId="15" fillId="0" borderId="71" xfId="5" applyNumberFormat="1" applyFont="1" applyFill="1" applyBorder="1" applyAlignment="1" applyProtection="1">
      <alignment horizontal="left" vertical="top" wrapText="1"/>
    </xf>
    <xf numFmtId="49" fontId="15" fillId="0" borderId="54" xfId="5" applyNumberFormat="1" applyFont="1" applyFill="1" applyBorder="1" applyAlignment="1" applyProtection="1">
      <alignment horizontal="left" vertical="top" wrapText="1"/>
    </xf>
    <xf numFmtId="49" fontId="15" fillId="0" borderId="21" xfId="5" applyNumberFormat="1" applyFont="1" applyFill="1" applyBorder="1" applyAlignment="1" applyProtection="1">
      <alignment horizontal="left" vertical="top" wrapText="1"/>
    </xf>
    <xf numFmtId="49" fontId="15" fillId="0" borderId="26" xfId="5" applyNumberFormat="1" applyFont="1" applyFill="1" applyBorder="1" applyAlignment="1" applyProtection="1">
      <alignment horizontal="left" vertical="top" wrapText="1"/>
    </xf>
    <xf numFmtId="49" fontId="15" fillId="0" borderId="27" xfId="5" applyNumberFormat="1" applyFont="1" applyFill="1" applyBorder="1" applyAlignment="1" applyProtection="1">
      <alignment horizontal="left" vertical="top" wrapText="1"/>
    </xf>
    <xf numFmtId="165" fontId="2" fillId="0" borderId="26" xfId="7" applyBorder="1" applyAlignment="1">
      <alignment horizontal="left" vertical="top" wrapText="1"/>
    </xf>
    <xf numFmtId="165" fontId="2" fillId="0" borderId="27" xfId="7" applyBorder="1" applyAlignment="1">
      <alignment horizontal="left" vertical="top" wrapText="1"/>
    </xf>
    <xf numFmtId="49" fontId="15" fillId="0" borderId="1" xfId="2" applyNumberFormat="1" applyFont="1" applyFill="1" applyBorder="1" applyAlignment="1" applyProtection="1">
      <alignment horizontal="left" vertical="top" wrapText="1"/>
    </xf>
    <xf numFmtId="49" fontId="15" fillId="0" borderId="2" xfId="2" applyNumberFormat="1" applyFont="1" applyFill="1" applyBorder="1" applyAlignment="1" applyProtection="1">
      <alignment horizontal="left" vertical="top" wrapText="1"/>
    </xf>
    <xf numFmtId="49" fontId="15" fillId="0" borderId="3" xfId="2" applyNumberFormat="1" applyFont="1" applyFill="1" applyBorder="1" applyAlignment="1" applyProtection="1">
      <alignment horizontal="left" vertical="top" wrapText="1"/>
    </xf>
    <xf numFmtId="0" fontId="15" fillId="0" borderId="26" xfId="5" applyNumberFormat="1" applyFont="1" applyFill="1" applyBorder="1" applyAlignment="1" applyProtection="1">
      <alignment horizontal="left" vertical="top" wrapText="1"/>
    </xf>
    <xf numFmtId="0" fontId="15" fillId="0" borderId="27" xfId="5" applyNumberFormat="1" applyFont="1" applyFill="1" applyBorder="1" applyAlignment="1" applyProtection="1">
      <alignment horizontal="left" vertical="top" wrapText="1"/>
    </xf>
    <xf numFmtId="0" fontId="7" fillId="4" borderId="1" xfId="2" applyFont="1" applyFill="1" applyBorder="1" applyAlignment="1">
      <alignment horizontal="left" vertical="center"/>
    </xf>
    <xf numFmtId="0" fontId="7" fillId="4" borderId="43" xfId="2" applyFont="1" applyFill="1" applyBorder="1" applyAlignment="1">
      <alignment horizontal="left" vertical="center"/>
    </xf>
    <xf numFmtId="0" fontId="7" fillId="4" borderId="2" xfId="2" applyFont="1" applyFill="1" applyBorder="1" applyAlignment="1">
      <alignment horizontal="left" vertical="center"/>
    </xf>
    <xf numFmtId="0" fontId="7" fillId="4" borderId="3" xfId="2" applyFont="1" applyFill="1" applyBorder="1" applyAlignment="1">
      <alignment horizontal="left" vertical="center"/>
    </xf>
    <xf numFmtId="0" fontId="9" fillId="4" borderId="1" xfId="2" applyFont="1" applyFill="1" applyBorder="1" applyAlignment="1">
      <alignment horizontal="center" vertical="center"/>
    </xf>
    <xf numFmtId="0" fontId="9" fillId="4" borderId="2" xfId="2" applyFont="1" applyFill="1" applyBorder="1" applyAlignment="1">
      <alignment horizontal="center" vertical="center"/>
    </xf>
    <xf numFmtId="0" fontId="9" fillId="4" borderId="3" xfId="2" applyFont="1" applyFill="1" applyBorder="1" applyAlignment="1">
      <alignment horizontal="center" vertical="center"/>
    </xf>
  </cellXfs>
  <cellStyles count="20">
    <cellStyle name="Comma 2" xfId="18"/>
    <cellStyle name="Normal" xfId="0" builtinId="0"/>
    <cellStyle name="Normal 10 2" xfId="13"/>
    <cellStyle name="Normal 12" xfId="19"/>
    <cellStyle name="Normal 2" xfId="7"/>
    <cellStyle name="Normal 2 2" xfId="5"/>
    <cellStyle name="Normal 2 3" xfId="3"/>
    <cellStyle name="Normal 3 2" xfId="2"/>
    <cellStyle name="Normal 3 2 2" xfId="12"/>
    <cellStyle name="Normal 3 3" xfId="17"/>
    <cellStyle name="Normal 3 3 2" xfId="10"/>
    <cellStyle name="Normal 4 2" xfId="6"/>
    <cellStyle name="Normal 4 2 2" xfId="15"/>
    <cellStyle name="Normal 5" xfId="11"/>
    <cellStyle name="OfwatCalculation" xfId="9"/>
    <cellStyle name="Percent" xfId="1" builtinId="5"/>
    <cellStyle name="Percent 2" xfId="8"/>
    <cellStyle name="Percent 2 2" xfId="14"/>
    <cellStyle name="Percent 3" xfId="16"/>
    <cellStyle name="Validation error" xfId="4"/>
  </cellStyles>
  <dxfs count="615">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3135312</xdr:colOff>
      <xdr:row>260</xdr:row>
      <xdr:rowOff>500063</xdr:rowOff>
    </xdr:from>
    <xdr:ext cx="184731" cy="264560"/>
    <xdr:sp macro="" textlink="">
      <xdr:nvSpPr>
        <xdr:cNvPr id="2" name="TextBox 1">
          <a:extLst>
            <a:ext uri="{FF2B5EF4-FFF2-40B4-BE49-F238E27FC236}">
              <a16:creationId xmlns:a16="http://schemas.microsoft.com/office/drawing/2014/main" xmlns="" id="{00000000-0008-0000-2200-000002000000}"/>
            </a:ext>
          </a:extLst>
        </xdr:cNvPr>
        <xdr:cNvSpPr txBox="1"/>
      </xdr:nvSpPr>
      <xdr:spPr>
        <a:xfrm>
          <a:off x="3763962" y="485727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10</xdr:col>
      <xdr:colOff>660400</xdr:colOff>
      <xdr:row>260</xdr:row>
      <xdr:rowOff>546100</xdr:rowOff>
    </xdr:from>
    <xdr:ext cx="9699625" cy="239809"/>
    <xdr:sp macro="" textlink="">
      <xdr:nvSpPr>
        <xdr:cNvPr id="3" name="TextBox 2">
          <a:extLst>
            <a:ext uri="{FF2B5EF4-FFF2-40B4-BE49-F238E27FC236}">
              <a16:creationId xmlns:a16="http://schemas.microsoft.com/office/drawing/2014/main" xmlns="" id="{00000000-0008-0000-2200-000003000000}"/>
            </a:ext>
          </a:extLst>
        </xdr:cNvPr>
        <xdr:cNvSpPr txBox="1"/>
      </xdr:nvSpPr>
      <xdr:spPr>
        <a:xfrm>
          <a:off x="12376150" y="48618775"/>
          <a:ext cx="9699625"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000" baseline="0">
            <a:solidFill>
              <a:schemeClr val="dk1"/>
            </a:solidFill>
            <a:latin typeface="Arial" panose="020B0604020202020204" pitchFamily="34" charset="0"/>
            <a:ea typeface="+mn-ea"/>
            <a:cs typeface="+mn-cs"/>
          </a:endParaRPr>
        </a:p>
      </xdr:txBody>
    </xdr:sp>
    <xdr:clientData/>
  </xdr:oneCellAnchor>
  <xdr:oneCellAnchor>
    <xdr:from>
      <xdr:col>2</xdr:col>
      <xdr:colOff>1738312</xdr:colOff>
      <xdr:row>256</xdr:row>
      <xdr:rowOff>150812</xdr:rowOff>
    </xdr:from>
    <xdr:ext cx="184731" cy="264560"/>
    <xdr:sp macro="" textlink="">
      <xdr:nvSpPr>
        <xdr:cNvPr id="4" name="TextBox 3">
          <a:extLst>
            <a:ext uri="{FF2B5EF4-FFF2-40B4-BE49-F238E27FC236}">
              <a16:creationId xmlns:a16="http://schemas.microsoft.com/office/drawing/2014/main" xmlns="" id="{00000000-0008-0000-2200-000007000000}"/>
            </a:ext>
          </a:extLst>
        </xdr:cNvPr>
        <xdr:cNvSpPr txBox="1"/>
      </xdr:nvSpPr>
      <xdr:spPr>
        <a:xfrm>
          <a:off x="2366962" y="47432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ategy%20&amp;%20Regulation/Asset%20Strategy/925%20PR19/Dee%20Valley/16%20IAP/resubmission%20documents/Final%20Submission/Appendices/Supporting%20Information%20-%20HDD%20Data%20Table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water.intra\stw\Strategy%20&amp;%20Regulation\Asset%20Strategy\925%20PR19\Dee%20Valley\16%20IAP\resubmission%20documents\Final%20Submission\Appendices\Supporting%20Information%20-%20HDD%20Data%20Tables.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ategy%20&amp;%20Regulation/PR19/450_IAP%20response/Hafren%20Dyfrdwy/Resubmission%20Appendices/Supporting%20Information%20-%20HDD%20Data%20Tables.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water.intra\stw\Strategy%20&amp;%20Regulation\PR19\450_IAP%20response\Hafren%20Dyfrdwy\Resubmission%20Appendices\Supporting%20Information%20-%20HDD%20Data%20Table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cell r="O3">
            <v>1</v>
          </cell>
        </row>
      </sheetData>
      <sheetData sheetId="6"/>
      <sheetData sheetId="7"/>
      <sheetData sheetId="8">
        <row r="2">
          <cell r="D2" t="str">
            <v xml:space="preserve">Hafren Dyfrdwy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47">
          <cell r="G47">
            <v>3.3432771980721469E-2</v>
          </cell>
          <cell r="H47">
            <v>2.5672279701504808E-2</v>
          </cell>
          <cell r="I47">
            <v>0.37155372108397378</v>
          </cell>
          <cell r="J47">
            <v>1.9800825436749383</v>
          </cell>
          <cell r="L47">
            <v>4.1500131859272503E-2</v>
          </cell>
          <cell r="M47">
            <v>1.571826297376545E-2</v>
          </cell>
          <cell r="N47">
            <v>0.28697411617275165</v>
          </cell>
          <cell r="O47">
            <v>1.2037501973324387</v>
          </cell>
          <cell r="Q47">
            <v>0</v>
          </cell>
          <cell r="R47">
            <v>1.6148762391493637E-2</v>
          </cell>
          <cell r="S47">
            <v>0.17423587343504157</v>
          </cell>
          <cell r="T47">
            <v>1.2541281593332281</v>
          </cell>
          <cell r="V47">
            <v>2.1180794753029044</v>
          </cell>
          <cell r="W47">
            <v>0</v>
          </cell>
          <cell r="X47">
            <v>0</v>
          </cell>
          <cell r="Y47">
            <v>2.0157167721705584</v>
          </cell>
          <cell r="AA47">
            <v>2.2270794753029044</v>
          </cell>
          <cell r="AB47">
            <v>0.25</v>
          </cell>
          <cell r="AC47">
            <v>0</v>
          </cell>
          <cell r="AD47">
            <v>2.1278578936447516</v>
          </cell>
          <cell r="AF47">
            <v>0.92100000000000004</v>
          </cell>
          <cell r="AG47">
            <v>0.25</v>
          </cell>
          <cell r="AH47">
            <v>0.26598179465056088</v>
          </cell>
          <cell r="AI47">
            <v>2.4521680251412379</v>
          </cell>
          <cell r="AK47">
            <v>0.78200000000000003</v>
          </cell>
          <cell r="AL47">
            <v>0</v>
          </cell>
          <cell r="AM47">
            <v>0.26598179465056088</v>
          </cell>
          <cell r="AN47">
            <v>2.4102372342859444</v>
          </cell>
          <cell r="AP47">
            <v>0.77200000000000002</v>
          </cell>
          <cell r="AQ47">
            <v>0</v>
          </cell>
          <cell r="AR47">
            <v>0.26598179465056088</v>
          </cell>
          <cell r="AS47">
            <v>2.4306061087112187</v>
          </cell>
        </row>
      </sheetData>
      <sheetData sheetId="57"/>
      <sheetData sheetId="58"/>
      <sheetData sheetId="59"/>
      <sheetData sheetId="60">
        <row r="16">
          <cell r="G16">
            <v>0</v>
          </cell>
          <cell r="H16">
            <v>0</v>
          </cell>
          <cell r="I16">
            <v>0</v>
          </cell>
          <cell r="J16">
            <v>0</v>
          </cell>
          <cell r="L16">
            <v>0</v>
          </cell>
          <cell r="M16">
            <v>0</v>
          </cell>
          <cell r="N16">
            <v>0</v>
          </cell>
          <cell r="O16">
            <v>0</v>
          </cell>
          <cell r="Q16">
            <v>0</v>
          </cell>
          <cell r="R16">
            <v>0</v>
          </cell>
          <cell r="S16">
            <v>0</v>
          </cell>
          <cell r="T16">
            <v>0</v>
          </cell>
          <cell r="V16">
            <v>0</v>
          </cell>
          <cell r="W16">
            <v>0</v>
          </cell>
          <cell r="X16">
            <v>0</v>
          </cell>
          <cell r="Y16">
            <v>0</v>
          </cell>
          <cell r="AA16">
            <v>0</v>
          </cell>
          <cell r="AB16">
            <v>0</v>
          </cell>
          <cell r="AC16">
            <v>0</v>
          </cell>
          <cell r="AD16">
            <v>0</v>
          </cell>
          <cell r="AF16">
            <v>0</v>
          </cell>
          <cell r="AG16">
            <v>0</v>
          </cell>
          <cell r="AH16">
            <v>0</v>
          </cell>
          <cell r="AI16">
            <v>0</v>
          </cell>
          <cell r="AK16">
            <v>0</v>
          </cell>
          <cell r="AL16">
            <v>0</v>
          </cell>
          <cell r="AM16">
            <v>0</v>
          </cell>
          <cell r="AN16">
            <v>0</v>
          </cell>
          <cell r="AP16">
            <v>0</v>
          </cell>
          <cell r="AQ16">
            <v>0</v>
          </cell>
          <cell r="AR16">
            <v>0</v>
          </cell>
          <cell r="AS16">
            <v>0</v>
          </cell>
        </row>
        <row r="17">
          <cell r="G17">
            <v>0.46652335255654998</v>
          </cell>
          <cell r="H17">
            <v>0</v>
          </cell>
          <cell r="I17">
            <v>3.0788341899310083E-3</v>
          </cell>
          <cell r="J17">
            <v>-4.9164873865522045E-10</v>
          </cell>
          <cell r="L17">
            <v>0.46652335255654998</v>
          </cell>
          <cell r="M17">
            <v>0</v>
          </cell>
          <cell r="N17">
            <v>0</v>
          </cell>
          <cell r="O17">
            <v>0</v>
          </cell>
          <cell r="Q17">
            <v>0.47428433467680542</v>
          </cell>
          <cell r="R17">
            <v>0</v>
          </cell>
          <cell r="S17">
            <v>0</v>
          </cell>
          <cell r="T17">
            <v>0</v>
          </cell>
          <cell r="V17">
            <v>0.4577817510485212</v>
          </cell>
          <cell r="W17">
            <v>0</v>
          </cell>
          <cell r="X17">
            <v>0</v>
          </cell>
          <cell r="Y17">
            <v>0</v>
          </cell>
          <cell r="AA17">
            <v>0.45778175104852115</v>
          </cell>
          <cell r="AB17">
            <v>0</v>
          </cell>
          <cell r="AC17">
            <v>0</v>
          </cell>
          <cell r="AD17">
            <v>0</v>
          </cell>
          <cell r="AF17">
            <v>0.4577817510485212</v>
          </cell>
          <cell r="AG17">
            <v>0</v>
          </cell>
          <cell r="AH17">
            <v>0</v>
          </cell>
          <cell r="AI17">
            <v>0</v>
          </cell>
          <cell r="AK17">
            <v>0.4577817510485212</v>
          </cell>
          <cell r="AL17">
            <v>0</v>
          </cell>
          <cell r="AM17">
            <v>0</v>
          </cell>
          <cell r="AN17">
            <v>0</v>
          </cell>
          <cell r="AP17">
            <v>0.45778175104852115</v>
          </cell>
          <cell r="AQ17">
            <v>0</v>
          </cell>
          <cell r="AR17">
            <v>0</v>
          </cell>
          <cell r="AS17">
            <v>0</v>
          </cell>
        </row>
        <row r="18">
          <cell r="G18">
            <v>7.0000000000000001E-3</v>
          </cell>
          <cell r="H18">
            <v>0</v>
          </cell>
          <cell r="I18">
            <v>0</v>
          </cell>
          <cell r="J18">
            <v>0</v>
          </cell>
          <cell r="L18">
            <v>7.0000000000000001E-3</v>
          </cell>
          <cell r="M18">
            <v>0</v>
          </cell>
          <cell r="N18">
            <v>0</v>
          </cell>
          <cell r="O18">
            <v>0</v>
          </cell>
          <cell r="Q18">
            <v>7.0000000000000001E-3</v>
          </cell>
          <cell r="R18">
            <v>0</v>
          </cell>
          <cell r="S18">
            <v>0</v>
          </cell>
          <cell r="T18">
            <v>0</v>
          </cell>
          <cell r="V18">
            <v>7.0000000000000001E-3</v>
          </cell>
          <cell r="W18">
            <v>0</v>
          </cell>
          <cell r="X18">
            <v>0</v>
          </cell>
          <cell r="Y18">
            <v>0</v>
          </cell>
          <cell r="AA18">
            <v>7.0000000000000001E-3</v>
          </cell>
          <cell r="AB18">
            <v>0</v>
          </cell>
          <cell r="AC18">
            <v>0</v>
          </cell>
          <cell r="AD18">
            <v>0</v>
          </cell>
          <cell r="AF18">
            <v>7.0000000000000001E-3</v>
          </cell>
          <cell r="AG18">
            <v>0</v>
          </cell>
          <cell r="AH18">
            <v>0</v>
          </cell>
          <cell r="AI18">
            <v>0</v>
          </cell>
          <cell r="AK18">
            <v>7.0000000000000001E-3</v>
          </cell>
          <cell r="AL18">
            <v>0</v>
          </cell>
          <cell r="AM18">
            <v>0</v>
          </cell>
          <cell r="AN18">
            <v>0</v>
          </cell>
          <cell r="AP18">
            <v>7.0000000000000001E-3</v>
          </cell>
          <cell r="AQ18">
            <v>0</v>
          </cell>
          <cell r="AR18">
            <v>0</v>
          </cell>
          <cell r="AS18">
            <v>0</v>
          </cell>
        </row>
        <row r="19">
          <cell r="G19">
            <v>0</v>
          </cell>
          <cell r="H19">
            <v>0</v>
          </cell>
          <cell r="I19">
            <v>0</v>
          </cell>
          <cell r="J19">
            <v>0</v>
          </cell>
          <cell r="L19">
            <v>0</v>
          </cell>
          <cell r="M19">
            <v>0</v>
          </cell>
          <cell r="N19">
            <v>0</v>
          </cell>
          <cell r="O19">
            <v>0</v>
          </cell>
          <cell r="Q19">
            <v>0</v>
          </cell>
          <cell r="R19">
            <v>0</v>
          </cell>
          <cell r="S19">
            <v>0</v>
          </cell>
          <cell r="T19">
            <v>0</v>
          </cell>
          <cell r="V19">
            <v>0</v>
          </cell>
          <cell r="W19">
            <v>0</v>
          </cell>
          <cell r="X19">
            <v>0</v>
          </cell>
          <cell r="Y19">
            <v>0</v>
          </cell>
          <cell r="AA19">
            <v>0</v>
          </cell>
          <cell r="AB19">
            <v>0</v>
          </cell>
          <cell r="AC19">
            <v>0</v>
          </cell>
          <cell r="AD19">
            <v>0</v>
          </cell>
          <cell r="AF19">
            <v>0</v>
          </cell>
          <cell r="AG19">
            <v>0</v>
          </cell>
          <cell r="AH19">
            <v>0</v>
          </cell>
          <cell r="AI19">
            <v>0</v>
          </cell>
          <cell r="AK19">
            <v>0</v>
          </cell>
          <cell r="AL19">
            <v>0</v>
          </cell>
          <cell r="AM19">
            <v>0</v>
          </cell>
          <cell r="AN19">
            <v>0</v>
          </cell>
          <cell r="AP19">
            <v>0</v>
          </cell>
          <cell r="AQ19">
            <v>0</v>
          </cell>
          <cell r="AR19">
            <v>0</v>
          </cell>
          <cell r="AS19">
            <v>0</v>
          </cell>
        </row>
      </sheetData>
      <sheetData sheetId="61"/>
      <sheetData sheetId="62"/>
      <sheetData sheetId="63">
        <row r="13">
          <cell r="G13">
            <v>0</v>
          </cell>
          <cell r="H13">
            <v>0</v>
          </cell>
          <cell r="I13">
            <v>0</v>
          </cell>
          <cell r="J13">
            <v>0</v>
          </cell>
          <cell r="L13">
            <v>0</v>
          </cell>
          <cell r="M13">
            <v>0</v>
          </cell>
          <cell r="N13">
            <v>0</v>
          </cell>
          <cell r="O13">
            <v>0</v>
          </cell>
          <cell r="Q13">
            <v>0</v>
          </cell>
          <cell r="R13">
            <v>0</v>
          </cell>
          <cell r="S13">
            <v>0</v>
          </cell>
          <cell r="T13">
            <v>0</v>
          </cell>
          <cell r="V13">
            <v>0</v>
          </cell>
          <cell r="W13">
            <v>0</v>
          </cell>
          <cell r="X13">
            <v>0</v>
          </cell>
          <cell r="Y13">
            <v>0</v>
          </cell>
          <cell r="AA13">
            <v>0</v>
          </cell>
          <cell r="AB13">
            <v>0</v>
          </cell>
          <cell r="AC13">
            <v>0</v>
          </cell>
          <cell r="AD13">
            <v>0</v>
          </cell>
          <cell r="AF13">
            <v>0</v>
          </cell>
          <cell r="AG13">
            <v>0</v>
          </cell>
          <cell r="AH13">
            <v>0</v>
          </cell>
          <cell r="AI13">
            <v>0</v>
          </cell>
          <cell r="AK13">
            <v>0</v>
          </cell>
          <cell r="AL13">
            <v>0</v>
          </cell>
          <cell r="AM13">
            <v>0</v>
          </cell>
          <cell r="AN13">
            <v>0</v>
          </cell>
          <cell r="AP13">
            <v>0</v>
          </cell>
          <cell r="AQ13">
            <v>0</v>
          </cell>
          <cell r="AR13">
            <v>0</v>
          </cell>
          <cell r="AS13">
            <v>0</v>
          </cell>
        </row>
        <row r="26">
          <cell r="G26">
            <v>1.6464114080241732</v>
          </cell>
          <cell r="H26">
            <v>0</v>
          </cell>
          <cell r="I26">
            <v>1.5776792332747196</v>
          </cell>
          <cell r="J26">
            <v>1.2142269900000001E-2</v>
          </cell>
          <cell r="L26">
            <v>1.6353598133278779</v>
          </cell>
          <cell r="M26">
            <v>0</v>
          </cell>
          <cell r="N26">
            <v>1.700341319950905</v>
          </cell>
          <cell r="O26">
            <v>1.2249132181378053E-2</v>
          </cell>
          <cell r="Q26">
            <v>1.6752604417034782</v>
          </cell>
          <cell r="R26">
            <v>0</v>
          </cell>
          <cell r="S26">
            <v>1.7990949753313039</v>
          </cell>
          <cell r="T26">
            <v>1.2347415016783927E-2</v>
          </cell>
          <cell r="V26">
            <v>1.6195804487403622</v>
          </cell>
          <cell r="W26">
            <v>0</v>
          </cell>
          <cell r="X26">
            <v>1.7374064616056948</v>
          </cell>
          <cell r="Y26">
            <v>1.217199210202719E-2</v>
          </cell>
          <cell r="AA26">
            <v>1.3675017534080594</v>
          </cell>
          <cell r="AB26">
            <v>0</v>
          </cell>
          <cell r="AC26">
            <v>1.7374064616056948</v>
          </cell>
          <cell r="AD26">
            <v>1.218173389117959E-2</v>
          </cell>
          <cell r="AF26">
            <v>1.3675242330406716</v>
          </cell>
          <cell r="AG26">
            <v>0</v>
          </cell>
          <cell r="AH26">
            <v>1.7374064616056948</v>
          </cell>
          <cell r="AI26">
            <v>1.219107750786856E-2</v>
          </cell>
          <cell r="AK26">
            <v>1.3673651714491055</v>
          </cell>
          <cell r="AL26">
            <v>0</v>
          </cell>
          <cell r="AM26">
            <v>1.7374064616056948</v>
          </cell>
          <cell r="AN26">
            <v>1.2199938660718434E-2</v>
          </cell>
          <cell r="AP26">
            <v>1.5419759111298847</v>
          </cell>
          <cell r="AQ26">
            <v>0</v>
          </cell>
          <cell r="AR26">
            <v>1.7374064616056948</v>
          </cell>
          <cell r="AS26">
            <v>1.2208538976924199E-2</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N10">
            <v>0.67382011020913302</v>
          </cell>
          <cell r="V10">
            <v>0.61815143940933814</v>
          </cell>
          <cell r="AD10">
            <v>0.60687421466301061</v>
          </cell>
          <cell r="AL10">
            <v>0.41561921170676663</v>
          </cell>
          <cell r="AT10">
            <v>0.42218522695710137</v>
          </cell>
          <cell r="BB10">
            <v>0.41316203472031598</v>
          </cell>
          <cell r="BJ10">
            <v>0.40081554532755226</v>
          </cell>
          <cell r="BR10">
            <v>0.40327048988056013</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G56">
            <v>0</v>
          </cell>
          <cell r="H56">
            <v>0.10674761254054969</v>
          </cell>
          <cell r="I56">
            <v>0</v>
          </cell>
          <cell r="J56">
            <v>0</v>
          </cell>
          <cell r="K56">
            <v>0</v>
          </cell>
          <cell r="M56">
            <v>0</v>
          </cell>
          <cell r="N56">
            <v>0.12665797000000001</v>
          </cell>
          <cell r="O56">
            <v>0</v>
          </cell>
          <cell r="P56">
            <v>0</v>
          </cell>
          <cell r="Q56">
            <v>0</v>
          </cell>
          <cell r="S56">
            <v>0</v>
          </cell>
          <cell r="T56">
            <v>0.16363098000000001</v>
          </cell>
          <cell r="U56">
            <v>0</v>
          </cell>
          <cell r="V56">
            <v>0</v>
          </cell>
          <cell r="W56">
            <v>0</v>
          </cell>
          <cell r="Y56">
            <v>5.9226736299038671E-2</v>
          </cell>
          <cell r="Z56">
            <v>3.3306000000000002E-2</v>
          </cell>
          <cell r="AA56">
            <v>0</v>
          </cell>
          <cell r="AB56">
            <v>0</v>
          </cell>
          <cell r="AC56">
            <v>0</v>
          </cell>
          <cell r="AE56">
            <v>6.1813018214820853E-2</v>
          </cell>
          <cell r="AF56">
            <v>0.35283948597737913</v>
          </cell>
          <cell r="AG56">
            <v>0</v>
          </cell>
          <cell r="AH56">
            <v>0</v>
          </cell>
          <cell r="AI56">
            <v>0</v>
          </cell>
          <cell r="AK56">
            <v>6.4218700794605704E-2</v>
          </cell>
          <cell r="AL56">
            <v>0.57788598597737917</v>
          </cell>
          <cell r="AM56">
            <v>0</v>
          </cell>
          <cell r="AN56">
            <v>0</v>
          </cell>
          <cell r="AO56">
            <v>0</v>
          </cell>
          <cell r="AQ56">
            <v>6.4979070246519971E-2</v>
          </cell>
          <cell r="AR56">
            <v>1.7031184859773791</v>
          </cell>
          <cell r="AS56">
            <v>0</v>
          </cell>
          <cell r="AT56">
            <v>0</v>
          </cell>
          <cell r="AU56">
            <v>0</v>
          </cell>
          <cell r="AW56">
            <v>6.5744890527696415E-2</v>
          </cell>
          <cell r="AX56">
            <v>0.12779298597737915</v>
          </cell>
          <cell r="AY56">
            <v>0</v>
          </cell>
          <cell r="AZ56">
            <v>0</v>
          </cell>
          <cell r="BA56">
            <v>0</v>
          </cell>
        </row>
      </sheetData>
      <sheetData sheetId="97"/>
      <sheetData sheetId="98"/>
      <sheetData sheetId="99"/>
      <sheetData sheetId="100">
        <row r="17">
          <cell r="J17">
            <v>0</v>
          </cell>
          <cell r="N17">
            <v>0</v>
          </cell>
          <cell r="R17">
            <v>0</v>
          </cell>
          <cell r="V17">
            <v>0</v>
          </cell>
          <cell r="Z17">
            <v>0</v>
          </cell>
          <cell r="AD17">
            <v>0</v>
          </cell>
          <cell r="AH17">
            <v>0</v>
          </cell>
          <cell r="AL17">
            <v>0</v>
          </cell>
        </row>
        <row r="18">
          <cell r="J18">
            <v>6.3865708080943856E-2</v>
          </cell>
          <cell r="N18">
            <v>0.1138560066</v>
          </cell>
          <cell r="R18">
            <v>0.1138560066</v>
          </cell>
          <cell r="V18">
            <v>8.3513605740742403E-2</v>
          </cell>
          <cell r="Z18">
            <v>8.3513605740742403E-2</v>
          </cell>
          <cell r="AD18">
            <v>8.3513605740742403E-2</v>
          </cell>
          <cell r="AH18">
            <v>8.3513605740742403E-2</v>
          </cell>
          <cell r="AL18">
            <v>8.3513605740742416E-2</v>
          </cell>
        </row>
        <row r="19">
          <cell r="J19">
            <v>0</v>
          </cell>
          <cell r="N19">
            <v>0</v>
          </cell>
          <cell r="R19">
            <v>0</v>
          </cell>
          <cell r="V19">
            <v>0</v>
          </cell>
          <cell r="Z19">
            <v>0</v>
          </cell>
          <cell r="AD19">
            <v>0</v>
          </cell>
          <cell r="AH19">
            <v>0</v>
          </cell>
          <cell r="AL19">
            <v>0</v>
          </cell>
        </row>
      </sheetData>
      <sheetData sheetId="101"/>
      <sheetData sheetId="102"/>
      <sheetData sheetId="103">
        <row r="13">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26">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flag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refreshError="1"/>
      <sheetData sheetId="1" refreshError="1"/>
      <sheetData sheetId="2" refreshError="1"/>
      <sheetData sheetId="3" refreshError="1"/>
      <sheetData sheetId="4" refreshError="1"/>
      <sheetData sheetId="5">
        <row r="3">
          <cell r="B3" t="str">
            <v xml:space="preserve">Hafren Dyfrdwy </v>
          </cell>
          <cell r="H3">
            <v>0</v>
          </cell>
        </row>
      </sheetData>
      <sheetData sheetId="6" refreshError="1"/>
      <sheetData sheetId="7" refreshError="1"/>
      <sheetData sheetId="8">
        <row r="2">
          <cell r="D2" t="str">
            <v xml:space="preserve">Hafren Dyfrdwy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ow r="122">
          <cell r="H122">
            <v>0.17</v>
          </cell>
          <cell r="I122">
            <v>0.17</v>
          </cell>
          <cell r="J122">
            <v>0.17</v>
          </cell>
          <cell r="K122">
            <v>0.17</v>
          </cell>
          <cell r="L122">
            <v>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flag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A28" sqref="A28"/>
    </sheetView>
  </sheetViews>
  <sheetFormatPr defaultRowHeight="14.25" x14ac:dyDescent="0.25"/>
  <cols>
    <col min="1" max="1" width="107.7109375" style="252" customWidth="1"/>
    <col min="2" max="16384" width="9.140625" style="252"/>
  </cols>
  <sheetData>
    <row r="2" spans="1:1" ht="15" x14ac:dyDescent="0.25">
      <c r="A2" s="251" t="s">
        <v>344</v>
      </c>
    </row>
    <row r="3" spans="1:1" x14ac:dyDescent="0.25">
      <c r="A3" s="253" t="s">
        <v>345</v>
      </c>
    </row>
    <row r="4" spans="1:1" ht="54.75" customHeight="1" x14ac:dyDescent="0.25">
      <c r="A4" s="254" t="s">
        <v>2388</v>
      </c>
    </row>
    <row r="5" spans="1:1" x14ac:dyDescent="0.25">
      <c r="A5" s="256" t="s">
        <v>346</v>
      </c>
    </row>
    <row r="6" spans="1:1" x14ac:dyDescent="0.25">
      <c r="A6" s="255" t="s">
        <v>2387</v>
      </c>
    </row>
    <row r="7" spans="1:1" x14ac:dyDescent="0.25">
      <c r="A7" s="255" t="s">
        <v>2952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05"/>
  <sheetViews>
    <sheetView topLeftCell="A4" zoomScale="70" zoomScaleNormal="70" workbookViewId="0">
      <selection activeCell="C45" sqref="C45"/>
    </sheetView>
  </sheetViews>
  <sheetFormatPr defaultColWidth="0" defaultRowHeight="15" zeroHeight="1" x14ac:dyDescent="0.25"/>
  <cols>
    <col min="1" max="1" width="1.85546875" style="6" customWidth="1"/>
    <col min="2" max="2" width="7.5703125" style="6" customWidth="1"/>
    <col min="3" max="3" width="52.140625" style="6" customWidth="1"/>
    <col min="4" max="4" width="9.85546875" style="6" customWidth="1"/>
    <col min="5" max="6" width="6.42578125" style="6" customWidth="1"/>
    <col min="7" max="46" width="11" style="6" customWidth="1"/>
    <col min="47" max="47" width="3" style="6" customWidth="1"/>
    <col min="48" max="48" width="32.7109375" style="6" customWidth="1"/>
    <col min="49" max="49" width="79.5703125" style="6" customWidth="1"/>
    <col min="50" max="50" width="3.5703125" style="6" customWidth="1"/>
    <col min="51" max="51" width="56.7109375" style="6" customWidth="1"/>
    <col min="52" max="52" width="62.28515625" style="6" customWidth="1"/>
    <col min="53" max="53" width="11" style="8" customWidth="1"/>
    <col min="54" max="54" width="7.5703125" style="6" customWidth="1"/>
    <col min="55" max="55" width="52.140625" style="6" customWidth="1"/>
    <col min="56" max="57" width="6.42578125" style="6" customWidth="1"/>
    <col min="58" max="62" width="14.42578125" style="6" customWidth="1"/>
    <col min="63" max="63" width="11" style="6" customWidth="1"/>
    <col min="64" max="64" width="1.85546875" style="8" hidden="1" customWidth="1"/>
    <col min="65" max="65" width="39.42578125" style="8" hidden="1" customWidth="1"/>
    <col min="66" max="66" width="2.85546875" style="31" hidden="1" customWidth="1"/>
    <col min="67" max="67" width="22.7109375" style="31" hidden="1" customWidth="1"/>
    <col min="68" max="70" width="2" style="31" hidden="1" customWidth="1"/>
    <col min="71" max="71" width="4" style="31" hidden="1" customWidth="1"/>
    <col min="72" max="75" width="2" style="31" hidden="1" customWidth="1"/>
    <col min="76" max="76" width="4" style="31" hidden="1" customWidth="1"/>
    <col min="77" max="80" width="2" style="31" hidden="1" customWidth="1"/>
    <col min="81" max="81" width="4" style="31" hidden="1" customWidth="1"/>
    <col min="82" max="85" width="2" style="31" hidden="1" customWidth="1"/>
    <col min="86" max="86" width="4" style="31" hidden="1" customWidth="1"/>
    <col min="87" max="90" width="2" style="31" hidden="1" customWidth="1"/>
    <col min="91" max="91" width="4" style="31" hidden="1" customWidth="1"/>
    <col min="92" max="95" width="2" style="31" hidden="1" customWidth="1"/>
    <col min="96" max="96" width="4" style="31" hidden="1" customWidth="1"/>
    <col min="97" max="100" width="2" style="31" hidden="1" customWidth="1"/>
    <col min="101" max="101" width="4" style="31" hidden="1" customWidth="1"/>
    <col min="102" max="105" width="2" style="31" hidden="1" customWidth="1"/>
    <col min="106" max="106" width="3.5703125" style="31" hidden="1" customWidth="1"/>
    <col min="107" max="107" width="1.85546875" style="8" hidden="1" customWidth="1"/>
    <col min="108" max="109" width="3.5703125" style="205" hidden="1" customWidth="1"/>
    <col min="110" max="110" width="1.85546875" style="8" hidden="1" customWidth="1"/>
    <col min="111" max="111" width="4" style="31" hidden="1" customWidth="1"/>
    <col min="112" max="150" width="4.5703125" style="31" hidden="1" customWidth="1"/>
    <col min="151" max="151" width="4" style="31" hidden="1" customWidth="1"/>
    <col min="152" max="152" width="1.85546875" style="8" hidden="1" customWidth="1"/>
    <col min="153" max="16384" width="10.28515625" style="6" hidden="1"/>
  </cols>
  <sheetData>
    <row r="1" spans="2:152" ht="20.25" x14ac:dyDescent="0.25">
      <c r="B1" s="1" t="s">
        <v>0</v>
      </c>
      <c r="C1" s="1"/>
      <c r="D1" s="2"/>
      <c r="E1" s="1"/>
      <c r="F1" s="1"/>
      <c r="G1" s="1"/>
      <c r="H1" s="1"/>
      <c r="I1" s="1"/>
      <c r="J1" s="1"/>
      <c r="K1" s="1"/>
      <c r="L1" s="1"/>
      <c r="M1" s="1"/>
      <c r="N1" s="1"/>
      <c r="O1" s="1"/>
      <c r="P1" s="1"/>
      <c r="Q1" s="1"/>
      <c r="R1" s="1"/>
      <c r="S1" s="1"/>
      <c r="T1" s="1"/>
      <c r="U1" s="3"/>
      <c r="V1" s="3"/>
      <c r="W1" s="3"/>
      <c r="X1" s="3"/>
      <c r="Y1" s="3"/>
      <c r="Z1" s="3"/>
      <c r="AA1" s="3"/>
      <c r="AB1" s="3"/>
      <c r="AC1" s="3"/>
      <c r="AD1" s="3"/>
      <c r="AE1" s="3"/>
      <c r="AF1" s="3"/>
      <c r="AG1" s="3"/>
      <c r="AH1" s="3"/>
      <c r="AI1" s="3"/>
      <c r="AJ1" s="3"/>
      <c r="AK1" s="1"/>
      <c r="AL1" s="1"/>
      <c r="AM1" s="1"/>
      <c r="AN1" s="1"/>
      <c r="AO1" s="1"/>
      <c r="AP1" s="1"/>
      <c r="AQ1" s="1"/>
      <c r="AR1" s="1"/>
      <c r="AS1" s="1"/>
      <c r="AT1" s="4" t="str">
        <f>[1]AppValidation!$D$2</f>
        <v xml:space="preserve">Hafren Dyfrdwy </v>
      </c>
      <c r="AU1" s="5"/>
      <c r="AV1" s="1185" t="s">
        <v>1</v>
      </c>
      <c r="AW1" s="1185"/>
      <c r="AX1" s="1185"/>
      <c r="AY1" s="1185"/>
      <c r="AZ1" s="1185"/>
      <c r="BA1" s="6"/>
      <c r="BB1" s="1" t="s">
        <v>2</v>
      </c>
      <c r="BC1" s="1"/>
      <c r="BD1" s="1"/>
      <c r="BE1" s="1"/>
      <c r="BF1" s="1"/>
      <c r="BG1" s="1"/>
      <c r="BH1" s="1"/>
      <c r="BI1" s="1"/>
      <c r="BJ1" s="3" t="str">
        <f>LEFT($B$1,3)</f>
        <v>WS1</v>
      </c>
      <c r="BL1" s="7"/>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7"/>
      <c r="DD1" s="6"/>
      <c r="DE1" s="6"/>
      <c r="DF1" s="7"/>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7"/>
    </row>
    <row r="2" spans="2:152" ht="21" thickBot="1" x14ac:dyDescent="0.3">
      <c r="B2" s="10"/>
      <c r="C2" s="11"/>
      <c r="D2" s="12"/>
      <c r="E2" s="11"/>
      <c r="F2" s="11"/>
      <c r="G2" s="11"/>
      <c r="H2" s="11"/>
      <c r="I2" s="11"/>
      <c r="J2" s="11"/>
      <c r="K2" s="11"/>
      <c r="L2" s="11"/>
      <c r="M2" s="11"/>
      <c r="N2" s="11"/>
      <c r="O2" s="11"/>
      <c r="P2" s="11"/>
      <c r="Q2" s="11"/>
      <c r="R2" s="11"/>
      <c r="S2" s="11"/>
      <c r="T2" s="11"/>
      <c r="U2" s="13"/>
      <c r="V2" s="13"/>
      <c r="W2" s="13"/>
      <c r="X2" s="13"/>
      <c r="Y2" s="13"/>
      <c r="Z2" s="13"/>
      <c r="AA2" s="13"/>
      <c r="AB2" s="13"/>
      <c r="AC2" s="13"/>
      <c r="AD2" s="13"/>
      <c r="AE2" s="13"/>
      <c r="AF2" s="13"/>
      <c r="AG2" s="13"/>
      <c r="AH2" s="13"/>
      <c r="AI2" s="13"/>
      <c r="AJ2" s="13"/>
      <c r="AK2" s="11"/>
      <c r="AL2" s="14"/>
      <c r="AM2" s="14"/>
      <c r="AN2" s="14"/>
      <c r="AO2" s="14"/>
      <c r="AP2" s="14"/>
      <c r="AQ2" s="14"/>
      <c r="AR2" s="14"/>
      <c r="AS2" s="14"/>
      <c r="AT2" s="14"/>
      <c r="AU2" s="14"/>
      <c r="AV2" s="14"/>
      <c r="AW2" s="14"/>
      <c r="AX2" s="14"/>
      <c r="AY2" s="14"/>
      <c r="AZ2" s="14"/>
      <c r="BA2" s="6"/>
      <c r="BB2" s="10"/>
      <c r="BC2" s="11"/>
      <c r="BD2" s="11"/>
      <c r="BE2" s="11"/>
      <c r="BF2" s="11"/>
      <c r="BG2" s="11"/>
      <c r="BH2" s="11"/>
      <c r="BI2" s="11"/>
      <c r="BJ2" s="11"/>
      <c r="BL2" s="7"/>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7"/>
      <c r="DD2" s="6"/>
      <c r="DE2" s="6"/>
      <c r="DF2" s="7"/>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7"/>
    </row>
    <row r="3" spans="2:152" ht="15.75" thickBot="1" x14ac:dyDescent="0.3">
      <c r="B3" s="16"/>
      <c r="C3" s="14"/>
      <c r="D3" s="17"/>
      <c r="E3" s="14"/>
      <c r="F3" s="14"/>
      <c r="G3" s="1186" t="s">
        <v>3</v>
      </c>
      <c r="H3" s="1187"/>
      <c r="I3" s="1187"/>
      <c r="J3" s="1187"/>
      <c r="K3" s="1188"/>
      <c r="L3" s="1186" t="s">
        <v>4</v>
      </c>
      <c r="M3" s="1187"/>
      <c r="N3" s="1187"/>
      <c r="O3" s="1187"/>
      <c r="P3" s="1188"/>
      <c r="Q3" s="1186" t="s">
        <v>5</v>
      </c>
      <c r="R3" s="1187"/>
      <c r="S3" s="1187"/>
      <c r="T3" s="1187"/>
      <c r="U3" s="1188"/>
      <c r="V3" s="1186" t="s">
        <v>6</v>
      </c>
      <c r="W3" s="1187"/>
      <c r="X3" s="1187"/>
      <c r="Y3" s="1187"/>
      <c r="Z3" s="1188"/>
      <c r="AA3" s="1186" t="s">
        <v>7</v>
      </c>
      <c r="AB3" s="1187"/>
      <c r="AC3" s="1187"/>
      <c r="AD3" s="1187"/>
      <c r="AE3" s="1188"/>
      <c r="AF3" s="1186" t="s">
        <v>8</v>
      </c>
      <c r="AG3" s="1189"/>
      <c r="AH3" s="1189"/>
      <c r="AI3" s="1189"/>
      <c r="AJ3" s="1190"/>
      <c r="AK3" s="1186" t="s">
        <v>9</v>
      </c>
      <c r="AL3" s="1189"/>
      <c r="AM3" s="1189"/>
      <c r="AN3" s="1189"/>
      <c r="AO3" s="1190"/>
      <c r="AP3" s="1186" t="s">
        <v>10</v>
      </c>
      <c r="AQ3" s="1189"/>
      <c r="AR3" s="1189"/>
      <c r="AS3" s="1189"/>
      <c r="AT3" s="1190"/>
      <c r="AU3" s="14"/>
      <c r="AV3" s="14"/>
      <c r="AW3" s="14"/>
      <c r="AX3" s="14"/>
      <c r="AY3" s="14"/>
      <c r="AZ3" s="14"/>
      <c r="BA3" s="6"/>
      <c r="BB3" s="16"/>
      <c r="BC3" s="14"/>
      <c r="BD3" s="14"/>
      <c r="BE3" s="14"/>
      <c r="BF3" s="1186" t="s">
        <v>11</v>
      </c>
      <c r="BG3" s="1187"/>
      <c r="BH3" s="1187"/>
      <c r="BI3" s="1187"/>
      <c r="BJ3" s="1188"/>
      <c r="BL3" s="7"/>
      <c r="BM3" s="18"/>
      <c r="BN3" s="18"/>
      <c r="BO3" s="19" t="s">
        <v>12</v>
      </c>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7"/>
      <c r="DD3" s="6"/>
      <c r="DE3" s="6"/>
      <c r="DF3" s="7"/>
      <c r="DG3" s="9"/>
      <c r="DH3" s="19" t="s">
        <v>13</v>
      </c>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7"/>
    </row>
    <row r="4" spans="2:152" ht="41.25" thickBot="1" x14ac:dyDescent="0.3">
      <c r="B4" s="1194" t="s">
        <v>14</v>
      </c>
      <c r="C4" s="1195"/>
      <c r="D4" s="20" t="s">
        <v>15</v>
      </c>
      <c r="E4" s="21" t="s">
        <v>16</v>
      </c>
      <c r="F4" s="22" t="s">
        <v>17</v>
      </c>
      <c r="G4" s="23" t="s">
        <v>18</v>
      </c>
      <c r="H4" s="20" t="s">
        <v>19</v>
      </c>
      <c r="I4" s="20" t="s">
        <v>20</v>
      </c>
      <c r="J4" s="24" t="s">
        <v>21</v>
      </c>
      <c r="K4" s="25" t="s">
        <v>22</v>
      </c>
      <c r="L4" s="23" t="s">
        <v>18</v>
      </c>
      <c r="M4" s="20" t="s">
        <v>19</v>
      </c>
      <c r="N4" s="20" t="s">
        <v>20</v>
      </c>
      <c r="O4" s="24" t="s">
        <v>21</v>
      </c>
      <c r="P4" s="25" t="s">
        <v>22</v>
      </c>
      <c r="Q4" s="23" t="s">
        <v>18</v>
      </c>
      <c r="R4" s="20" t="s">
        <v>19</v>
      </c>
      <c r="S4" s="20" t="s">
        <v>20</v>
      </c>
      <c r="T4" s="24" t="s">
        <v>21</v>
      </c>
      <c r="U4" s="25" t="s">
        <v>22</v>
      </c>
      <c r="V4" s="23" t="s">
        <v>18</v>
      </c>
      <c r="W4" s="20" t="s">
        <v>19</v>
      </c>
      <c r="X4" s="20" t="s">
        <v>20</v>
      </c>
      <c r="Y4" s="24" t="s">
        <v>21</v>
      </c>
      <c r="Z4" s="25" t="s">
        <v>22</v>
      </c>
      <c r="AA4" s="23" t="s">
        <v>18</v>
      </c>
      <c r="AB4" s="20" t="s">
        <v>19</v>
      </c>
      <c r="AC4" s="20" t="s">
        <v>20</v>
      </c>
      <c r="AD4" s="24" t="s">
        <v>21</v>
      </c>
      <c r="AE4" s="25" t="s">
        <v>22</v>
      </c>
      <c r="AF4" s="23" t="s">
        <v>18</v>
      </c>
      <c r="AG4" s="20" t="s">
        <v>19</v>
      </c>
      <c r="AH4" s="20" t="s">
        <v>20</v>
      </c>
      <c r="AI4" s="24" t="s">
        <v>21</v>
      </c>
      <c r="AJ4" s="25" t="s">
        <v>22</v>
      </c>
      <c r="AK4" s="23" t="s">
        <v>18</v>
      </c>
      <c r="AL4" s="20" t="s">
        <v>19</v>
      </c>
      <c r="AM4" s="20" t="s">
        <v>20</v>
      </c>
      <c r="AN4" s="24" t="s">
        <v>21</v>
      </c>
      <c r="AO4" s="25" t="s">
        <v>22</v>
      </c>
      <c r="AP4" s="23" t="s">
        <v>18</v>
      </c>
      <c r="AQ4" s="20" t="s">
        <v>19</v>
      </c>
      <c r="AR4" s="20" t="s">
        <v>20</v>
      </c>
      <c r="AS4" s="24" t="s">
        <v>21</v>
      </c>
      <c r="AT4" s="25" t="s">
        <v>22</v>
      </c>
      <c r="AU4" s="14"/>
      <c r="AV4" s="26" t="s">
        <v>23</v>
      </c>
      <c r="AW4" s="27" t="s">
        <v>24</v>
      </c>
      <c r="AX4" s="28"/>
      <c r="AY4" s="26" t="s">
        <v>25</v>
      </c>
      <c r="AZ4" s="27" t="s">
        <v>13</v>
      </c>
      <c r="BA4" s="6"/>
      <c r="BB4" s="1194" t="s">
        <v>14</v>
      </c>
      <c r="BC4" s="1195"/>
      <c r="BD4" s="21" t="s">
        <v>16</v>
      </c>
      <c r="BE4" s="22" t="s">
        <v>17</v>
      </c>
      <c r="BF4" s="23" t="s">
        <v>18</v>
      </c>
      <c r="BG4" s="20" t="s">
        <v>19</v>
      </c>
      <c r="BH4" s="20" t="s">
        <v>20</v>
      </c>
      <c r="BI4" s="24" t="s">
        <v>21</v>
      </c>
      <c r="BJ4" s="25" t="s">
        <v>22</v>
      </c>
      <c r="BL4" s="7"/>
      <c r="BM4" s="29" t="s">
        <v>26</v>
      </c>
      <c r="BN4" s="30"/>
      <c r="BO4" s="29" t="s">
        <v>27</v>
      </c>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7"/>
      <c r="DD4" s="6"/>
      <c r="DE4" s="6"/>
      <c r="DF4" s="7"/>
      <c r="DG4" s="9"/>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7"/>
    </row>
    <row r="5" spans="2:152" ht="15" customHeight="1" thickBot="1" x14ac:dyDescent="0.3">
      <c r="B5" s="32"/>
      <c r="C5" s="32"/>
      <c r="D5" s="33"/>
      <c r="E5" s="33"/>
      <c r="F5" s="33"/>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14"/>
      <c r="AV5" s="35"/>
      <c r="AW5" s="35"/>
      <c r="AX5" s="35"/>
      <c r="AY5" s="35"/>
      <c r="AZ5" s="35"/>
      <c r="BA5" s="6"/>
      <c r="BB5" s="32"/>
      <c r="BC5" s="32"/>
      <c r="BD5" s="33"/>
      <c r="BE5" s="33"/>
      <c r="BF5" s="34"/>
      <c r="BG5" s="34"/>
      <c r="BH5" s="34"/>
      <c r="BI5" s="34"/>
      <c r="BJ5" s="34"/>
      <c r="BL5" s="7"/>
      <c r="BN5" s="9"/>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7"/>
      <c r="DD5" s="6"/>
      <c r="DE5" s="6"/>
      <c r="DF5" s="7"/>
      <c r="DG5" s="9"/>
      <c r="DH5" s="37" t="s">
        <v>28</v>
      </c>
      <c r="DI5" s="36"/>
      <c r="DJ5" s="36"/>
      <c r="DK5" s="36"/>
      <c r="DL5" s="36"/>
      <c r="DM5" s="36"/>
      <c r="DN5" s="36"/>
      <c r="DO5" s="36"/>
      <c r="DP5" s="36"/>
      <c r="DQ5" s="36"/>
      <c r="DR5" s="36"/>
      <c r="DS5" s="36"/>
      <c r="DT5" s="36"/>
      <c r="DU5" s="36"/>
      <c r="DV5" s="36"/>
      <c r="DW5" s="36" t="s">
        <v>29</v>
      </c>
      <c r="DX5" s="36"/>
      <c r="DY5" s="36"/>
      <c r="DZ5" s="36"/>
      <c r="EA5" s="36"/>
      <c r="EB5" s="36"/>
      <c r="EC5" s="36"/>
      <c r="ED5" s="36"/>
      <c r="EE5" s="36"/>
      <c r="EF5" s="36"/>
      <c r="EG5" s="36"/>
      <c r="EH5" s="36"/>
      <c r="EI5" s="36"/>
      <c r="EJ5" s="36"/>
      <c r="EK5" s="36"/>
      <c r="EL5" s="36"/>
      <c r="EM5" s="36"/>
      <c r="EN5" s="36"/>
      <c r="EO5" s="36"/>
      <c r="EP5" s="36"/>
      <c r="EQ5" s="36"/>
      <c r="ER5" s="36"/>
      <c r="ES5" s="36"/>
      <c r="ET5" s="36"/>
      <c r="EU5" s="36"/>
      <c r="EV5" s="7"/>
    </row>
    <row r="6" spans="2:152" ht="15" customHeight="1" thickBot="1" x14ac:dyDescent="0.3">
      <c r="B6" s="1196" t="s">
        <v>30</v>
      </c>
      <c r="C6" s="1197"/>
      <c r="D6" s="1197"/>
      <c r="E6" s="1197"/>
      <c r="F6" s="1198"/>
      <c r="G6" s="1199" t="s">
        <v>31</v>
      </c>
      <c r="H6" s="1200"/>
      <c r="I6" s="1200"/>
      <c r="J6" s="1200"/>
      <c r="K6" s="1201"/>
      <c r="L6" s="1199" t="s">
        <v>31</v>
      </c>
      <c r="M6" s="1200"/>
      <c r="N6" s="1200"/>
      <c r="O6" s="1200"/>
      <c r="P6" s="1201"/>
      <c r="Q6" s="1199" t="s">
        <v>31</v>
      </c>
      <c r="R6" s="1200"/>
      <c r="S6" s="1200"/>
      <c r="T6" s="1200"/>
      <c r="U6" s="1201"/>
      <c r="V6" s="1199" t="s">
        <v>32</v>
      </c>
      <c r="W6" s="1200"/>
      <c r="X6" s="1200"/>
      <c r="Y6" s="1200"/>
      <c r="Z6" s="1201"/>
      <c r="AA6" s="1199" t="s">
        <v>32</v>
      </c>
      <c r="AB6" s="1200"/>
      <c r="AC6" s="1200"/>
      <c r="AD6" s="1200"/>
      <c r="AE6" s="1201"/>
      <c r="AF6" s="1199" t="s">
        <v>32</v>
      </c>
      <c r="AG6" s="1200"/>
      <c r="AH6" s="1200"/>
      <c r="AI6" s="1200"/>
      <c r="AJ6" s="1201"/>
      <c r="AK6" s="1199" t="s">
        <v>32</v>
      </c>
      <c r="AL6" s="1200"/>
      <c r="AM6" s="1200"/>
      <c r="AN6" s="1200"/>
      <c r="AO6" s="1201"/>
      <c r="AP6" s="1199" t="s">
        <v>32</v>
      </c>
      <c r="AQ6" s="1200"/>
      <c r="AR6" s="1200"/>
      <c r="AS6" s="1200"/>
      <c r="AT6" s="1201"/>
      <c r="AU6" s="14"/>
      <c r="AV6" s="35"/>
      <c r="AW6" s="35"/>
      <c r="AX6" s="35"/>
      <c r="AY6" s="35"/>
      <c r="AZ6" s="35"/>
      <c r="BA6" s="6"/>
      <c r="BB6" s="1196" t="s">
        <v>30</v>
      </c>
      <c r="BC6" s="1197"/>
      <c r="BD6" s="1197"/>
      <c r="BE6" s="1198"/>
      <c r="BF6" s="1199" t="s">
        <v>33</v>
      </c>
      <c r="BG6" s="1200"/>
      <c r="BH6" s="1200"/>
      <c r="BI6" s="1200"/>
      <c r="BJ6" s="1201"/>
      <c r="BL6" s="7"/>
      <c r="BN6" s="9"/>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8"/>
      <c r="DC6" s="7"/>
      <c r="DD6" s="6"/>
      <c r="DE6" s="6"/>
      <c r="DF6" s="7"/>
      <c r="DG6" s="9"/>
      <c r="DH6" s="39" t="s">
        <v>34</v>
      </c>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7"/>
    </row>
    <row r="7" spans="2:152" ht="15.75" thickBot="1" x14ac:dyDescent="0.3">
      <c r="B7" s="32"/>
      <c r="C7" s="32"/>
      <c r="D7" s="33"/>
      <c r="E7" s="33"/>
      <c r="F7" s="33"/>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14"/>
      <c r="AV7" s="35"/>
      <c r="AW7" s="35"/>
      <c r="AX7" s="35"/>
      <c r="AY7" s="35"/>
      <c r="AZ7" s="35"/>
      <c r="BA7" s="6"/>
      <c r="BB7" s="32"/>
      <c r="BC7" s="32"/>
      <c r="BD7" s="33"/>
      <c r="BE7" s="33"/>
      <c r="BF7" s="34"/>
      <c r="BG7" s="34"/>
      <c r="BH7" s="34"/>
      <c r="BI7" s="34"/>
      <c r="BJ7" s="34"/>
      <c r="BL7" s="7"/>
      <c r="BN7" s="9"/>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8"/>
      <c r="CX7" s="36"/>
      <c r="CY7" s="36"/>
      <c r="CZ7" s="36"/>
      <c r="DA7" s="36"/>
      <c r="DB7" s="38"/>
      <c r="DC7" s="7"/>
      <c r="DD7" s="6"/>
      <c r="DE7" s="6"/>
      <c r="DF7" s="7"/>
      <c r="DG7" s="9"/>
      <c r="DH7" s="37" t="s">
        <v>35</v>
      </c>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7"/>
    </row>
    <row r="8" spans="2:152" ht="15.75" thickBot="1" x14ac:dyDescent="0.3">
      <c r="B8" s="40" t="s">
        <v>36</v>
      </c>
      <c r="C8" s="41" t="s">
        <v>37</v>
      </c>
      <c r="D8" s="33"/>
      <c r="E8" s="42"/>
      <c r="F8" s="42"/>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43"/>
      <c r="AZ8" s="43"/>
      <c r="BA8" s="6"/>
      <c r="BB8" s="40" t="s">
        <v>36</v>
      </c>
      <c r="BC8" s="41" t="s">
        <v>37</v>
      </c>
      <c r="BD8" s="42"/>
      <c r="BE8" s="42"/>
      <c r="BF8" s="14"/>
      <c r="BG8" s="14"/>
      <c r="BH8" s="14"/>
      <c r="BI8" s="14"/>
      <c r="BJ8" s="14"/>
      <c r="BL8" s="7"/>
      <c r="BN8" s="9"/>
      <c r="BO8" s="36"/>
      <c r="BP8" s="36"/>
      <c r="BQ8" s="36"/>
      <c r="BR8" s="36"/>
      <c r="BS8" s="38"/>
      <c r="BT8" s="36"/>
      <c r="BU8" s="36"/>
      <c r="BV8" s="36"/>
      <c r="BW8" s="36"/>
      <c r="BX8" s="38"/>
      <c r="BY8" s="36"/>
      <c r="BZ8" s="36"/>
      <c r="CA8" s="36"/>
      <c r="CB8" s="36"/>
      <c r="CC8" s="38"/>
      <c r="CD8" s="36"/>
      <c r="CE8" s="36"/>
      <c r="CF8" s="36"/>
      <c r="CG8" s="36"/>
      <c r="CH8" s="38"/>
      <c r="CI8" s="36"/>
      <c r="CJ8" s="36"/>
      <c r="CK8" s="36"/>
      <c r="CL8" s="36"/>
      <c r="CM8" s="38"/>
      <c r="CN8" s="36"/>
      <c r="CO8" s="36"/>
      <c r="CP8" s="36"/>
      <c r="CQ8" s="36"/>
      <c r="CR8" s="38"/>
      <c r="CS8" s="36"/>
      <c r="CT8" s="36"/>
      <c r="CU8" s="36"/>
      <c r="CV8" s="36"/>
      <c r="CW8" s="38"/>
      <c r="CX8" s="36"/>
      <c r="CY8" s="36"/>
      <c r="CZ8" s="36"/>
      <c r="DA8" s="36"/>
      <c r="DB8" s="38"/>
      <c r="DC8" s="7"/>
      <c r="DD8" s="6"/>
      <c r="DE8" s="6"/>
      <c r="DF8" s="7"/>
      <c r="DG8" s="9"/>
      <c r="DH8" s="39" t="s">
        <v>38</v>
      </c>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7"/>
    </row>
    <row r="9" spans="2:152" x14ac:dyDescent="0.25">
      <c r="B9" s="44">
        <v>1</v>
      </c>
      <c r="C9" s="45" t="s">
        <v>39</v>
      </c>
      <c r="D9" s="46" t="s">
        <v>40</v>
      </c>
      <c r="E9" s="46" t="s">
        <v>41</v>
      </c>
      <c r="F9" s="47">
        <v>3</v>
      </c>
      <c r="G9" s="48">
        <v>0.67382011020913302</v>
      </c>
      <c r="H9" s="49">
        <v>0.13188155963510595</v>
      </c>
      <c r="I9" s="49">
        <v>0.18695994887080816</v>
      </c>
      <c r="J9" s="50">
        <v>0.86839017129597973</v>
      </c>
      <c r="K9" s="51">
        <f t="shared" ref="K9:K21" si="0">SUM(G9:J9)</f>
        <v>1.8610517900110268</v>
      </c>
      <c r="L9" s="237">
        <v>0.23499999999999999</v>
      </c>
      <c r="M9" s="238">
        <v>0.52300000000000002</v>
      </c>
      <c r="N9" s="238">
        <v>0.13200000000000001</v>
      </c>
      <c r="O9" s="239">
        <v>1.3160000000000001</v>
      </c>
      <c r="P9" s="240">
        <f>SUM(L9:O9)</f>
        <v>2.206</v>
      </c>
      <c r="Q9" s="48">
        <v>0.6068742146630105</v>
      </c>
      <c r="R9" s="49">
        <v>7.0128079171900268E-2</v>
      </c>
      <c r="S9" s="49">
        <v>0.40522669512085618</v>
      </c>
      <c r="T9" s="50">
        <v>0.86436228895918255</v>
      </c>
      <c r="U9" s="51">
        <f>SUM(Q9:T9)</f>
        <v>1.9465912779149495</v>
      </c>
      <c r="V9" s="48">
        <v>0.41561921170676669</v>
      </c>
      <c r="W9" s="49">
        <v>0.27813797084404945</v>
      </c>
      <c r="X9" s="49">
        <v>0.50674792961663995</v>
      </c>
      <c r="Y9" s="50">
        <v>0.89181840091132192</v>
      </c>
      <c r="Z9" s="51">
        <f>SUM(V9:Y9)</f>
        <v>2.0923235130787781</v>
      </c>
      <c r="AA9" s="48">
        <v>0.42218522695710131</v>
      </c>
      <c r="AB9" s="49">
        <v>0.28013274612515077</v>
      </c>
      <c r="AC9" s="49">
        <v>0.51259925848797083</v>
      </c>
      <c r="AD9" s="50">
        <v>0.90949265485261743</v>
      </c>
      <c r="AE9" s="51">
        <f>SUM(AA9:AD9)</f>
        <v>2.12440988642284</v>
      </c>
      <c r="AF9" s="48">
        <v>0.41316203472031598</v>
      </c>
      <c r="AG9" s="49">
        <v>0.27723474668492287</v>
      </c>
      <c r="AH9" s="49">
        <v>0.50624634698760163</v>
      </c>
      <c r="AI9" s="50">
        <v>0.90191740400153042</v>
      </c>
      <c r="AJ9" s="51">
        <f>SUM(AF9:AI9)</f>
        <v>2.0985605323943708</v>
      </c>
      <c r="AK9" s="48">
        <v>0.40081554532755231</v>
      </c>
      <c r="AL9" s="49">
        <v>0.27242303890369113</v>
      </c>
      <c r="AM9" s="49">
        <v>0.49266998759442715</v>
      </c>
      <c r="AN9" s="50">
        <v>0.88431689091670629</v>
      </c>
      <c r="AO9" s="51">
        <f>SUM(AK9:AN9)</f>
        <v>2.050225462742377</v>
      </c>
      <c r="AP9" s="48">
        <v>0.40327048988056008</v>
      </c>
      <c r="AQ9" s="49">
        <v>0.27530814824022415</v>
      </c>
      <c r="AR9" s="49">
        <v>0.50203945275474071</v>
      </c>
      <c r="AS9" s="50">
        <v>0.9036718592221249</v>
      </c>
      <c r="AT9" s="51">
        <f>SUM(AP9:AS9)</f>
        <v>2.0842899500976495</v>
      </c>
      <c r="AU9" s="14"/>
      <c r="AV9" s="52"/>
      <c r="AW9" s="53" t="s">
        <v>42</v>
      </c>
      <c r="AX9" s="54"/>
      <c r="AY9" s="43">
        <f>IF(SUM(BO9:DA9)=0,0,$BO$4)</f>
        <v>0</v>
      </c>
      <c r="AZ9" s="43" t="str">
        <f>IF(SUM(DH9:EU9)=0,0,$DW$5)</f>
        <v>Power in Line 1 should be equal to Power reported in Line 1, WR2.</v>
      </c>
      <c r="BA9" s="6"/>
      <c r="BB9" s="44">
        <v>1</v>
      </c>
      <c r="BC9" s="45" t="s">
        <v>39</v>
      </c>
      <c r="BD9" s="46" t="s">
        <v>41</v>
      </c>
      <c r="BE9" s="47">
        <v>3</v>
      </c>
      <c r="BF9" s="55" t="s">
        <v>43</v>
      </c>
      <c r="BG9" s="56" t="s">
        <v>44</v>
      </c>
      <c r="BH9" s="56" t="s">
        <v>45</v>
      </c>
      <c r="BI9" s="57" t="s">
        <v>46</v>
      </c>
      <c r="BJ9" s="58" t="s">
        <v>47</v>
      </c>
      <c r="BL9" s="7"/>
      <c r="BN9" s="8"/>
      <c r="BO9" s="59">
        <f t="shared" ref="BO9:BR12" si="1">IF(ISNUMBER(G9),0,1)</f>
        <v>0</v>
      </c>
      <c r="BP9" s="59">
        <f t="shared" si="1"/>
        <v>0</v>
      </c>
      <c r="BQ9" s="59">
        <f t="shared" si="1"/>
        <v>0</v>
      </c>
      <c r="BR9" s="59">
        <f t="shared" si="1"/>
        <v>0</v>
      </c>
      <c r="BS9" s="60"/>
      <c r="BT9" s="59">
        <f t="shared" ref="BT9:BW12" si="2">IF(ISNUMBER(L9),0,1)</f>
        <v>0</v>
      </c>
      <c r="BU9" s="59">
        <f t="shared" si="2"/>
        <v>0</v>
      </c>
      <c r="BV9" s="59">
        <f t="shared" si="2"/>
        <v>0</v>
      </c>
      <c r="BW9" s="59">
        <f t="shared" si="2"/>
        <v>0</v>
      </c>
      <c r="BX9" s="60"/>
      <c r="BY9" s="59">
        <f t="shared" ref="BY9:CB12" si="3">IF(ISNUMBER(Q9),0,1)</f>
        <v>0</v>
      </c>
      <c r="BZ9" s="59">
        <f t="shared" si="3"/>
        <v>0</v>
      </c>
      <c r="CA9" s="59">
        <f t="shared" si="3"/>
        <v>0</v>
      </c>
      <c r="CB9" s="59">
        <f t="shared" si="3"/>
        <v>0</v>
      </c>
      <c r="CC9" s="60"/>
      <c r="CD9" s="59">
        <f t="shared" ref="CD9:CG12" si="4">IF(ISNUMBER(V9),0,1)</f>
        <v>0</v>
      </c>
      <c r="CE9" s="59">
        <f t="shared" si="4"/>
        <v>0</v>
      </c>
      <c r="CF9" s="59">
        <f t="shared" si="4"/>
        <v>0</v>
      </c>
      <c r="CG9" s="59">
        <f t="shared" si="4"/>
        <v>0</v>
      </c>
      <c r="CH9" s="60"/>
      <c r="CI9" s="59">
        <f t="shared" ref="CI9:CL12" si="5">IF(ISNUMBER(AA9),0,1)</f>
        <v>0</v>
      </c>
      <c r="CJ9" s="59">
        <f t="shared" si="5"/>
        <v>0</v>
      </c>
      <c r="CK9" s="59">
        <f t="shared" si="5"/>
        <v>0</v>
      </c>
      <c r="CL9" s="59">
        <f t="shared" si="5"/>
        <v>0</v>
      </c>
      <c r="CM9" s="60"/>
      <c r="CN9" s="59">
        <f t="shared" ref="CN9:CQ12" si="6">IF(ISNUMBER(AF9),0,1)</f>
        <v>0</v>
      </c>
      <c r="CO9" s="59">
        <f t="shared" si="6"/>
        <v>0</v>
      </c>
      <c r="CP9" s="59">
        <f t="shared" si="6"/>
        <v>0</v>
      </c>
      <c r="CQ9" s="59">
        <f t="shared" si="6"/>
        <v>0</v>
      </c>
      <c r="CR9" s="60"/>
      <c r="CS9" s="59">
        <f t="shared" ref="CS9:CV12" si="7">IF(ISNUMBER(AK9),0,1)</f>
        <v>0</v>
      </c>
      <c r="CT9" s="59">
        <f t="shared" si="7"/>
        <v>0</v>
      </c>
      <c r="CU9" s="59">
        <f t="shared" si="7"/>
        <v>0</v>
      </c>
      <c r="CV9" s="59">
        <f t="shared" si="7"/>
        <v>0</v>
      </c>
      <c r="CW9" s="60"/>
      <c r="CX9" s="59">
        <f t="shared" ref="CX9:DA12" si="8">IF(ISNUMBER(AP9),0,1)</f>
        <v>0</v>
      </c>
      <c r="CY9" s="59">
        <f t="shared" si="8"/>
        <v>0</v>
      </c>
      <c r="CZ9" s="59">
        <f t="shared" si="8"/>
        <v>0</v>
      </c>
      <c r="DA9" s="59">
        <f t="shared" si="8"/>
        <v>0</v>
      </c>
      <c r="DB9" s="60"/>
      <c r="DC9" s="7"/>
      <c r="DD9" s="6"/>
      <c r="DE9" s="6"/>
      <c r="DF9" s="7"/>
      <c r="DG9" s="14"/>
      <c r="DH9" s="61">
        <f>IF((ROUND(G9,3)=ROUND([1]Wr2!$N$10,3)),0,1)</f>
        <v>0</v>
      </c>
      <c r="DI9" s="60"/>
      <c r="DJ9" s="60"/>
      <c r="DK9" s="60"/>
      <c r="DL9" s="60"/>
      <c r="DM9" s="61">
        <f>IF((ROUND(L9,3)=ROUND([1]Wr2!V10,3)),0,1)</f>
        <v>1</v>
      </c>
      <c r="DN9" s="60"/>
      <c r="DO9" s="60"/>
      <c r="DP9" s="60"/>
      <c r="DQ9" s="60"/>
      <c r="DR9" s="61">
        <f>IF((ROUND(Q9,3)=ROUND([1]Wr2!$AD$10,3)),0,1)</f>
        <v>0</v>
      </c>
      <c r="DS9" s="60"/>
      <c r="DT9" s="60"/>
      <c r="DU9" s="60"/>
      <c r="DV9" s="60"/>
      <c r="DW9" s="61">
        <f>IF((ROUND(V9,3)=ROUND([1]Wr2!$AL$10,3)),0,1)</f>
        <v>0</v>
      </c>
      <c r="DX9" s="60"/>
      <c r="DY9" s="60"/>
      <c r="DZ9" s="60"/>
      <c r="EA9" s="60"/>
      <c r="EB9" s="61">
        <f>IF((ROUND(AA9,3)=ROUND([1]Wr2!$AT$10,3)),0,1)</f>
        <v>0</v>
      </c>
      <c r="EC9" s="60"/>
      <c r="ED9" s="60"/>
      <c r="EE9" s="60"/>
      <c r="EF9" s="60"/>
      <c r="EG9" s="61">
        <f>IF((ROUND(AF9,3)=ROUND([1]Wr2!$BB$10,3)),0,1)</f>
        <v>0</v>
      </c>
      <c r="EH9" s="60"/>
      <c r="EI9" s="60"/>
      <c r="EJ9" s="60"/>
      <c r="EK9" s="60"/>
      <c r="EL9" s="61">
        <f>IF((ROUND(AK9,3)=ROUND([1]Wr2!$BJ$10,3)),0,1)</f>
        <v>0</v>
      </c>
      <c r="EM9" s="60"/>
      <c r="EN9" s="60"/>
      <c r="EO9" s="60"/>
      <c r="EP9" s="60"/>
      <c r="EQ9" s="61">
        <f>IF((ROUND(AP9,3)=ROUND([1]Wr2!$BR$10,3)),0,1)</f>
        <v>0</v>
      </c>
      <c r="ER9" s="60"/>
      <c r="ES9" s="60"/>
      <c r="ET9" s="60"/>
      <c r="EU9" s="60"/>
      <c r="EV9" s="7"/>
    </row>
    <row r="10" spans="2:152" x14ac:dyDescent="0.25">
      <c r="B10" s="62">
        <f xml:space="preserve"> B9 + 1</f>
        <v>2</v>
      </c>
      <c r="C10" s="63" t="s">
        <v>48</v>
      </c>
      <c r="D10" s="64" t="s">
        <v>49</v>
      </c>
      <c r="E10" s="64" t="s">
        <v>41</v>
      </c>
      <c r="F10" s="65">
        <v>3</v>
      </c>
      <c r="G10" s="66">
        <v>-0.20633146999999999</v>
      </c>
      <c r="H10" s="67">
        <v>0</v>
      </c>
      <c r="I10" s="67">
        <v>0</v>
      </c>
      <c r="J10" s="68">
        <v>0</v>
      </c>
      <c r="K10" s="69">
        <f t="shared" si="0"/>
        <v>-0.20633146999999999</v>
      </c>
      <c r="L10" s="241">
        <v>-3.5000000000000003E-2</v>
      </c>
      <c r="M10" s="67">
        <v>0</v>
      </c>
      <c r="N10" s="67">
        <v>0</v>
      </c>
      <c r="O10" s="68">
        <v>0</v>
      </c>
      <c r="P10" s="242">
        <f>SUM(L10:O10)</f>
        <v>-3.5000000000000003E-2</v>
      </c>
      <c r="Q10" s="66">
        <v>-0.38465947877654577</v>
      </c>
      <c r="R10" s="67">
        <v>0</v>
      </c>
      <c r="S10" s="67">
        <v>0</v>
      </c>
      <c r="T10" s="68">
        <v>0</v>
      </c>
      <c r="U10" s="69">
        <f>SUM(Q10:T10)</f>
        <v>-0.38465947877654577</v>
      </c>
      <c r="V10" s="66">
        <v>-0.3400054342252336</v>
      </c>
      <c r="W10" s="67">
        <v>0</v>
      </c>
      <c r="X10" s="67">
        <v>0</v>
      </c>
      <c r="Y10" s="68">
        <v>0</v>
      </c>
      <c r="Z10" s="69">
        <f>SUM(V10:Y10)</f>
        <v>-0.3400054342252336</v>
      </c>
      <c r="AA10" s="66">
        <v>-0.33498603369279289</v>
      </c>
      <c r="AB10" s="67">
        <v>0</v>
      </c>
      <c r="AC10" s="67">
        <v>0</v>
      </c>
      <c r="AD10" s="68">
        <v>0</v>
      </c>
      <c r="AE10" s="69">
        <f>SUM(AA10:AD10)</f>
        <v>-0.33498603369279289</v>
      </c>
      <c r="AF10" s="66">
        <v>-0.32925175411593194</v>
      </c>
      <c r="AG10" s="67">
        <v>0</v>
      </c>
      <c r="AH10" s="67">
        <v>0</v>
      </c>
      <c r="AI10" s="68">
        <v>0</v>
      </c>
      <c r="AJ10" s="69">
        <f>SUM(AF10:AI10)</f>
        <v>-0.32925175411593194</v>
      </c>
      <c r="AK10" s="66">
        <v>-0.32389409493672017</v>
      </c>
      <c r="AL10" s="67">
        <v>0</v>
      </c>
      <c r="AM10" s="67">
        <v>0</v>
      </c>
      <c r="AN10" s="68">
        <v>0</v>
      </c>
      <c r="AO10" s="69">
        <f>SUM(AK10:AN10)</f>
        <v>-0.32389409493672017</v>
      </c>
      <c r="AP10" s="66">
        <v>-0.31637737526150872</v>
      </c>
      <c r="AQ10" s="67">
        <v>0</v>
      </c>
      <c r="AR10" s="67">
        <v>0</v>
      </c>
      <c r="AS10" s="68">
        <v>0</v>
      </c>
      <c r="AT10" s="69">
        <f>SUM(AP10:AS10)</f>
        <v>-0.31637737526150872</v>
      </c>
      <c r="AU10" s="14"/>
      <c r="AV10" s="70"/>
      <c r="AW10" s="37"/>
      <c r="AX10" s="71"/>
      <c r="AY10" s="43">
        <f>IF(SUM(BO10:DA10)=0,0,$BO$4)</f>
        <v>0</v>
      </c>
      <c r="AZ10" s="43"/>
      <c r="BA10" s="6"/>
      <c r="BB10" s="62">
        <f xml:space="preserve"> BB9 + 1</f>
        <v>2</v>
      </c>
      <c r="BC10" s="63" t="s">
        <v>48</v>
      </c>
      <c r="BD10" s="64" t="s">
        <v>41</v>
      </c>
      <c r="BE10" s="65">
        <v>3</v>
      </c>
      <c r="BF10" s="72" t="s">
        <v>50</v>
      </c>
      <c r="BG10" s="73" t="s">
        <v>51</v>
      </c>
      <c r="BH10" s="73" t="s">
        <v>52</v>
      </c>
      <c r="BI10" s="74" t="s">
        <v>53</v>
      </c>
      <c r="BJ10" s="75" t="s">
        <v>54</v>
      </c>
      <c r="BL10" s="7"/>
      <c r="BN10" s="8"/>
      <c r="BO10" s="59">
        <f t="shared" si="1"/>
        <v>0</v>
      </c>
      <c r="BP10" s="59">
        <f t="shared" si="1"/>
        <v>0</v>
      </c>
      <c r="BQ10" s="59">
        <f t="shared" si="1"/>
        <v>0</v>
      </c>
      <c r="BR10" s="59">
        <f t="shared" si="1"/>
        <v>0</v>
      </c>
      <c r="BS10" s="60"/>
      <c r="BT10" s="59">
        <f t="shared" si="2"/>
        <v>0</v>
      </c>
      <c r="BU10" s="59">
        <f t="shared" si="2"/>
        <v>0</v>
      </c>
      <c r="BV10" s="59">
        <f t="shared" si="2"/>
        <v>0</v>
      </c>
      <c r="BW10" s="59">
        <f t="shared" si="2"/>
        <v>0</v>
      </c>
      <c r="BX10" s="60"/>
      <c r="BY10" s="59">
        <f t="shared" si="3"/>
        <v>0</v>
      </c>
      <c r="BZ10" s="59">
        <f t="shared" si="3"/>
        <v>0</v>
      </c>
      <c r="CA10" s="59">
        <f t="shared" si="3"/>
        <v>0</v>
      </c>
      <c r="CB10" s="59">
        <f t="shared" si="3"/>
        <v>0</v>
      </c>
      <c r="CC10" s="60"/>
      <c r="CD10" s="59">
        <f t="shared" si="4"/>
        <v>0</v>
      </c>
      <c r="CE10" s="59">
        <f t="shared" si="4"/>
        <v>0</v>
      </c>
      <c r="CF10" s="59">
        <f t="shared" si="4"/>
        <v>0</v>
      </c>
      <c r="CG10" s="59">
        <f t="shared" si="4"/>
        <v>0</v>
      </c>
      <c r="CH10" s="60"/>
      <c r="CI10" s="59">
        <f t="shared" si="5"/>
        <v>0</v>
      </c>
      <c r="CJ10" s="59">
        <f t="shared" si="5"/>
        <v>0</v>
      </c>
      <c r="CK10" s="59">
        <f t="shared" si="5"/>
        <v>0</v>
      </c>
      <c r="CL10" s="59">
        <f t="shared" si="5"/>
        <v>0</v>
      </c>
      <c r="CM10" s="60"/>
      <c r="CN10" s="59">
        <f t="shared" si="6"/>
        <v>0</v>
      </c>
      <c r="CO10" s="59">
        <f t="shared" si="6"/>
        <v>0</v>
      </c>
      <c r="CP10" s="59">
        <f t="shared" si="6"/>
        <v>0</v>
      </c>
      <c r="CQ10" s="59">
        <f t="shared" si="6"/>
        <v>0</v>
      </c>
      <c r="CR10" s="60"/>
      <c r="CS10" s="59">
        <f t="shared" si="7"/>
        <v>0</v>
      </c>
      <c r="CT10" s="59">
        <f t="shared" si="7"/>
        <v>0</v>
      </c>
      <c r="CU10" s="59">
        <f t="shared" si="7"/>
        <v>0</v>
      </c>
      <c r="CV10" s="59">
        <f t="shared" si="7"/>
        <v>0</v>
      </c>
      <c r="CW10" s="60"/>
      <c r="CX10" s="59">
        <f t="shared" si="8"/>
        <v>0</v>
      </c>
      <c r="CY10" s="59">
        <f t="shared" si="8"/>
        <v>0</v>
      </c>
      <c r="CZ10" s="59">
        <f t="shared" si="8"/>
        <v>0</v>
      </c>
      <c r="DA10" s="59">
        <f t="shared" si="8"/>
        <v>0</v>
      </c>
      <c r="DB10" s="60"/>
      <c r="DC10" s="7"/>
      <c r="DD10" s="6"/>
      <c r="DE10" s="6"/>
      <c r="DF10" s="7"/>
      <c r="DG10" s="14"/>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7"/>
    </row>
    <row r="11" spans="2:152" x14ac:dyDescent="0.25">
      <c r="B11" s="62">
        <f xml:space="preserve"> B10 + 1</f>
        <v>3</v>
      </c>
      <c r="C11" s="63" t="s">
        <v>55</v>
      </c>
      <c r="D11" s="64" t="s">
        <v>56</v>
      </c>
      <c r="E11" s="64" t="s">
        <v>41</v>
      </c>
      <c r="F11" s="65">
        <v>3</v>
      </c>
      <c r="G11" s="66">
        <v>0.47352335255654998</v>
      </c>
      <c r="H11" s="67">
        <v>0</v>
      </c>
      <c r="I11" s="67">
        <v>3.0788341899310083E-3</v>
      </c>
      <c r="J11" s="68">
        <v>-4.9164873865522045E-10</v>
      </c>
      <c r="K11" s="69">
        <f t="shared" si="0"/>
        <v>0.47660218625483225</v>
      </c>
      <c r="L11" s="241">
        <v>0.60299999999999998</v>
      </c>
      <c r="M11" s="67">
        <v>0</v>
      </c>
      <c r="N11" s="243">
        <v>1E-3</v>
      </c>
      <c r="O11" s="68">
        <v>0</v>
      </c>
      <c r="P11" s="242">
        <f>SUM(L11:O11)</f>
        <v>0.60399999999999998</v>
      </c>
      <c r="Q11" s="66">
        <v>0.48128433467680543</v>
      </c>
      <c r="R11" s="67">
        <v>0</v>
      </c>
      <c r="S11" s="67">
        <v>0</v>
      </c>
      <c r="T11" s="68">
        <v>0</v>
      </c>
      <c r="U11" s="69">
        <f>SUM(Q11:T11)</f>
        <v>0.48128433467680543</v>
      </c>
      <c r="V11" s="66">
        <v>0.46478175104852121</v>
      </c>
      <c r="W11" s="67">
        <v>0</v>
      </c>
      <c r="X11" s="67">
        <v>0</v>
      </c>
      <c r="Y11" s="68">
        <v>0</v>
      </c>
      <c r="Z11" s="69">
        <f>SUM(V11:Y11)</f>
        <v>0.46478175104852121</v>
      </c>
      <c r="AA11" s="66">
        <v>0.46478175104852115</v>
      </c>
      <c r="AB11" s="67">
        <v>0</v>
      </c>
      <c r="AC11" s="67">
        <v>0</v>
      </c>
      <c r="AD11" s="68">
        <v>0</v>
      </c>
      <c r="AE11" s="69">
        <f>SUM(AA11:AD11)</f>
        <v>0.46478175104852115</v>
      </c>
      <c r="AF11" s="66">
        <v>0.46478175104852121</v>
      </c>
      <c r="AG11" s="67">
        <v>0</v>
      </c>
      <c r="AH11" s="67">
        <v>0</v>
      </c>
      <c r="AI11" s="68">
        <v>0</v>
      </c>
      <c r="AJ11" s="69">
        <f>SUM(AF11:AI11)</f>
        <v>0.46478175104852121</v>
      </c>
      <c r="AK11" s="66">
        <v>0.46478175104852121</v>
      </c>
      <c r="AL11" s="67">
        <v>0</v>
      </c>
      <c r="AM11" s="67">
        <v>0</v>
      </c>
      <c r="AN11" s="68">
        <v>0</v>
      </c>
      <c r="AO11" s="69">
        <f>SUM(AK11:AN11)</f>
        <v>0.46478175104852121</v>
      </c>
      <c r="AP11" s="66">
        <v>0.46478175104852115</v>
      </c>
      <c r="AQ11" s="67">
        <v>0</v>
      </c>
      <c r="AR11" s="67">
        <v>0</v>
      </c>
      <c r="AS11" s="68">
        <v>0</v>
      </c>
      <c r="AT11" s="69">
        <f>SUM(AP11:AS11)</f>
        <v>0.46478175104852115</v>
      </c>
      <c r="AU11" s="14"/>
      <c r="AV11" s="70"/>
      <c r="AW11" s="37" t="s">
        <v>57</v>
      </c>
      <c r="AX11" s="71"/>
      <c r="AY11" s="43">
        <f>IF(SUM(BO11:DA11)=0,0,$BO$4)</f>
        <v>0</v>
      </c>
      <c r="AZ11" s="43" t="str">
        <f>IF(SUM(DH11:ET11)=0,0,$DH$5)</f>
        <v>Line 3 should equal the sum of lines 6 to 9 (Service Charges) in WS5.</v>
      </c>
      <c r="BA11" s="6"/>
      <c r="BB11" s="62">
        <f xml:space="preserve"> BB10 + 1</f>
        <v>3</v>
      </c>
      <c r="BC11" s="63" t="s">
        <v>55</v>
      </c>
      <c r="BD11" s="64" t="s">
        <v>41</v>
      </c>
      <c r="BE11" s="65">
        <v>3</v>
      </c>
      <c r="BF11" s="72" t="s">
        <v>58</v>
      </c>
      <c r="BG11" s="73" t="s">
        <v>59</v>
      </c>
      <c r="BH11" s="73" t="s">
        <v>60</v>
      </c>
      <c r="BI11" s="74" t="s">
        <v>61</v>
      </c>
      <c r="BJ11" s="75" t="s">
        <v>62</v>
      </c>
      <c r="BL11" s="7"/>
      <c r="BN11" s="8"/>
      <c r="BO11" s="59">
        <f t="shared" si="1"/>
        <v>0</v>
      </c>
      <c r="BP11" s="59">
        <f t="shared" si="1"/>
        <v>0</v>
      </c>
      <c r="BQ11" s="59">
        <f t="shared" si="1"/>
        <v>0</v>
      </c>
      <c r="BR11" s="59">
        <f t="shared" si="1"/>
        <v>0</v>
      </c>
      <c r="BS11" s="60"/>
      <c r="BT11" s="59">
        <f t="shared" si="2"/>
        <v>0</v>
      </c>
      <c r="BU11" s="59">
        <f t="shared" si="2"/>
        <v>0</v>
      </c>
      <c r="BV11" s="59">
        <f t="shared" si="2"/>
        <v>0</v>
      </c>
      <c r="BW11" s="59">
        <f t="shared" si="2"/>
        <v>0</v>
      </c>
      <c r="BX11" s="60"/>
      <c r="BY11" s="59">
        <f t="shared" si="3"/>
        <v>0</v>
      </c>
      <c r="BZ11" s="59">
        <f t="shared" si="3"/>
        <v>0</v>
      </c>
      <c r="CA11" s="59">
        <f t="shared" si="3"/>
        <v>0</v>
      </c>
      <c r="CB11" s="59">
        <f t="shared" si="3"/>
        <v>0</v>
      </c>
      <c r="CC11" s="60"/>
      <c r="CD11" s="59">
        <f t="shared" si="4"/>
        <v>0</v>
      </c>
      <c r="CE11" s="59">
        <f t="shared" si="4"/>
        <v>0</v>
      </c>
      <c r="CF11" s="59">
        <f t="shared" si="4"/>
        <v>0</v>
      </c>
      <c r="CG11" s="59">
        <f t="shared" si="4"/>
        <v>0</v>
      </c>
      <c r="CH11" s="60"/>
      <c r="CI11" s="59">
        <f t="shared" si="5"/>
        <v>0</v>
      </c>
      <c r="CJ11" s="59">
        <f t="shared" si="5"/>
        <v>0</v>
      </c>
      <c r="CK11" s="59">
        <f t="shared" si="5"/>
        <v>0</v>
      </c>
      <c r="CL11" s="59">
        <f t="shared" si="5"/>
        <v>0</v>
      </c>
      <c r="CM11" s="60"/>
      <c r="CN11" s="59">
        <f t="shared" si="6"/>
        <v>0</v>
      </c>
      <c r="CO11" s="59">
        <f t="shared" si="6"/>
        <v>0</v>
      </c>
      <c r="CP11" s="59">
        <f t="shared" si="6"/>
        <v>0</v>
      </c>
      <c r="CQ11" s="59">
        <f t="shared" si="6"/>
        <v>0</v>
      </c>
      <c r="CR11" s="60"/>
      <c r="CS11" s="59">
        <f t="shared" si="7"/>
        <v>0</v>
      </c>
      <c r="CT11" s="59">
        <f t="shared" si="7"/>
        <v>0</v>
      </c>
      <c r="CU11" s="59">
        <f t="shared" si="7"/>
        <v>0</v>
      </c>
      <c r="CV11" s="59">
        <f t="shared" si="7"/>
        <v>0</v>
      </c>
      <c r="CW11" s="60"/>
      <c r="CX11" s="59">
        <f t="shared" si="8"/>
        <v>0</v>
      </c>
      <c r="CY11" s="59">
        <f t="shared" si="8"/>
        <v>0</v>
      </c>
      <c r="CZ11" s="59">
        <f t="shared" si="8"/>
        <v>0</v>
      </c>
      <c r="DA11" s="59">
        <f t="shared" si="8"/>
        <v>0</v>
      </c>
      <c r="DB11" s="60"/>
      <c r="DC11" s="7"/>
      <c r="DD11" s="6"/>
      <c r="DE11" s="6"/>
      <c r="DF11" s="7"/>
      <c r="DG11" s="14"/>
      <c r="DH11" s="61">
        <f>IF((ROUND(G11,3) = ROUND(SUM([1]WS5!G16:G19),3)), 0, 1)</f>
        <v>0</v>
      </c>
      <c r="DI11" s="61">
        <f>IF((ROUND(H11,3) = ROUND(SUM([1]WS5!H16:H19),3)), 0, 1)</f>
        <v>0</v>
      </c>
      <c r="DJ11" s="61">
        <f>IF((ROUND(I11,3) = ROUND(SUM([1]WS5!I16:I19),3)), 0, 1)</f>
        <v>0</v>
      </c>
      <c r="DK11" s="61">
        <f>IF((ROUND(J11,3) = ROUND(SUM([1]WS5!J16:J19),3)), 0, 1)</f>
        <v>0</v>
      </c>
      <c r="DL11" s="60"/>
      <c r="DM11" s="61">
        <f>IF((ROUND(L11,3) = ROUND(SUM([1]WS5!L16:L19),3)), 0, 1)</f>
        <v>1</v>
      </c>
      <c r="DN11" s="61">
        <f>IF((ROUND(M11,3) = ROUND(SUM([1]WS5!M16:M19),3)), 0, 1)</f>
        <v>0</v>
      </c>
      <c r="DO11" s="61">
        <f>IF((ROUND(N11,3) = ROUND(SUM([1]WS5!N16:N19),3)), 0, 1)</f>
        <v>1</v>
      </c>
      <c r="DP11" s="61">
        <f>IF((ROUND(O11,3) = ROUND(SUM([1]WS5!O16:O19),3)), 0, 1)</f>
        <v>0</v>
      </c>
      <c r="DQ11" s="60"/>
      <c r="DR11" s="61">
        <f>IF((ROUND(Q11,3) = ROUND(SUM([1]WS5!Q16:Q19),3)), 0, 1)</f>
        <v>0</v>
      </c>
      <c r="DS11" s="61">
        <f>IF((ROUND(R11,3) = ROUND(SUM([1]WS5!R16:R19),3)), 0, 1)</f>
        <v>0</v>
      </c>
      <c r="DT11" s="61">
        <f>IF((ROUND(S11,3) = ROUND(SUM([1]WS5!S16:S19),3)), 0, 1)</f>
        <v>0</v>
      </c>
      <c r="DU11" s="61">
        <f>IF((ROUND(T11,3) = ROUND(SUM([1]WS5!T16:T19),3)), 0, 1)</f>
        <v>0</v>
      </c>
      <c r="DV11" s="60"/>
      <c r="DW11" s="61">
        <f>IF((ROUND(V11,3) = ROUND(SUM([1]WS5!V16:V19),3)), 0, 1)</f>
        <v>0</v>
      </c>
      <c r="DX11" s="61">
        <f>IF((ROUND(W11,3) = ROUND(SUM([1]WS5!W16:W19),3)), 0, 1)</f>
        <v>0</v>
      </c>
      <c r="DY11" s="61">
        <f>IF((ROUND(X11,3) = ROUND(SUM([1]WS5!X16:X19),3)), 0, 1)</f>
        <v>0</v>
      </c>
      <c r="DZ11" s="61">
        <f>IF((ROUND(Y11,3) = ROUND(SUM([1]WS5!Y16:Y19),3)), 0, 1)</f>
        <v>0</v>
      </c>
      <c r="EA11" s="60"/>
      <c r="EB11" s="61">
        <f>IF((ROUND(AA11,3) = ROUND(SUM([1]WS5!AA16:AA19),3)), 0, 1)</f>
        <v>0</v>
      </c>
      <c r="EC11" s="61">
        <f>IF((ROUND(AB11,3) = ROUND(SUM([1]WS5!AB16:AB19),3)), 0, 1)</f>
        <v>0</v>
      </c>
      <c r="ED11" s="61">
        <f>IF((ROUND(AC11,3) = ROUND(SUM([1]WS5!AC16:AC19),3)), 0, 1)</f>
        <v>0</v>
      </c>
      <c r="EE11" s="61">
        <f>IF((ROUND(AD11,3) = ROUND(SUM([1]WS5!AD16:AD19),3)), 0, 1)</f>
        <v>0</v>
      </c>
      <c r="EF11" s="60"/>
      <c r="EG11" s="61">
        <f>IF((ROUND(AF11,3) = ROUND(SUM([1]WS5!AF16:AF19),3)), 0, 1)</f>
        <v>0</v>
      </c>
      <c r="EH11" s="61">
        <f>IF((ROUND(AG11,3) = ROUND(SUM([1]WS5!AG16:AG19),3)), 0, 1)</f>
        <v>0</v>
      </c>
      <c r="EI11" s="61">
        <f>IF((ROUND(AH11,3) = ROUND(SUM([1]WS5!AH16:AH19),3)), 0, 1)</f>
        <v>0</v>
      </c>
      <c r="EJ11" s="61">
        <f>IF((ROUND(AI11,3) = ROUND(SUM([1]WS5!AI16:AI19),3)), 0, 1)</f>
        <v>0</v>
      </c>
      <c r="EK11" s="60"/>
      <c r="EL11" s="61">
        <f>IF((ROUND(AK11,3) = ROUND(SUM([1]WS5!AK16:AK19),3)), 0, 1)</f>
        <v>0</v>
      </c>
      <c r="EM11" s="61">
        <f>IF((ROUND(AL11,3) = ROUND(SUM([1]WS5!AL16:AL19),3)), 0, 1)</f>
        <v>0</v>
      </c>
      <c r="EN11" s="61">
        <f>IF((ROUND(AM11,3) = ROUND(SUM([1]WS5!AM16:AM19),3)), 0, 1)</f>
        <v>0</v>
      </c>
      <c r="EO11" s="61">
        <f>IF((ROUND(AN11,3) = ROUND(SUM([1]WS5!AN16:AN19),3)), 0, 1)</f>
        <v>0</v>
      </c>
      <c r="EP11" s="60"/>
      <c r="EQ11" s="61">
        <f>IF((ROUND(AP11,3) = ROUND(SUM([1]WS5!AP16:AP19),3)), 0, 1)</f>
        <v>0</v>
      </c>
      <c r="ER11" s="61">
        <f>IF((ROUND(AQ11,3) = ROUND(SUM([1]WS5!AQ16:AQ19),3)), 0, 1)</f>
        <v>0</v>
      </c>
      <c r="ES11" s="61">
        <f>IF((ROUND(AR11,3) = ROUND(SUM([1]WS5!AR16:AR19),3)), 0, 1)</f>
        <v>0</v>
      </c>
      <c r="ET11" s="61">
        <f>IF((ROUND(AS11,3) = ROUND(SUM([1]WS5!AS16:AS19),3)), 0, 1)</f>
        <v>0</v>
      </c>
      <c r="EU11" s="60"/>
      <c r="EV11" s="7"/>
    </row>
    <row r="12" spans="2:152" ht="15.75" thickBot="1" x14ac:dyDescent="0.3">
      <c r="B12" s="62">
        <f xml:space="preserve"> B11 + 1</f>
        <v>4</v>
      </c>
      <c r="C12" s="63" t="s">
        <v>63</v>
      </c>
      <c r="D12" s="64" t="s">
        <v>64</v>
      </c>
      <c r="E12" s="64" t="s">
        <v>41</v>
      </c>
      <c r="F12" s="65">
        <v>3</v>
      </c>
      <c r="G12" s="66">
        <v>0.1878718767534252</v>
      </c>
      <c r="H12" s="67">
        <v>0</v>
      </c>
      <c r="I12" s="67">
        <v>1.6895168813413415</v>
      </c>
      <c r="J12" s="68">
        <v>0</v>
      </c>
      <c r="K12" s="69">
        <f t="shared" si="0"/>
        <v>1.8773887580947668</v>
      </c>
      <c r="L12" s="241">
        <v>0.23899999999999999</v>
      </c>
      <c r="M12" s="243">
        <v>0.11899999999999999</v>
      </c>
      <c r="N12" s="243">
        <v>0.43</v>
      </c>
      <c r="O12" s="244">
        <v>1.4059999999999999</v>
      </c>
      <c r="P12" s="242">
        <f>SUM(L12:O12)</f>
        <v>2.194</v>
      </c>
      <c r="Q12" s="66">
        <v>0.37432711923365847</v>
      </c>
      <c r="R12" s="67">
        <v>1.1763360708344638E-3</v>
      </c>
      <c r="S12" s="67">
        <v>1.9307423890371476</v>
      </c>
      <c r="T12" s="68">
        <v>7.2778224305616826E-2</v>
      </c>
      <c r="U12" s="69">
        <f>SUM(Q12:T12)</f>
        <v>2.3790240686472575</v>
      </c>
      <c r="V12" s="66">
        <v>0.25735803636913096</v>
      </c>
      <c r="W12" s="67">
        <v>4.5724637881323107E-4</v>
      </c>
      <c r="X12" s="67">
        <v>1.7671142030697522</v>
      </c>
      <c r="Y12" s="68">
        <v>2.817519094470565E-2</v>
      </c>
      <c r="Z12" s="69">
        <f>SUM(V12:Y12)</f>
        <v>2.0531046767624019</v>
      </c>
      <c r="AA12" s="66">
        <v>0.25735803636913096</v>
      </c>
      <c r="AB12" s="67">
        <v>4.5724637881323097E-4</v>
      </c>
      <c r="AC12" s="67">
        <v>1.7671142030697522</v>
      </c>
      <c r="AD12" s="68">
        <v>2.817519094470565E-2</v>
      </c>
      <c r="AE12" s="69">
        <f>SUM(AA12:AD12)</f>
        <v>2.0531046767624019</v>
      </c>
      <c r="AF12" s="66">
        <v>0.25735803636913096</v>
      </c>
      <c r="AG12" s="67">
        <v>4.5724637881323102E-4</v>
      </c>
      <c r="AH12" s="67">
        <v>1.7671142030697522</v>
      </c>
      <c r="AI12" s="68">
        <v>2.817519094470565E-2</v>
      </c>
      <c r="AJ12" s="69">
        <f>SUM(AF12:AI12)</f>
        <v>2.0531046767624019</v>
      </c>
      <c r="AK12" s="66">
        <v>0.25735803636913096</v>
      </c>
      <c r="AL12" s="67">
        <v>4.5724637881323107E-4</v>
      </c>
      <c r="AM12" s="67">
        <v>1.7671142030697524</v>
      </c>
      <c r="AN12" s="68">
        <v>2.8175190944705657E-2</v>
      </c>
      <c r="AO12" s="69">
        <f>SUM(AK12:AN12)</f>
        <v>2.0531046767624019</v>
      </c>
      <c r="AP12" s="66">
        <v>0.25735803636913102</v>
      </c>
      <c r="AQ12" s="67">
        <v>4.5724637881323113E-4</v>
      </c>
      <c r="AR12" s="67">
        <v>1.7671142030697524</v>
      </c>
      <c r="AS12" s="68">
        <v>2.8175190944705657E-2</v>
      </c>
      <c r="AT12" s="69">
        <f>SUM(AP12:AS12)</f>
        <v>2.0531046767624019</v>
      </c>
      <c r="AU12" s="14"/>
      <c r="AV12" s="76"/>
      <c r="AW12" s="77"/>
      <c r="AX12" s="71"/>
      <c r="AY12" s="43">
        <f>IF(SUM(BO12:DA12)=0,0,$BO$4)</f>
        <v>0</v>
      </c>
      <c r="AZ12" s="43"/>
      <c r="BA12" s="6"/>
      <c r="BB12" s="62">
        <f xml:space="preserve"> BB11 + 1</f>
        <v>4</v>
      </c>
      <c r="BC12" s="63" t="s">
        <v>63</v>
      </c>
      <c r="BD12" s="64" t="s">
        <v>41</v>
      </c>
      <c r="BE12" s="65">
        <v>3</v>
      </c>
      <c r="BF12" s="72" t="s">
        <v>65</v>
      </c>
      <c r="BG12" s="73" t="s">
        <v>66</v>
      </c>
      <c r="BH12" s="73" t="s">
        <v>67</v>
      </c>
      <c r="BI12" s="74" t="s">
        <v>68</v>
      </c>
      <c r="BJ12" s="75" t="s">
        <v>69</v>
      </c>
      <c r="BL12" s="7"/>
      <c r="BN12" s="8"/>
      <c r="BO12" s="59">
        <f t="shared" si="1"/>
        <v>0</v>
      </c>
      <c r="BP12" s="59">
        <f t="shared" si="1"/>
        <v>0</v>
      </c>
      <c r="BQ12" s="59">
        <f t="shared" si="1"/>
        <v>0</v>
      </c>
      <c r="BR12" s="59">
        <f t="shared" si="1"/>
        <v>0</v>
      </c>
      <c r="BS12" s="60"/>
      <c r="BT12" s="59">
        <f t="shared" si="2"/>
        <v>0</v>
      </c>
      <c r="BU12" s="59">
        <f t="shared" si="2"/>
        <v>0</v>
      </c>
      <c r="BV12" s="59">
        <f t="shared" si="2"/>
        <v>0</v>
      </c>
      <c r="BW12" s="59">
        <f t="shared" si="2"/>
        <v>0</v>
      </c>
      <c r="BX12" s="60"/>
      <c r="BY12" s="59">
        <f t="shared" si="3"/>
        <v>0</v>
      </c>
      <c r="BZ12" s="59">
        <f t="shared" si="3"/>
        <v>0</v>
      </c>
      <c r="CA12" s="59">
        <f t="shared" si="3"/>
        <v>0</v>
      </c>
      <c r="CB12" s="59">
        <f t="shared" si="3"/>
        <v>0</v>
      </c>
      <c r="CC12" s="60"/>
      <c r="CD12" s="59">
        <f t="shared" si="4"/>
        <v>0</v>
      </c>
      <c r="CE12" s="59">
        <f t="shared" si="4"/>
        <v>0</v>
      </c>
      <c r="CF12" s="59">
        <f t="shared" si="4"/>
        <v>0</v>
      </c>
      <c r="CG12" s="59">
        <f t="shared" si="4"/>
        <v>0</v>
      </c>
      <c r="CH12" s="60"/>
      <c r="CI12" s="59">
        <f t="shared" si="5"/>
        <v>0</v>
      </c>
      <c r="CJ12" s="59">
        <f t="shared" si="5"/>
        <v>0</v>
      </c>
      <c r="CK12" s="59">
        <f t="shared" si="5"/>
        <v>0</v>
      </c>
      <c r="CL12" s="59">
        <f t="shared" si="5"/>
        <v>0</v>
      </c>
      <c r="CM12" s="60"/>
      <c r="CN12" s="59">
        <f t="shared" si="6"/>
        <v>0</v>
      </c>
      <c r="CO12" s="59">
        <f t="shared" si="6"/>
        <v>0</v>
      </c>
      <c r="CP12" s="59">
        <f t="shared" si="6"/>
        <v>0</v>
      </c>
      <c r="CQ12" s="59">
        <f t="shared" si="6"/>
        <v>0</v>
      </c>
      <c r="CR12" s="60"/>
      <c r="CS12" s="59">
        <f t="shared" si="7"/>
        <v>0</v>
      </c>
      <c r="CT12" s="59">
        <f t="shared" si="7"/>
        <v>0</v>
      </c>
      <c r="CU12" s="59">
        <f t="shared" si="7"/>
        <v>0</v>
      </c>
      <c r="CV12" s="59">
        <f t="shared" si="7"/>
        <v>0</v>
      </c>
      <c r="CW12" s="60"/>
      <c r="CX12" s="59">
        <f t="shared" si="8"/>
        <v>0</v>
      </c>
      <c r="CY12" s="59">
        <f t="shared" si="8"/>
        <v>0</v>
      </c>
      <c r="CZ12" s="59">
        <f t="shared" si="8"/>
        <v>0</v>
      </c>
      <c r="DA12" s="59">
        <f t="shared" si="8"/>
        <v>0</v>
      </c>
      <c r="DB12" s="60"/>
      <c r="DC12" s="7"/>
      <c r="DD12" s="6"/>
      <c r="DE12" s="6"/>
      <c r="DF12" s="7"/>
      <c r="DG12" s="14"/>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7"/>
    </row>
    <row r="13" spans="2:152" ht="15.75" thickBot="1" x14ac:dyDescent="0.3">
      <c r="B13" s="62"/>
      <c r="C13" s="78" t="s">
        <v>70</v>
      </c>
      <c r="D13" s="64"/>
      <c r="E13" s="64"/>
      <c r="F13" s="79"/>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1"/>
      <c r="AU13" s="14"/>
      <c r="AV13" s="71"/>
      <c r="AW13" s="71"/>
      <c r="AX13" s="71"/>
      <c r="AY13" s="43"/>
      <c r="AZ13" s="43"/>
      <c r="BA13" s="6"/>
      <c r="BB13" s="62"/>
      <c r="BC13" s="78" t="s">
        <v>70</v>
      </c>
      <c r="BD13" s="64"/>
      <c r="BE13" s="79"/>
      <c r="BF13" s="82"/>
      <c r="BG13" s="82"/>
      <c r="BH13" s="82"/>
      <c r="BI13" s="82"/>
      <c r="BJ13" s="83"/>
      <c r="BL13" s="7"/>
      <c r="BN13" s="8"/>
      <c r="BO13" s="36"/>
      <c r="BP13" s="36"/>
      <c r="BQ13" s="36"/>
      <c r="BR13" s="36"/>
      <c r="BS13" s="38"/>
      <c r="BT13" s="36"/>
      <c r="BU13" s="36"/>
      <c r="BV13" s="36"/>
      <c r="BW13" s="36"/>
      <c r="BX13" s="38"/>
      <c r="BY13" s="36"/>
      <c r="BZ13" s="36"/>
      <c r="CA13" s="36"/>
      <c r="CB13" s="36"/>
      <c r="CC13" s="38"/>
      <c r="CD13" s="36"/>
      <c r="CE13" s="36"/>
      <c r="CF13" s="36"/>
      <c r="CG13" s="36"/>
      <c r="CH13" s="38"/>
      <c r="CI13" s="36"/>
      <c r="CJ13" s="36"/>
      <c r="CK13" s="36"/>
      <c r="CL13" s="36"/>
      <c r="CM13" s="38"/>
      <c r="CN13" s="36"/>
      <c r="CO13" s="36"/>
      <c r="CP13" s="36"/>
      <c r="CQ13" s="36"/>
      <c r="CR13" s="38"/>
      <c r="CS13" s="36"/>
      <c r="CT13" s="36"/>
      <c r="CU13" s="36"/>
      <c r="CV13" s="36"/>
      <c r="CW13" s="38"/>
      <c r="CX13" s="36"/>
      <c r="CY13" s="36"/>
      <c r="CZ13" s="36"/>
      <c r="DA13" s="36"/>
      <c r="DB13" s="60"/>
      <c r="DC13" s="7"/>
      <c r="DD13" s="6"/>
      <c r="DE13" s="6"/>
      <c r="DF13" s="7"/>
      <c r="DG13" s="14"/>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84"/>
      <c r="EV13" s="7"/>
    </row>
    <row r="14" spans="2:152" x14ac:dyDescent="0.25">
      <c r="B14" s="85">
        <v>5</v>
      </c>
      <c r="C14" s="86" t="s">
        <v>71</v>
      </c>
      <c r="D14" s="87"/>
      <c r="E14" s="88" t="s">
        <v>41</v>
      </c>
      <c r="F14" s="89">
        <v>3</v>
      </c>
      <c r="G14" s="66">
        <v>0.26715071590621575</v>
      </c>
      <c r="H14" s="67">
        <v>0</v>
      </c>
      <c r="I14" s="67">
        <v>0</v>
      </c>
      <c r="J14" s="68">
        <v>4.3305908596867617</v>
      </c>
      <c r="K14" s="69">
        <f t="shared" si="0"/>
        <v>4.5977415755929778</v>
      </c>
      <c r="L14" s="241">
        <v>4.3999999999999997E-2</v>
      </c>
      <c r="M14" s="67">
        <v>0</v>
      </c>
      <c r="N14" s="243">
        <v>0</v>
      </c>
      <c r="O14" s="244">
        <v>3.778</v>
      </c>
      <c r="P14" s="242">
        <f>SUM(L14:O14)</f>
        <v>3.8220000000000001</v>
      </c>
      <c r="Q14" s="66">
        <v>0</v>
      </c>
      <c r="R14" s="67">
        <v>0</v>
      </c>
      <c r="S14" s="67">
        <v>0</v>
      </c>
      <c r="T14" s="68">
        <v>5.048051335686111</v>
      </c>
      <c r="U14" s="69">
        <f>SUM(Q14:T14)</f>
        <v>5.048051335686111</v>
      </c>
      <c r="V14" s="66">
        <v>0.37941752259014105</v>
      </c>
      <c r="W14" s="67">
        <v>1.8626321182729753E-2</v>
      </c>
      <c r="X14" s="67">
        <v>8.2614919013209526E-2</v>
      </c>
      <c r="Y14" s="68">
        <v>3.6266932722825915</v>
      </c>
      <c r="Z14" s="69">
        <f>SUM(V14:Y14)</f>
        <v>4.1073520350686721</v>
      </c>
      <c r="AA14" s="66">
        <v>0.36941403378918042</v>
      </c>
      <c r="AB14" s="67">
        <v>1.7900227418279391E-2</v>
      </c>
      <c r="AC14" s="67">
        <v>8.0219072545753611E-2</v>
      </c>
      <c r="AD14" s="68">
        <v>3.5766191021800933</v>
      </c>
      <c r="AE14" s="69">
        <f>SUM(AA14:AD14)</f>
        <v>4.0441524359333068</v>
      </c>
      <c r="AF14" s="66">
        <v>0.35691866378926018</v>
      </c>
      <c r="AG14" s="67">
        <v>1.7581182403557823E-2</v>
      </c>
      <c r="AH14" s="67">
        <v>7.8611078664583861E-2</v>
      </c>
      <c r="AI14" s="68">
        <v>3.5386321234718827</v>
      </c>
      <c r="AJ14" s="69">
        <f>SUM(AF14:AI14)</f>
        <v>3.9917430483292846</v>
      </c>
      <c r="AK14" s="66">
        <v>0.34753626262877224</v>
      </c>
      <c r="AL14" s="67">
        <v>1.7447490289939048E-2</v>
      </c>
      <c r="AM14" s="67">
        <v>7.6867986140233241E-2</v>
      </c>
      <c r="AN14" s="68">
        <v>3.5014109381620773</v>
      </c>
      <c r="AO14" s="69">
        <f>SUM(AK14:AN14)</f>
        <v>3.9432626772210218</v>
      </c>
      <c r="AP14" s="66">
        <v>0.33220560704233237</v>
      </c>
      <c r="AQ14" s="67">
        <v>1.680298629018517E-2</v>
      </c>
      <c r="AR14" s="67">
        <v>7.5250699406643834E-2</v>
      </c>
      <c r="AS14" s="68">
        <v>3.459758933240408</v>
      </c>
      <c r="AT14" s="69">
        <f>SUM(AP14:AS14)</f>
        <v>3.8840182259795695</v>
      </c>
      <c r="AU14" s="14"/>
      <c r="AV14" s="90"/>
      <c r="AW14" s="39"/>
      <c r="AX14" s="71"/>
      <c r="AY14" s="43">
        <f>IF(SUM(BO14:DA14)=0,0,$BO$4)</f>
        <v>0</v>
      </c>
      <c r="AZ14" s="43"/>
      <c r="BA14" s="6"/>
      <c r="BB14" s="85">
        <v>5</v>
      </c>
      <c r="BC14" s="86" t="s">
        <v>71</v>
      </c>
      <c r="BD14" s="88" t="s">
        <v>41</v>
      </c>
      <c r="BE14" s="89">
        <v>3</v>
      </c>
      <c r="BF14" s="72" t="s">
        <v>72</v>
      </c>
      <c r="BG14" s="73" t="s">
        <v>73</v>
      </c>
      <c r="BH14" s="73" t="s">
        <v>74</v>
      </c>
      <c r="BI14" s="74" t="s">
        <v>75</v>
      </c>
      <c r="BJ14" s="75" t="s">
        <v>76</v>
      </c>
      <c r="BL14" s="7"/>
      <c r="BN14" s="8"/>
      <c r="BO14" s="59">
        <f t="shared" ref="BO14:BR17" si="9">IF(ISNUMBER(G14),0,1)</f>
        <v>0</v>
      </c>
      <c r="BP14" s="59">
        <f t="shared" si="9"/>
        <v>0</v>
      </c>
      <c r="BQ14" s="59">
        <f t="shared" si="9"/>
        <v>0</v>
      </c>
      <c r="BR14" s="59">
        <f t="shared" si="9"/>
        <v>0</v>
      </c>
      <c r="BS14" s="60"/>
      <c r="BT14" s="59">
        <f t="shared" ref="BT14:BW17" si="10">IF(ISNUMBER(L14),0,1)</f>
        <v>0</v>
      </c>
      <c r="BU14" s="59">
        <f t="shared" si="10"/>
        <v>0</v>
      </c>
      <c r="BV14" s="59">
        <f t="shared" si="10"/>
        <v>0</v>
      </c>
      <c r="BW14" s="59">
        <f t="shared" si="10"/>
        <v>0</v>
      </c>
      <c r="BX14" s="60"/>
      <c r="BY14" s="59">
        <f t="shared" ref="BY14:CB17" si="11">IF(ISNUMBER(Q14),0,1)</f>
        <v>0</v>
      </c>
      <c r="BZ14" s="59">
        <f t="shared" si="11"/>
        <v>0</v>
      </c>
      <c r="CA14" s="59">
        <f t="shared" si="11"/>
        <v>0</v>
      </c>
      <c r="CB14" s="59">
        <f t="shared" si="11"/>
        <v>0</v>
      </c>
      <c r="CC14" s="60"/>
      <c r="CD14" s="59">
        <f t="shared" ref="CD14:CG17" si="12">IF(ISNUMBER(V14),0,1)</f>
        <v>0</v>
      </c>
      <c r="CE14" s="59">
        <f t="shared" si="12"/>
        <v>0</v>
      </c>
      <c r="CF14" s="59">
        <f t="shared" si="12"/>
        <v>0</v>
      </c>
      <c r="CG14" s="59">
        <f t="shared" si="12"/>
        <v>0</v>
      </c>
      <c r="CH14" s="60"/>
      <c r="CI14" s="59">
        <f t="shared" ref="CI14:CL17" si="13">IF(ISNUMBER(AA14),0,1)</f>
        <v>0</v>
      </c>
      <c r="CJ14" s="59">
        <f t="shared" si="13"/>
        <v>0</v>
      </c>
      <c r="CK14" s="59">
        <f t="shared" si="13"/>
        <v>0</v>
      </c>
      <c r="CL14" s="59">
        <f t="shared" si="13"/>
        <v>0</v>
      </c>
      <c r="CM14" s="60"/>
      <c r="CN14" s="59">
        <f t="shared" ref="CN14:CQ17" si="14">IF(ISNUMBER(AF14),0,1)</f>
        <v>0</v>
      </c>
      <c r="CO14" s="59">
        <f t="shared" si="14"/>
        <v>0</v>
      </c>
      <c r="CP14" s="59">
        <f t="shared" si="14"/>
        <v>0</v>
      </c>
      <c r="CQ14" s="59">
        <f t="shared" si="14"/>
        <v>0</v>
      </c>
      <c r="CR14" s="60"/>
      <c r="CS14" s="59">
        <f t="shared" ref="CS14:CV17" si="15">IF(ISNUMBER(AK14),0,1)</f>
        <v>0</v>
      </c>
      <c r="CT14" s="59">
        <f t="shared" si="15"/>
        <v>0</v>
      </c>
      <c r="CU14" s="59">
        <f t="shared" si="15"/>
        <v>0</v>
      </c>
      <c r="CV14" s="59">
        <f t="shared" si="15"/>
        <v>0</v>
      </c>
      <c r="CW14" s="60"/>
      <c r="CX14" s="59">
        <f t="shared" ref="CX14:DA17" si="16">IF(ISNUMBER(AP14),0,1)</f>
        <v>0</v>
      </c>
      <c r="CY14" s="59">
        <f t="shared" si="16"/>
        <v>0</v>
      </c>
      <c r="CZ14" s="59">
        <f t="shared" si="16"/>
        <v>0</v>
      </c>
      <c r="DA14" s="59">
        <f t="shared" si="16"/>
        <v>0</v>
      </c>
      <c r="DB14" s="60"/>
      <c r="DC14" s="7"/>
      <c r="DD14" s="6"/>
      <c r="DE14" s="6"/>
      <c r="DF14" s="7"/>
      <c r="DG14" s="14"/>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7"/>
    </row>
    <row r="15" spans="2:152" x14ac:dyDescent="0.25">
      <c r="B15" s="62">
        <f>+B14+1</f>
        <v>6</v>
      </c>
      <c r="C15" s="63" t="s">
        <v>77</v>
      </c>
      <c r="D15" s="87"/>
      <c r="E15" s="64" t="s">
        <v>41</v>
      </c>
      <c r="F15" s="65">
        <v>3</v>
      </c>
      <c r="G15" s="66">
        <v>7.4267412223074346E-4</v>
      </c>
      <c r="H15" s="67">
        <v>8.4386470533592637E-3</v>
      </c>
      <c r="I15" s="67">
        <v>4.1523053547303526E-2</v>
      </c>
      <c r="J15" s="68">
        <v>7.3471976696021036E-3</v>
      </c>
      <c r="K15" s="69">
        <f t="shared" si="0"/>
        <v>5.8051572392495636E-2</v>
      </c>
      <c r="L15" s="66">
        <v>8.425700747502874E-4</v>
      </c>
      <c r="M15" s="243">
        <v>1E-3</v>
      </c>
      <c r="N15" s="243">
        <v>1.4999999999999999E-2</v>
      </c>
      <c r="O15" s="244">
        <v>8.9999999999999993E-3</v>
      </c>
      <c r="P15" s="242">
        <f>SUM(L15:O15)</f>
        <v>2.5842570074750285E-2</v>
      </c>
      <c r="Q15" s="66">
        <v>8.425700747502874E-4</v>
      </c>
      <c r="R15" s="67">
        <v>9.5737164736313975E-3</v>
      </c>
      <c r="S15" s="67">
        <v>4.7108255537604143E-2</v>
      </c>
      <c r="T15" s="68">
        <v>8.3354579140141744E-3</v>
      </c>
      <c r="U15" s="69">
        <f>SUM(Q15:T15)</f>
        <v>6.5860000000000002E-2</v>
      </c>
      <c r="V15" s="66">
        <v>1.22743443719958E-3</v>
      </c>
      <c r="W15" s="67">
        <v>5.7897472223304887E-3</v>
      </c>
      <c r="X15" s="67">
        <v>4.2567497822204883E-2</v>
      </c>
      <c r="Y15" s="68">
        <v>1.2156909589205964E-2</v>
      </c>
      <c r="Z15" s="69">
        <f>SUM(V15:Y15)</f>
        <v>6.1741589070940912E-2</v>
      </c>
      <c r="AA15" s="66">
        <v>1.22743443719958E-3</v>
      </c>
      <c r="AB15" s="67">
        <v>5.7897472223304887E-3</v>
      </c>
      <c r="AC15" s="67">
        <v>4.2567497822204883E-2</v>
      </c>
      <c r="AD15" s="68">
        <v>1.2156909589205964E-2</v>
      </c>
      <c r="AE15" s="69">
        <f>SUM(AA15:AD15)</f>
        <v>6.1741589070940912E-2</v>
      </c>
      <c r="AF15" s="66">
        <v>1.22743443719958E-3</v>
      </c>
      <c r="AG15" s="67">
        <v>5.7897472223304887E-3</v>
      </c>
      <c r="AH15" s="67">
        <v>4.256749782220489E-2</v>
      </c>
      <c r="AI15" s="68">
        <v>1.2156909589205964E-2</v>
      </c>
      <c r="AJ15" s="69">
        <f>SUM(AF15:AI15)</f>
        <v>6.1741589070940919E-2</v>
      </c>
      <c r="AK15" s="66">
        <v>1.2274344371995803E-3</v>
      </c>
      <c r="AL15" s="67">
        <v>5.7897472223304896E-3</v>
      </c>
      <c r="AM15" s="67">
        <v>4.2567497822204897E-2</v>
      </c>
      <c r="AN15" s="68">
        <v>1.2156909589205966E-2</v>
      </c>
      <c r="AO15" s="69">
        <f>SUM(AK15:AN15)</f>
        <v>6.1741589070940933E-2</v>
      </c>
      <c r="AP15" s="66">
        <v>1.2274344371995803E-3</v>
      </c>
      <c r="AQ15" s="67">
        <v>5.7897472223304904E-3</v>
      </c>
      <c r="AR15" s="67">
        <v>4.2567497822204897E-2</v>
      </c>
      <c r="AS15" s="68">
        <v>1.2156909589205967E-2</v>
      </c>
      <c r="AT15" s="69">
        <f>SUM(AP15:AS15)</f>
        <v>6.1741589070940933E-2</v>
      </c>
      <c r="AU15" s="14"/>
      <c r="AV15" s="91"/>
      <c r="AW15" s="37"/>
      <c r="AX15" s="71"/>
      <c r="AY15" s="43">
        <f>IF(SUM(BO15:DA15)=0,0,$BO$4)</f>
        <v>0</v>
      </c>
      <c r="AZ15" s="43"/>
      <c r="BA15" s="6"/>
      <c r="BB15" s="62">
        <f>+BB14+1</f>
        <v>6</v>
      </c>
      <c r="BC15" s="63" t="s">
        <v>77</v>
      </c>
      <c r="BD15" s="64" t="s">
        <v>41</v>
      </c>
      <c r="BE15" s="65">
        <v>3</v>
      </c>
      <c r="BF15" s="72" t="s">
        <v>78</v>
      </c>
      <c r="BG15" s="73" t="s">
        <v>79</v>
      </c>
      <c r="BH15" s="73" t="s">
        <v>80</v>
      </c>
      <c r="BI15" s="74" t="s">
        <v>81</v>
      </c>
      <c r="BJ15" s="75" t="s">
        <v>82</v>
      </c>
      <c r="BL15" s="7"/>
      <c r="BN15" s="8"/>
      <c r="BO15" s="59">
        <f t="shared" si="9"/>
        <v>0</v>
      </c>
      <c r="BP15" s="59">
        <f t="shared" si="9"/>
        <v>0</v>
      </c>
      <c r="BQ15" s="59">
        <f t="shared" si="9"/>
        <v>0</v>
      </c>
      <c r="BR15" s="59">
        <f t="shared" si="9"/>
        <v>0</v>
      </c>
      <c r="BS15" s="60"/>
      <c r="BT15" s="59">
        <f t="shared" si="10"/>
        <v>0</v>
      </c>
      <c r="BU15" s="59">
        <f t="shared" si="10"/>
        <v>0</v>
      </c>
      <c r="BV15" s="59">
        <f t="shared" si="10"/>
        <v>0</v>
      </c>
      <c r="BW15" s="59">
        <f t="shared" si="10"/>
        <v>0</v>
      </c>
      <c r="BX15" s="60"/>
      <c r="BY15" s="59">
        <f t="shared" si="11"/>
        <v>0</v>
      </c>
      <c r="BZ15" s="59">
        <f t="shared" si="11"/>
        <v>0</v>
      </c>
      <c r="CA15" s="59">
        <f t="shared" si="11"/>
        <v>0</v>
      </c>
      <c r="CB15" s="59">
        <f t="shared" si="11"/>
        <v>0</v>
      </c>
      <c r="CC15" s="60"/>
      <c r="CD15" s="59">
        <f t="shared" si="12"/>
        <v>0</v>
      </c>
      <c r="CE15" s="59">
        <f t="shared" si="12"/>
        <v>0</v>
      </c>
      <c r="CF15" s="59">
        <f t="shared" si="12"/>
        <v>0</v>
      </c>
      <c r="CG15" s="59">
        <f t="shared" si="12"/>
        <v>0</v>
      </c>
      <c r="CH15" s="60"/>
      <c r="CI15" s="59">
        <f t="shared" si="13"/>
        <v>0</v>
      </c>
      <c r="CJ15" s="59">
        <f t="shared" si="13"/>
        <v>0</v>
      </c>
      <c r="CK15" s="59">
        <f t="shared" si="13"/>
        <v>0</v>
      </c>
      <c r="CL15" s="59">
        <f t="shared" si="13"/>
        <v>0</v>
      </c>
      <c r="CM15" s="60"/>
      <c r="CN15" s="59">
        <f t="shared" si="14"/>
        <v>0</v>
      </c>
      <c r="CO15" s="59">
        <f t="shared" si="14"/>
        <v>0</v>
      </c>
      <c r="CP15" s="59">
        <f t="shared" si="14"/>
        <v>0</v>
      </c>
      <c r="CQ15" s="59">
        <f t="shared" si="14"/>
        <v>0</v>
      </c>
      <c r="CR15" s="60"/>
      <c r="CS15" s="59">
        <f t="shared" si="15"/>
        <v>0</v>
      </c>
      <c r="CT15" s="59">
        <f t="shared" si="15"/>
        <v>0</v>
      </c>
      <c r="CU15" s="59">
        <f t="shared" si="15"/>
        <v>0</v>
      </c>
      <c r="CV15" s="59">
        <f t="shared" si="15"/>
        <v>0</v>
      </c>
      <c r="CW15" s="60"/>
      <c r="CX15" s="59">
        <f t="shared" si="16"/>
        <v>0</v>
      </c>
      <c r="CY15" s="59">
        <f t="shared" si="16"/>
        <v>0</v>
      </c>
      <c r="CZ15" s="59">
        <f t="shared" si="16"/>
        <v>0</v>
      </c>
      <c r="DA15" s="59">
        <f t="shared" si="16"/>
        <v>0</v>
      </c>
      <c r="DB15" s="60"/>
      <c r="DC15" s="7"/>
      <c r="DD15" s="6"/>
      <c r="DE15" s="6"/>
      <c r="DF15" s="7"/>
      <c r="DG15" s="14"/>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7"/>
    </row>
    <row r="16" spans="2:152" x14ac:dyDescent="0.25">
      <c r="B16" s="62">
        <f>+B15+1</f>
        <v>7</v>
      </c>
      <c r="C16" s="63" t="s">
        <v>83</v>
      </c>
      <c r="D16" s="87"/>
      <c r="E16" s="88" t="s">
        <v>41</v>
      </c>
      <c r="F16" s="65">
        <v>3</v>
      </c>
      <c r="G16" s="66">
        <v>0.28684734743307982</v>
      </c>
      <c r="H16" s="67">
        <v>0.26460431181576588</v>
      </c>
      <c r="I16" s="67">
        <v>2.7162149475368986</v>
      </c>
      <c r="J16" s="68">
        <v>3.0061237626948714</v>
      </c>
      <c r="K16" s="69">
        <f t="shared" si="0"/>
        <v>6.2737903694806159</v>
      </c>
      <c r="L16" s="241">
        <v>0.66500000000000004</v>
      </c>
      <c r="M16" s="243">
        <v>0.253</v>
      </c>
      <c r="N16" s="243">
        <v>4.0199999999999996</v>
      </c>
      <c r="O16" s="244">
        <v>3.6219999999999999</v>
      </c>
      <c r="P16" s="242">
        <f>SUM(L16:O16)</f>
        <v>8.5599999999999987</v>
      </c>
      <c r="Q16" s="66">
        <v>0.7474779221052299</v>
      </c>
      <c r="R16" s="67">
        <v>0.23102044235575936</v>
      </c>
      <c r="S16" s="67">
        <v>2.9053575774235196</v>
      </c>
      <c r="T16" s="68">
        <v>1.7041594806967899</v>
      </c>
      <c r="U16" s="69">
        <f>SUM(Q16:T16)</f>
        <v>5.5880154225812984</v>
      </c>
      <c r="V16" s="66">
        <v>0.54884501533088215</v>
      </c>
      <c r="W16" s="67">
        <v>0.17821985751162278</v>
      </c>
      <c r="X16" s="67">
        <v>2.0374758561159001</v>
      </c>
      <c r="Y16" s="68">
        <v>2.4717743643957384</v>
      </c>
      <c r="Z16" s="69">
        <f>SUM(V16:Y16)</f>
        <v>5.2363150933541434</v>
      </c>
      <c r="AA16" s="66">
        <v>0.55597961770793036</v>
      </c>
      <c r="AB16" s="67">
        <v>0.17299496408280549</v>
      </c>
      <c r="AC16" s="67">
        <v>2.0017310917209161</v>
      </c>
      <c r="AD16" s="68">
        <v>2.4531264251066687</v>
      </c>
      <c r="AE16" s="69">
        <f>SUM(AA16:AD16)</f>
        <v>5.1838320986183213</v>
      </c>
      <c r="AF16" s="66">
        <v>0.52494020822012666</v>
      </c>
      <c r="AG16" s="67">
        <v>0.17149922401545628</v>
      </c>
      <c r="AH16" s="67">
        <v>2.0660597795110536</v>
      </c>
      <c r="AI16" s="68">
        <v>2.4379747081769869</v>
      </c>
      <c r="AJ16" s="69">
        <f>SUM(AF16:AI16)</f>
        <v>5.2004739199236232</v>
      </c>
      <c r="AK16" s="66">
        <v>0.51766110421267508</v>
      </c>
      <c r="AL16" s="67">
        <v>0.17165399522917396</v>
      </c>
      <c r="AM16" s="67">
        <v>2.0278916761183727</v>
      </c>
      <c r="AN16" s="68">
        <v>2.4259358229598846</v>
      </c>
      <c r="AO16" s="69">
        <f>SUM(AK16:AN16)</f>
        <v>5.1431425985201065</v>
      </c>
      <c r="AP16" s="66">
        <v>0.5024694887023784</v>
      </c>
      <c r="AQ16" s="67">
        <v>0.1670088166032726</v>
      </c>
      <c r="AR16" s="67">
        <v>1.9936270506938241</v>
      </c>
      <c r="AS16" s="68">
        <v>2.4110104525214027</v>
      </c>
      <c r="AT16" s="69">
        <f>SUM(AP16:AS16)</f>
        <v>5.0741158085208777</v>
      </c>
      <c r="AU16" s="14"/>
      <c r="AV16" s="91"/>
      <c r="AW16" s="37"/>
      <c r="AX16" s="71"/>
      <c r="AY16" s="43">
        <f>IF(SUM(BO16:DA16)=0,0,$BO$4)</f>
        <v>0</v>
      </c>
      <c r="AZ16" s="43"/>
      <c r="BA16" s="6"/>
      <c r="BB16" s="62">
        <f>+BB15+1</f>
        <v>7</v>
      </c>
      <c r="BC16" s="63" t="s">
        <v>83</v>
      </c>
      <c r="BD16" s="88" t="s">
        <v>41</v>
      </c>
      <c r="BE16" s="65">
        <v>3</v>
      </c>
      <c r="BF16" s="72" t="s">
        <v>84</v>
      </c>
      <c r="BG16" s="73" t="s">
        <v>85</v>
      </c>
      <c r="BH16" s="73" t="s">
        <v>86</v>
      </c>
      <c r="BI16" s="74" t="s">
        <v>87</v>
      </c>
      <c r="BJ16" s="75" t="s">
        <v>88</v>
      </c>
      <c r="BL16" s="7"/>
      <c r="BN16" s="8"/>
      <c r="BO16" s="59">
        <f t="shared" si="9"/>
        <v>0</v>
      </c>
      <c r="BP16" s="59">
        <f t="shared" si="9"/>
        <v>0</v>
      </c>
      <c r="BQ16" s="59">
        <f t="shared" si="9"/>
        <v>0</v>
      </c>
      <c r="BR16" s="59">
        <f t="shared" si="9"/>
        <v>0</v>
      </c>
      <c r="BS16" s="60"/>
      <c r="BT16" s="59">
        <f t="shared" si="10"/>
        <v>0</v>
      </c>
      <c r="BU16" s="59">
        <f t="shared" si="10"/>
        <v>0</v>
      </c>
      <c r="BV16" s="59">
        <f t="shared" si="10"/>
        <v>0</v>
      </c>
      <c r="BW16" s="59">
        <f t="shared" si="10"/>
        <v>0</v>
      </c>
      <c r="BX16" s="60"/>
      <c r="BY16" s="59">
        <f t="shared" si="11"/>
        <v>0</v>
      </c>
      <c r="BZ16" s="59">
        <f t="shared" si="11"/>
        <v>0</v>
      </c>
      <c r="CA16" s="59">
        <f t="shared" si="11"/>
        <v>0</v>
      </c>
      <c r="CB16" s="59">
        <f t="shared" si="11"/>
        <v>0</v>
      </c>
      <c r="CC16" s="60"/>
      <c r="CD16" s="59">
        <f t="shared" si="12"/>
        <v>0</v>
      </c>
      <c r="CE16" s="59">
        <f t="shared" si="12"/>
        <v>0</v>
      </c>
      <c r="CF16" s="59">
        <f t="shared" si="12"/>
        <v>0</v>
      </c>
      <c r="CG16" s="59">
        <f t="shared" si="12"/>
        <v>0</v>
      </c>
      <c r="CH16" s="60"/>
      <c r="CI16" s="59">
        <f t="shared" si="13"/>
        <v>0</v>
      </c>
      <c r="CJ16" s="59">
        <f t="shared" si="13"/>
        <v>0</v>
      </c>
      <c r="CK16" s="59">
        <f t="shared" si="13"/>
        <v>0</v>
      </c>
      <c r="CL16" s="59">
        <f t="shared" si="13"/>
        <v>0</v>
      </c>
      <c r="CM16" s="60"/>
      <c r="CN16" s="59">
        <f t="shared" si="14"/>
        <v>0</v>
      </c>
      <c r="CO16" s="59">
        <f t="shared" si="14"/>
        <v>0</v>
      </c>
      <c r="CP16" s="59">
        <f t="shared" si="14"/>
        <v>0</v>
      </c>
      <c r="CQ16" s="59">
        <f t="shared" si="14"/>
        <v>0</v>
      </c>
      <c r="CR16" s="60"/>
      <c r="CS16" s="59">
        <f t="shared" si="15"/>
        <v>0</v>
      </c>
      <c r="CT16" s="59">
        <f t="shared" si="15"/>
        <v>0</v>
      </c>
      <c r="CU16" s="59">
        <f t="shared" si="15"/>
        <v>0</v>
      </c>
      <c r="CV16" s="59">
        <f t="shared" si="15"/>
        <v>0</v>
      </c>
      <c r="CW16" s="60"/>
      <c r="CX16" s="59">
        <f t="shared" si="16"/>
        <v>0</v>
      </c>
      <c r="CY16" s="59">
        <f t="shared" si="16"/>
        <v>0</v>
      </c>
      <c r="CZ16" s="59">
        <f t="shared" si="16"/>
        <v>0</v>
      </c>
      <c r="DA16" s="59">
        <f t="shared" si="16"/>
        <v>0</v>
      </c>
      <c r="DB16" s="60"/>
      <c r="DC16" s="7"/>
      <c r="DD16" s="6"/>
      <c r="DE16" s="6"/>
      <c r="DF16" s="7"/>
      <c r="DG16" s="14"/>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7"/>
    </row>
    <row r="17" spans="2:152" x14ac:dyDescent="0.25">
      <c r="B17" s="62">
        <f>+B16+1</f>
        <v>8</v>
      </c>
      <c r="C17" s="63" t="s">
        <v>89</v>
      </c>
      <c r="D17" s="64"/>
      <c r="E17" s="64" t="s">
        <v>41</v>
      </c>
      <c r="F17" s="65">
        <v>3</v>
      </c>
      <c r="G17" s="66">
        <v>4.5784001530979931E-2</v>
      </c>
      <c r="H17" s="67">
        <v>0.29022175118367949</v>
      </c>
      <c r="I17" s="67">
        <v>0.3396672103277994</v>
      </c>
      <c r="J17" s="68">
        <v>0.91879554428880028</v>
      </c>
      <c r="K17" s="69">
        <f t="shared" si="0"/>
        <v>1.5944685073312592</v>
      </c>
      <c r="L17" s="241">
        <v>0.26400000000000001</v>
      </c>
      <c r="M17" s="243">
        <v>0.16800000000000001</v>
      </c>
      <c r="N17" s="243">
        <v>0.152</v>
      </c>
      <c r="O17" s="244">
        <v>0.72099999999999997</v>
      </c>
      <c r="P17" s="242">
        <f>SUM(L17:O17)</f>
        <v>1.3050000000000002</v>
      </c>
      <c r="Q17" s="66">
        <v>0.16964159334811746</v>
      </c>
      <c r="R17" s="67">
        <v>8.0773663645703195E-2</v>
      </c>
      <c r="S17" s="67">
        <v>0.57830615122384854</v>
      </c>
      <c r="T17" s="68">
        <v>1.0452175757769557</v>
      </c>
      <c r="U17" s="69">
        <f>SUM(Q17:T17)</f>
        <v>1.873938983994625</v>
      </c>
      <c r="V17" s="66">
        <v>0.16817601400222959</v>
      </c>
      <c r="W17" s="67">
        <v>6.6464475347463955E-2</v>
      </c>
      <c r="X17" s="67">
        <v>0.26846310701977061</v>
      </c>
      <c r="Y17" s="68">
        <v>1.3151242770242269</v>
      </c>
      <c r="Z17" s="69">
        <f>SUM(V17:Y17)</f>
        <v>1.818227873393691</v>
      </c>
      <c r="AA17" s="66">
        <v>0.12753817997566846</v>
      </c>
      <c r="AB17" s="67">
        <v>5.0404085678596569E-2</v>
      </c>
      <c r="AC17" s="67">
        <v>0.20359202983286737</v>
      </c>
      <c r="AD17" s="68">
        <v>0.99733935144439234</v>
      </c>
      <c r="AE17" s="69">
        <f>SUM(AA17:AD17)</f>
        <v>1.3788736469315248</v>
      </c>
      <c r="AF17" s="66">
        <v>0.12733939249070608</v>
      </c>
      <c r="AG17" s="67">
        <v>5.0325523310639088E-2</v>
      </c>
      <c r="AH17" s="67">
        <v>0.20327470095474962</v>
      </c>
      <c r="AI17" s="68">
        <v>0.99578484767645836</v>
      </c>
      <c r="AJ17" s="69">
        <f>SUM(AF17:AI17)</f>
        <v>1.3767244644325531</v>
      </c>
      <c r="AK17" s="66">
        <v>0.12714878946376307</v>
      </c>
      <c r="AL17" s="67">
        <v>5.0250195504467875E-2</v>
      </c>
      <c r="AM17" s="67">
        <v>0.20297043710877796</v>
      </c>
      <c r="AN17" s="68">
        <v>0.99429434577882281</v>
      </c>
      <c r="AO17" s="69">
        <f>SUM(AK17:AN17)</f>
        <v>1.3746637678558318</v>
      </c>
      <c r="AP17" s="66">
        <v>0.15508865665150165</v>
      </c>
      <c r="AQ17" s="67">
        <v>6.1292249419993838E-2</v>
      </c>
      <c r="AR17" s="67">
        <v>0.24757146775777766</v>
      </c>
      <c r="AS17" s="68">
        <v>1.2127820882397691</v>
      </c>
      <c r="AT17" s="69">
        <f>SUM(AP17:AS17)</f>
        <v>1.6767344620690423</v>
      </c>
      <c r="AU17" s="14"/>
      <c r="AV17" s="92"/>
      <c r="AW17" s="93"/>
      <c r="AX17" s="94"/>
      <c r="AY17" s="43">
        <f>IF(SUM(BO17:DA17)=0,0,$BO$4)</f>
        <v>0</v>
      </c>
      <c r="AZ17" s="43"/>
      <c r="BA17" s="6"/>
      <c r="BB17" s="62">
        <f>+BB16+1</f>
        <v>8</v>
      </c>
      <c r="BC17" s="63" t="s">
        <v>89</v>
      </c>
      <c r="BD17" s="64" t="s">
        <v>41</v>
      </c>
      <c r="BE17" s="65">
        <v>3</v>
      </c>
      <c r="BF17" s="72" t="s">
        <v>90</v>
      </c>
      <c r="BG17" s="73" t="s">
        <v>91</v>
      </c>
      <c r="BH17" s="73" t="s">
        <v>92</v>
      </c>
      <c r="BI17" s="74" t="s">
        <v>93</v>
      </c>
      <c r="BJ17" s="75" t="s">
        <v>94</v>
      </c>
      <c r="BL17" s="7"/>
      <c r="BN17" s="8"/>
      <c r="BO17" s="59">
        <f t="shared" si="9"/>
        <v>0</v>
      </c>
      <c r="BP17" s="59">
        <f t="shared" si="9"/>
        <v>0</v>
      </c>
      <c r="BQ17" s="59">
        <f t="shared" si="9"/>
        <v>0</v>
      </c>
      <c r="BR17" s="59">
        <f t="shared" si="9"/>
        <v>0</v>
      </c>
      <c r="BS17" s="60"/>
      <c r="BT17" s="59">
        <f t="shared" si="10"/>
        <v>0</v>
      </c>
      <c r="BU17" s="59">
        <f t="shared" si="10"/>
        <v>0</v>
      </c>
      <c r="BV17" s="59">
        <f t="shared" si="10"/>
        <v>0</v>
      </c>
      <c r="BW17" s="59">
        <f t="shared" si="10"/>
        <v>0</v>
      </c>
      <c r="BX17" s="60"/>
      <c r="BY17" s="59">
        <f t="shared" si="11"/>
        <v>0</v>
      </c>
      <c r="BZ17" s="59">
        <f t="shared" si="11"/>
        <v>0</v>
      </c>
      <c r="CA17" s="59">
        <f t="shared" si="11"/>
        <v>0</v>
      </c>
      <c r="CB17" s="59">
        <f t="shared" si="11"/>
        <v>0</v>
      </c>
      <c r="CC17" s="60"/>
      <c r="CD17" s="59">
        <f t="shared" si="12"/>
        <v>0</v>
      </c>
      <c r="CE17" s="59">
        <f t="shared" si="12"/>
        <v>0</v>
      </c>
      <c r="CF17" s="59">
        <f t="shared" si="12"/>
        <v>0</v>
      </c>
      <c r="CG17" s="59">
        <f t="shared" si="12"/>
        <v>0</v>
      </c>
      <c r="CH17" s="60"/>
      <c r="CI17" s="59">
        <f t="shared" si="13"/>
        <v>0</v>
      </c>
      <c r="CJ17" s="59">
        <f t="shared" si="13"/>
        <v>0</v>
      </c>
      <c r="CK17" s="59">
        <f t="shared" si="13"/>
        <v>0</v>
      </c>
      <c r="CL17" s="59">
        <f t="shared" si="13"/>
        <v>0</v>
      </c>
      <c r="CM17" s="60"/>
      <c r="CN17" s="59">
        <f t="shared" si="14"/>
        <v>0</v>
      </c>
      <c r="CO17" s="59">
        <f t="shared" si="14"/>
        <v>0</v>
      </c>
      <c r="CP17" s="59">
        <f t="shared" si="14"/>
        <v>0</v>
      </c>
      <c r="CQ17" s="59">
        <f t="shared" si="14"/>
        <v>0</v>
      </c>
      <c r="CR17" s="60"/>
      <c r="CS17" s="59">
        <f t="shared" si="15"/>
        <v>0</v>
      </c>
      <c r="CT17" s="59">
        <f t="shared" si="15"/>
        <v>0</v>
      </c>
      <c r="CU17" s="59">
        <f t="shared" si="15"/>
        <v>0</v>
      </c>
      <c r="CV17" s="59">
        <f t="shared" si="15"/>
        <v>0</v>
      </c>
      <c r="CW17" s="60"/>
      <c r="CX17" s="59">
        <f t="shared" si="16"/>
        <v>0</v>
      </c>
      <c r="CY17" s="59">
        <f t="shared" si="16"/>
        <v>0</v>
      </c>
      <c r="CZ17" s="59">
        <f t="shared" si="16"/>
        <v>0</v>
      </c>
      <c r="DA17" s="59">
        <f t="shared" si="16"/>
        <v>0</v>
      </c>
      <c r="DB17" s="60"/>
      <c r="DC17" s="7"/>
      <c r="DD17" s="6"/>
      <c r="DE17" s="6"/>
      <c r="DF17" s="7"/>
      <c r="DG17" s="14"/>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7"/>
    </row>
    <row r="18" spans="2:152" ht="15.75" thickBot="1" x14ac:dyDescent="0.3">
      <c r="B18" s="95">
        <f>+B17+1</f>
        <v>9</v>
      </c>
      <c r="C18" s="96" t="s">
        <v>95</v>
      </c>
      <c r="D18" s="97"/>
      <c r="E18" s="97" t="s">
        <v>41</v>
      </c>
      <c r="F18" s="98">
        <v>3</v>
      </c>
      <c r="G18" s="99">
        <f>SUM(G9:G12,G14:G17)</f>
        <v>1.7294086085116145</v>
      </c>
      <c r="H18" s="100">
        <f>SUM(H9:H12,H14:H17)</f>
        <v>0.69514626968791049</v>
      </c>
      <c r="I18" s="101">
        <f>SUM(I9:I12,I14:I17)</f>
        <v>4.9769608758140818</v>
      </c>
      <c r="J18" s="102">
        <f>SUM(J9:J12,J14:J17)</f>
        <v>9.1312475351443663</v>
      </c>
      <c r="K18" s="103">
        <f t="shared" si="0"/>
        <v>16.532763289157973</v>
      </c>
      <c r="L18" s="99">
        <f>SUM(L9:L12,L14:L17)</f>
        <v>2.0158425700747502</v>
      </c>
      <c r="M18" s="100">
        <f>SUM(M9:M12,M14:M17)</f>
        <v>1.0640000000000001</v>
      </c>
      <c r="N18" s="101">
        <f>SUM(N9:N12,N14:N17)</f>
        <v>4.75</v>
      </c>
      <c r="O18" s="102">
        <f>SUM(O9:O12,O14:O17)</f>
        <v>10.852</v>
      </c>
      <c r="P18" s="103">
        <f>SUM(L18:O18)</f>
        <v>18.68184257007475</v>
      </c>
      <c r="Q18" s="99">
        <f>SUM(Q9:Q12,Q14:Q17)</f>
        <v>1.9957882753250265</v>
      </c>
      <c r="R18" s="100">
        <f>SUM(R9:R12,R14:R17)</f>
        <v>0.39267223771782872</v>
      </c>
      <c r="S18" s="101">
        <f>SUM(S9:S12,S14:S17)</f>
        <v>5.8667410683429768</v>
      </c>
      <c r="T18" s="102">
        <f>SUM(T9:T12,T14:T17)</f>
        <v>8.7429043633386687</v>
      </c>
      <c r="U18" s="103">
        <f>SUM(Q18:T18)</f>
        <v>16.9981059447245</v>
      </c>
      <c r="V18" s="99">
        <f>SUM(V9:V12,V14:V17)</f>
        <v>1.8954195512596379</v>
      </c>
      <c r="W18" s="100">
        <f>SUM(W9:W12,W14:W17)</f>
        <v>0.54769561848700965</v>
      </c>
      <c r="X18" s="101">
        <f>SUM(X9:X12,X14:X17)</f>
        <v>4.7049835126574768</v>
      </c>
      <c r="Y18" s="102">
        <f>SUM(Y9:Y12,Y14:Y17)</f>
        <v>8.3457424151477912</v>
      </c>
      <c r="Z18" s="103">
        <f>SUM(V18:Y18)</f>
        <v>15.493841097551915</v>
      </c>
      <c r="AA18" s="99">
        <f>SUM(AA9:AA12,AA14:AA17)</f>
        <v>1.8634982465919396</v>
      </c>
      <c r="AB18" s="100">
        <f>SUM(AB9:AB12,AB14:AB17)</f>
        <v>0.52767901690597596</v>
      </c>
      <c r="AC18" s="101">
        <f>SUM(AC9:AC12,AC14:AC17)</f>
        <v>4.6078231534794645</v>
      </c>
      <c r="AD18" s="102">
        <f>SUM(AD9:AD12,AD14:AD17)</f>
        <v>7.9769096341176819</v>
      </c>
      <c r="AE18" s="103">
        <f>SUM(AA18:AD18)</f>
        <v>14.975910051095063</v>
      </c>
      <c r="AF18" s="99">
        <f>SUM(AF9:AF12,AF14:AF17)</f>
        <v>1.8164757669593286</v>
      </c>
      <c r="AG18" s="100">
        <f>SUM(AG9:AG12,AG14:AG17)</f>
        <v>0.52288767001571979</v>
      </c>
      <c r="AH18" s="101">
        <f>SUM(AH9:AH12,AH14:AH17)</f>
        <v>4.663873607009946</v>
      </c>
      <c r="AI18" s="102">
        <f>SUM(AI9:AI12,AI14:AI17)</f>
        <v>7.9146411838607698</v>
      </c>
      <c r="AJ18" s="103">
        <f>SUM(AF18:AI18)</f>
        <v>14.917878227845764</v>
      </c>
      <c r="AK18" s="99">
        <f>SUM(AK9:AK12,AK14:AK17)</f>
        <v>1.7926348285508942</v>
      </c>
      <c r="AL18" s="100">
        <f>SUM(AL9:AL12,AL14:AL17)</f>
        <v>0.51802171352841575</v>
      </c>
      <c r="AM18" s="101">
        <f>SUM(AM9:AM12,AM14:AM17)</f>
        <v>4.6100817878537681</v>
      </c>
      <c r="AN18" s="102">
        <f>SUM(AN9:AN12,AN14:AN17)</f>
        <v>7.8462900983514015</v>
      </c>
      <c r="AO18" s="103">
        <f>SUM(AK18:AN18)</f>
        <v>14.76702842828448</v>
      </c>
      <c r="AP18" s="99">
        <f>SUM(AP9:AP12,AP14:AP17)</f>
        <v>1.8000240888701156</v>
      </c>
      <c r="AQ18" s="100">
        <f>SUM(AQ9:AQ12,AQ14:AQ17)</f>
        <v>0.52665919415481954</v>
      </c>
      <c r="AR18" s="101">
        <f>SUM(AR9:AR12,AR14:AR17)</f>
        <v>4.628170371504944</v>
      </c>
      <c r="AS18" s="102">
        <f>SUM(AS9:AS12,AS14:AS17)</f>
        <v>8.027555433757616</v>
      </c>
      <c r="AT18" s="103">
        <f>SUM(AP18:AS18)</f>
        <v>14.982409088287495</v>
      </c>
      <c r="AU18" s="14"/>
      <c r="AV18" s="104" t="s">
        <v>96</v>
      </c>
      <c r="AW18" s="105"/>
      <c r="AX18" s="94"/>
      <c r="AY18" s="43"/>
      <c r="AZ18" s="43"/>
      <c r="BA18" s="6"/>
      <c r="BB18" s="95">
        <f>+BB17+1</f>
        <v>9</v>
      </c>
      <c r="BC18" s="96" t="s">
        <v>95</v>
      </c>
      <c r="BD18" s="97" t="s">
        <v>41</v>
      </c>
      <c r="BE18" s="98">
        <v>3</v>
      </c>
      <c r="BF18" s="106" t="s">
        <v>97</v>
      </c>
      <c r="BG18" s="107" t="s">
        <v>98</v>
      </c>
      <c r="BH18" s="108" t="s">
        <v>99</v>
      </c>
      <c r="BI18" s="109" t="s">
        <v>100</v>
      </c>
      <c r="BJ18" s="110" t="s">
        <v>101</v>
      </c>
      <c r="BL18" s="7"/>
      <c r="BN18" s="8"/>
      <c r="BO18" s="36"/>
      <c r="BP18" s="36"/>
      <c r="BQ18" s="36"/>
      <c r="BR18" s="36"/>
      <c r="BS18" s="38"/>
      <c r="BT18" s="36"/>
      <c r="BU18" s="36"/>
      <c r="BV18" s="36"/>
      <c r="BW18" s="36"/>
      <c r="BX18" s="38"/>
      <c r="BY18" s="36"/>
      <c r="BZ18" s="36"/>
      <c r="CA18" s="36"/>
      <c r="CB18" s="36"/>
      <c r="CC18" s="38"/>
      <c r="CD18" s="36"/>
      <c r="CE18" s="36"/>
      <c r="CF18" s="36"/>
      <c r="CG18" s="36"/>
      <c r="CH18" s="38"/>
      <c r="CI18" s="36"/>
      <c r="CJ18" s="36"/>
      <c r="CK18" s="36"/>
      <c r="CL18" s="36"/>
      <c r="CM18" s="38"/>
      <c r="CN18" s="36"/>
      <c r="CO18" s="36"/>
      <c r="CP18" s="36"/>
      <c r="CQ18" s="36"/>
      <c r="CR18" s="38"/>
      <c r="CS18" s="36"/>
      <c r="CT18" s="36"/>
      <c r="CU18" s="36"/>
      <c r="CV18" s="36"/>
      <c r="CW18" s="38"/>
      <c r="CX18" s="36"/>
      <c r="CY18" s="36"/>
      <c r="CZ18" s="36"/>
      <c r="DA18" s="36"/>
      <c r="DB18" s="60"/>
      <c r="DC18" s="7"/>
      <c r="DD18" s="6"/>
      <c r="DE18" s="6"/>
      <c r="DF18" s="7"/>
      <c r="DG18" s="14"/>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84"/>
      <c r="EV18" s="7"/>
    </row>
    <row r="19" spans="2:152" ht="15.75" thickBot="1" x14ac:dyDescent="0.3">
      <c r="B19" s="111"/>
      <c r="C19" s="111"/>
      <c r="D19" s="112"/>
      <c r="E19" s="113"/>
      <c r="F19" s="113"/>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4"/>
      <c r="AV19" s="115"/>
      <c r="AW19" s="115"/>
      <c r="AX19" s="115"/>
      <c r="AY19" s="43"/>
      <c r="AZ19" s="43"/>
      <c r="BA19" s="6"/>
      <c r="BB19" s="111"/>
      <c r="BC19" s="111"/>
      <c r="BD19" s="113"/>
      <c r="BE19" s="113"/>
      <c r="BF19" s="116"/>
      <c r="BG19" s="116"/>
      <c r="BH19" s="116"/>
      <c r="BI19" s="116"/>
      <c r="BJ19" s="116"/>
      <c r="BL19" s="7"/>
      <c r="BN19" s="8"/>
      <c r="BO19" s="36"/>
      <c r="BP19" s="36"/>
      <c r="BQ19" s="36"/>
      <c r="BR19" s="36"/>
      <c r="BS19" s="38"/>
      <c r="BT19" s="36"/>
      <c r="BU19" s="36"/>
      <c r="BV19" s="36"/>
      <c r="BW19" s="36"/>
      <c r="BX19" s="38"/>
      <c r="BY19" s="36"/>
      <c r="BZ19" s="36"/>
      <c r="CA19" s="36"/>
      <c r="CB19" s="36"/>
      <c r="CC19" s="38"/>
      <c r="CD19" s="36"/>
      <c r="CE19" s="36"/>
      <c r="CF19" s="36"/>
      <c r="CG19" s="36"/>
      <c r="CH19" s="38"/>
      <c r="CI19" s="36"/>
      <c r="CJ19" s="36"/>
      <c r="CK19" s="36"/>
      <c r="CL19" s="36"/>
      <c r="CM19" s="38"/>
      <c r="CN19" s="36"/>
      <c r="CO19" s="36"/>
      <c r="CP19" s="36"/>
      <c r="CQ19" s="36"/>
      <c r="CR19" s="38"/>
      <c r="CS19" s="36"/>
      <c r="CT19" s="36"/>
      <c r="CU19" s="36"/>
      <c r="CV19" s="36"/>
      <c r="CW19" s="38"/>
      <c r="CX19" s="36"/>
      <c r="CY19" s="36"/>
      <c r="CZ19" s="36"/>
      <c r="DA19" s="36"/>
      <c r="DB19" s="60"/>
      <c r="DC19" s="7"/>
      <c r="DD19" s="6"/>
      <c r="DE19" s="6"/>
      <c r="DF19" s="7"/>
      <c r="DG19" s="14"/>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84"/>
      <c r="EV19" s="7"/>
    </row>
    <row r="20" spans="2:152" x14ac:dyDescent="0.25">
      <c r="B20" s="44">
        <f>+B18+1</f>
        <v>10</v>
      </c>
      <c r="C20" s="45" t="s">
        <v>102</v>
      </c>
      <c r="D20" s="46"/>
      <c r="E20" s="46" t="s">
        <v>41</v>
      </c>
      <c r="F20" s="47">
        <v>3</v>
      </c>
      <c r="G20" s="48">
        <v>1.6464114080241732</v>
      </c>
      <c r="H20" s="49">
        <v>0</v>
      </c>
      <c r="I20" s="49">
        <v>1.5776792332747196</v>
      </c>
      <c r="J20" s="117">
        <v>1.2142269899999999E-2</v>
      </c>
      <c r="K20" s="51">
        <f t="shared" si="0"/>
        <v>3.2362329111988926</v>
      </c>
      <c r="L20" s="237">
        <v>1.7010000000000001</v>
      </c>
      <c r="M20" s="238">
        <v>1.7999999999999999E-2</v>
      </c>
      <c r="N20" s="238">
        <v>0.10199999999999999</v>
      </c>
      <c r="O20" s="245">
        <v>0.12</v>
      </c>
      <c r="P20" s="240">
        <f>SUM(L20:O20)</f>
        <v>1.9410000000000003</v>
      </c>
      <c r="Q20" s="237">
        <v>2.0680000000000001</v>
      </c>
      <c r="R20" s="49">
        <v>0</v>
      </c>
      <c r="S20" s="238">
        <v>0.28599999999999998</v>
      </c>
      <c r="T20" s="245">
        <v>0.30399999999999999</v>
      </c>
      <c r="U20" s="240">
        <f>SUM(Q20:T20)</f>
        <v>2.6579999999999999</v>
      </c>
      <c r="V20" s="48">
        <v>1.6195804487403622</v>
      </c>
      <c r="W20" s="49">
        <v>0</v>
      </c>
      <c r="X20" s="49">
        <v>1.7374064616056948</v>
      </c>
      <c r="Y20" s="117">
        <v>1.2171992102027188E-2</v>
      </c>
      <c r="Z20" s="51">
        <f>SUM(V20:Y20)</f>
        <v>3.3691589024480844</v>
      </c>
      <c r="AA20" s="48">
        <v>1.3675017534080594</v>
      </c>
      <c r="AB20" s="49">
        <v>0</v>
      </c>
      <c r="AC20" s="49">
        <v>1.7374064616056948</v>
      </c>
      <c r="AD20" s="117">
        <v>1.2181733891179589E-2</v>
      </c>
      <c r="AE20" s="51">
        <f>SUM(AA20:AD20)</f>
        <v>3.1170899489049337</v>
      </c>
      <c r="AF20" s="48">
        <v>1.3675242330406716</v>
      </c>
      <c r="AG20" s="49">
        <v>0</v>
      </c>
      <c r="AH20" s="49">
        <v>1.7374064616056948</v>
      </c>
      <c r="AI20" s="117">
        <v>1.2191077507868558E-2</v>
      </c>
      <c r="AJ20" s="51">
        <f>SUM(AF20:AI20)</f>
        <v>3.1171217721542352</v>
      </c>
      <c r="AK20" s="48">
        <v>1.3673651714491055</v>
      </c>
      <c r="AL20" s="49">
        <v>0</v>
      </c>
      <c r="AM20" s="49">
        <v>1.7374064616056948</v>
      </c>
      <c r="AN20" s="117">
        <v>1.2199938660718432E-2</v>
      </c>
      <c r="AO20" s="51">
        <f>SUM(AK20:AN20)</f>
        <v>3.1169715717155184</v>
      </c>
      <c r="AP20" s="48">
        <v>1.5419759111298847</v>
      </c>
      <c r="AQ20" s="49">
        <v>0</v>
      </c>
      <c r="AR20" s="49">
        <v>1.7374064616056948</v>
      </c>
      <c r="AS20" s="117">
        <v>1.2208538976924197E-2</v>
      </c>
      <c r="AT20" s="51">
        <f>SUM(AP20:AS20)</f>
        <v>3.2915909117125035</v>
      </c>
      <c r="AU20" s="14"/>
      <c r="AV20" s="90"/>
      <c r="AW20" s="39" t="s">
        <v>103</v>
      </c>
      <c r="AX20" s="71"/>
      <c r="AY20" s="43">
        <f>IF(SUM(BO20:DA20)=0,0,$BO$4)</f>
        <v>0</v>
      </c>
      <c r="AZ20" s="43" t="str">
        <f>IF(SUM(DH20:ET20)=0,0,$DH$6)</f>
        <v>Line 10 should equal the sum of lines 4 and 14 in WS8.</v>
      </c>
      <c r="BA20" s="6"/>
      <c r="BB20" s="44">
        <f>+BB18+1</f>
        <v>10</v>
      </c>
      <c r="BC20" s="45" t="s">
        <v>102</v>
      </c>
      <c r="BD20" s="46" t="s">
        <v>41</v>
      </c>
      <c r="BE20" s="47">
        <v>3</v>
      </c>
      <c r="BF20" s="55" t="s">
        <v>104</v>
      </c>
      <c r="BG20" s="56" t="s">
        <v>105</v>
      </c>
      <c r="BH20" s="56" t="s">
        <v>106</v>
      </c>
      <c r="BI20" s="118" t="s">
        <v>107</v>
      </c>
      <c r="BJ20" s="58" t="s">
        <v>108</v>
      </c>
      <c r="BL20" s="7"/>
      <c r="BN20" s="8"/>
      <c r="BO20" s="59">
        <f>IF(ISNUMBER(G20),0,1)</f>
        <v>0</v>
      </c>
      <c r="BP20" s="59">
        <f>IF(ISNUMBER(H20),0,1)</f>
        <v>0</v>
      </c>
      <c r="BQ20" s="59">
        <f>IF(ISNUMBER(I20),0,1)</f>
        <v>0</v>
      </c>
      <c r="BR20" s="59">
        <f>IF(ISNUMBER(J20),0,1)</f>
        <v>0</v>
      </c>
      <c r="BS20" s="60"/>
      <c r="BT20" s="59">
        <f>IF(ISNUMBER(L20),0,1)</f>
        <v>0</v>
      </c>
      <c r="BU20" s="59">
        <f>IF(ISNUMBER(M20),0,1)</f>
        <v>0</v>
      </c>
      <c r="BV20" s="59">
        <f>IF(ISNUMBER(N20),0,1)</f>
        <v>0</v>
      </c>
      <c r="BW20" s="59">
        <f>IF(ISNUMBER(O20),0,1)</f>
        <v>0</v>
      </c>
      <c r="BX20" s="60"/>
      <c r="BY20" s="59">
        <f>IF(ISNUMBER(Q20),0,1)</f>
        <v>0</v>
      </c>
      <c r="BZ20" s="59">
        <f>IF(ISNUMBER(R20),0,1)</f>
        <v>0</v>
      </c>
      <c r="CA20" s="59">
        <f>IF(ISNUMBER(S20),0,1)</f>
        <v>0</v>
      </c>
      <c r="CB20" s="59">
        <f>IF(ISNUMBER(T20),0,1)</f>
        <v>0</v>
      </c>
      <c r="CC20" s="60"/>
      <c r="CD20" s="59">
        <f>IF(ISNUMBER(V20),0,1)</f>
        <v>0</v>
      </c>
      <c r="CE20" s="59">
        <f>IF(ISNUMBER(W20),0,1)</f>
        <v>0</v>
      </c>
      <c r="CF20" s="59">
        <f>IF(ISNUMBER(X20),0,1)</f>
        <v>0</v>
      </c>
      <c r="CG20" s="59">
        <f>IF(ISNUMBER(Y20),0,1)</f>
        <v>0</v>
      </c>
      <c r="CH20" s="60"/>
      <c r="CI20" s="59">
        <f>IF(ISNUMBER(AA20),0,1)</f>
        <v>0</v>
      </c>
      <c r="CJ20" s="59">
        <f>IF(ISNUMBER(AB20),0,1)</f>
        <v>0</v>
      </c>
      <c r="CK20" s="59">
        <f>IF(ISNUMBER(AC20),0,1)</f>
        <v>0</v>
      </c>
      <c r="CL20" s="59">
        <f>IF(ISNUMBER(AD20),0,1)</f>
        <v>0</v>
      </c>
      <c r="CM20" s="60"/>
      <c r="CN20" s="59">
        <f>IF(ISNUMBER(AF20),0,1)</f>
        <v>0</v>
      </c>
      <c r="CO20" s="59">
        <f>IF(ISNUMBER(AG20),0,1)</f>
        <v>0</v>
      </c>
      <c r="CP20" s="59">
        <f>IF(ISNUMBER(AH20),0,1)</f>
        <v>0</v>
      </c>
      <c r="CQ20" s="59">
        <f>IF(ISNUMBER(AI20),0,1)</f>
        <v>0</v>
      </c>
      <c r="CR20" s="60"/>
      <c r="CS20" s="59">
        <f>IF(ISNUMBER(AK20),0,1)</f>
        <v>0</v>
      </c>
      <c r="CT20" s="59">
        <f>IF(ISNUMBER(AL20),0,1)</f>
        <v>0</v>
      </c>
      <c r="CU20" s="59">
        <f>IF(ISNUMBER(AM20),0,1)</f>
        <v>0</v>
      </c>
      <c r="CV20" s="59">
        <f>IF(ISNUMBER(AN20),0,1)</f>
        <v>0</v>
      </c>
      <c r="CW20" s="60"/>
      <c r="CX20" s="59">
        <f>IF(ISNUMBER(AP20),0,1)</f>
        <v>0</v>
      </c>
      <c r="CY20" s="59">
        <f>IF(ISNUMBER(AQ20),0,1)</f>
        <v>0</v>
      </c>
      <c r="CZ20" s="59">
        <f>IF(ISNUMBER(AR20),0,1)</f>
        <v>0</v>
      </c>
      <c r="DA20" s="59">
        <f>IF(ISNUMBER(AS20),0,1)</f>
        <v>0</v>
      </c>
      <c r="DB20" s="60"/>
      <c r="DC20" s="7"/>
      <c r="DD20" s="6"/>
      <c r="DE20" s="6"/>
      <c r="DF20" s="7"/>
      <c r="DG20" s="14"/>
      <c r="DH20" s="61">
        <f>IF((ROUND(G20,3) = ROUND(SUM([1]WS8!G13,[1]WS8!G26),3)), 0, 1)</f>
        <v>0</v>
      </c>
      <c r="DI20" s="61">
        <f>IF((ROUND(H20,3) = ROUND(SUM([1]WS8!H13,[1]WS8!H26),3)), 0, 1)</f>
        <v>0</v>
      </c>
      <c r="DJ20" s="61">
        <f>IF((ROUND(I20,3) = ROUND(SUM([1]WS8!I13,[1]WS8!I26),3)), 0, 1)</f>
        <v>0</v>
      </c>
      <c r="DK20" s="61">
        <f>IF((ROUND(J20,3) = ROUND(SUM([1]WS8!J13,[1]WS8!J26),3)), 0, 1)</f>
        <v>0</v>
      </c>
      <c r="DL20" s="60"/>
      <c r="DM20" s="61">
        <f>IF((ROUND(L20,3) = ROUND(SUM([1]WS8!L13,[1]WS8!L26),3)), 0, 1)</f>
        <v>1</v>
      </c>
      <c r="DN20" s="61">
        <f>IF((ROUND(M20,3) = ROUND(SUM([1]WS8!M13,[1]WS8!M26),3)), 0, 1)</f>
        <v>1</v>
      </c>
      <c r="DO20" s="61">
        <f>IF((ROUND(N20,3) = ROUND(SUM([1]WS8!N13,[1]WS8!N26),3)), 0, 1)</f>
        <v>1</v>
      </c>
      <c r="DP20" s="61">
        <f>IF((ROUND(O20,3) = ROUND(SUM([1]WS8!O13,[1]WS8!O26),3)), 0, 1)</f>
        <v>1</v>
      </c>
      <c r="DQ20" s="60"/>
      <c r="DR20" s="61">
        <f>IF((ROUND(Q20,3) = ROUND(SUM([1]WS8!Q13,[1]WS8!Q26),3)), 0, 1)</f>
        <v>1</v>
      </c>
      <c r="DS20" s="61">
        <f>IF((ROUND(R20,3) = ROUND(SUM([1]WS8!R13,[1]WS8!R26),3)), 0, 1)</f>
        <v>0</v>
      </c>
      <c r="DT20" s="61">
        <f>IF((ROUND(S20,3) = ROUND(SUM([1]WS8!S13,[1]WS8!S26),3)), 0, 1)</f>
        <v>1</v>
      </c>
      <c r="DU20" s="61">
        <f>IF((ROUND(T20,3) = ROUND(SUM([1]WS8!T13,[1]WS8!T26),3)), 0, 1)</f>
        <v>1</v>
      </c>
      <c r="DV20" s="60"/>
      <c r="DW20" s="61">
        <f>IF((ROUND(V20,3) = ROUND(SUM([1]WS8!V13,[1]WS8!V26),3)), 0, 1)</f>
        <v>0</v>
      </c>
      <c r="DX20" s="61">
        <f>IF((ROUND(W20,3) = ROUND(SUM([1]WS8!W13,[1]WS8!W26),3)), 0, 1)</f>
        <v>0</v>
      </c>
      <c r="DY20" s="61">
        <f>IF((ROUND(X20,3) = ROUND(SUM([1]WS8!X13,[1]WS8!X26),3)), 0, 1)</f>
        <v>0</v>
      </c>
      <c r="DZ20" s="61">
        <f>IF((ROUND(Y20,3) = ROUND(SUM([1]WS8!Y13,[1]WS8!Y26),3)), 0, 1)</f>
        <v>0</v>
      </c>
      <c r="EA20" s="60"/>
      <c r="EB20" s="61">
        <f>IF((ROUND(AA20,3) = ROUND(SUM([1]WS8!AA13,[1]WS8!AA26),3)), 0, 1)</f>
        <v>0</v>
      </c>
      <c r="EC20" s="61">
        <f>IF((ROUND(AB20,3) = ROUND(SUM([1]WS8!AB13,[1]WS8!AB26),3)), 0, 1)</f>
        <v>0</v>
      </c>
      <c r="ED20" s="61">
        <f>IF((ROUND(AC20,3) = ROUND(SUM([1]WS8!AC13,[1]WS8!AC26),3)), 0, 1)</f>
        <v>0</v>
      </c>
      <c r="EE20" s="61">
        <f>IF((ROUND(AD20,3) = ROUND(SUM([1]WS8!AD13,[1]WS8!AD26),3)), 0, 1)</f>
        <v>0</v>
      </c>
      <c r="EF20" s="60"/>
      <c r="EG20" s="61">
        <f>IF((ROUND(AF20,3) = ROUND(SUM([1]WS8!AF13,[1]WS8!AF26),3)), 0, 1)</f>
        <v>0</v>
      </c>
      <c r="EH20" s="61">
        <f>IF((ROUND(AG20,3) = ROUND(SUM([1]WS8!AG13,[1]WS8!AG26),3)), 0, 1)</f>
        <v>0</v>
      </c>
      <c r="EI20" s="61">
        <f>IF((ROUND(AH20,3) = ROUND(SUM([1]WS8!AH13,[1]WS8!AH26),3)), 0, 1)</f>
        <v>0</v>
      </c>
      <c r="EJ20" s="61">
        <f>IF((ROUND(AI20,3) = ROUND(SUM([1]WS8!AI13,[1]WS8!AI26),3)), 0, 1)</f>
        <v>0</v>
      </c>
      <c r="EK20" s="60"/>
      <c r="EL20" s="61">
        <f>IF((ROUND(AK20,3) = ROUND(SUM([1]WS8!AK13,[1]WS8!AK26),3)), 0, 1)</f>
        <v>0</v>
      </c>
      <c r="EM20" s="61">
        <f>IF((ROUND(AL20,3) = ROUND(SUM([1]WS8!AL13,[1]WS8!AL26),3)), 0, 1)</f>
        <v>0</v>
      </c>
      <c r="EN20" s="61">
        <f>IF((ROUND(AM20,3) = ROUND(SUM([1]WS8!AM13,[1]WS8!AM26),3)), 0, 1)</f>
        <v>0</v>
      </c>
      <c r="EO20" s="61">
        <f>IF((ROUND(AN20,3) = ROUND(SUM([1]WS8!AN13,[1]WS8!AN26),3)), 0, 1)</f>
        <v>0</v>
      </c>
      <c r="EP20" s="60"/>
      <c r="EQ20" s="61">
        <f>IF((ROUND(AP20,3) = ROUND(SUM([1]WS8!AP13,[1]WS8!AP26),3)), 0, 1)</f>
        <v>0</v>
      </c>
      <c r="ER20" s="61">
        <f>IF((ROUND(AQ20,3) = ROUND(SUM([1]WS8!AQ13,[1]WS8!AQ26),3)), 0, 1)</f>
        <v>0</v>
      </c>
      <c r="ES20" s="61">
        <f>IF((ROUND(AR20,3) = ROUND(SUM([1]WS8!AR13,[1]WS8!AR26),3)), 0, 1)</f>
        <v>0</v>
      </c>
      <c r="ET20" s="61">
        <f>IF((ROUND(AS20,3) = ROUND(SUM([1]WS8!AS13,[1]WS8!AS26),3)), 0, 1)</f>
        <v>0</v>
      </c>
      <c r="EU20" s="60"/>
      <c r="EV20" s="7"/>
    </row>
    <row r="21" spans="2:152" ht="15.75" thickBot="1" x14ac:dyDescent="0.3">
      <c r="B21" s="95">
        <f>+B20+1</f>
        <v>11</v>
      </c>
      <c r="C21" s="96" t="s">
        <v>109</v>
      </c>
      <c r="D21" s="97"/>
      <c r="E21" s="97" t="s">
        <v>41</v>
      </c>
      <c r="F21" s="98">
        <v>3</v>
      </c>
      <c r="G21" s="99">
        <f>G18+G20</f>
        <v>3.3758200165357879</v>
      </c>
      <c r="H21" s="101">
        <f>H18+H20</f>
        <v>0.69514626968791049</v>
      </c>
      <c r="I21" s="101">
        <f>I18+I20</f>
        <v>6.5546401090888011</v>
      </c>
      <c r="J21" s="102">
        <f>J18+J20</f>
        <v>9.1433898050443663</v>
      </c>
      <c r="K21" s="103">
        <f t="shared" si="0"/>
        <v>19.768996200356867</v>
      </c>
      <c r="L21" s="99">
        <f>L18+L20</f>
        <v>3.7168425700747503</v>
      </c>
      <c r="M21" s="101">
        <f>M18+M20</f>
        <v>1.0820000000000001</v>
      </c>
      <c r="N21" s="101">
        <f>N18+N20</f>
        <v>4.8520000000000003</v>
      </c>
      <c r="O21" s="102">
        <f>O18+O20</f>
        <v>10.972</v>
      </c>
      <c r="P21" s="103">
        <f>SUM(L21:O21)</f>
        <v>20.622842570074752</v>
      </c>
      <c r="Q21" s="99">
        <f>Q18+Q20</f>
        <v>4.0637882753250265</v>
      </c>
      <c r="R21" s="101">
        <f>R18+R20</f>
        <v>0.39267223771782872</v>
      </c>
      <c r="S21" s="101">
        <f>S18+S20</f>
        <v>6.1527410683429764</v>
      </c>
      <c r="T21" s="102">
        <f>T18+T20</f>
        <v>9.046904363338669</v>
      </c>
      <c r="U21" s="103">
        <f>SUM(Q21:T21)</f>
        <v>19.656105944724501</v>
      </c>
      <c r="V21" s="99">
        <f>V18+V20</f>
        <v>3.5150000000000001</v>
      </c>
      <c r="W21" s="101">
        <f>W18+W20</f>
        <v>0.54769561848700965</v>
      </c>
      <c r="X21" s="101">
        <f>X18+X20</f>
        <v>6.4423899742631718</v>
      </c>
      <c r="Y21" s="102">
        <f>Y18+Y20</f>
        <v>8.3579144072498188</v>
      </c>
      <c r="Z21" s="103">
        <f>SUM(V21:Y21)</f>
        <v>18.863</v>
      </c>
      <c r="AA21" s="99">
        <f>AA18+AA20</f>
        <v>3.230999999999999</v>
      </c>
      <c r="AB21" s="101">
        <f>AB18+AB20</f>
        <v>0.52767901690597596</v>
      </c>
      <c r="AC21" s="101">
        <f>AC18+AC20</f>
        <v>6.3452296150851595</v>
      </c>
      <c r="AD21" s="102">
        <f>AD18+AD20</f>
        <v>7.9890913680088618</v>
      </c>
      <c r="AE21" s="103">
        <f>SUM(AA21:AD21)</f>
        <v>18.092999999999996</v>
      </c>
      <c r="AF21" s="99">
        <f>AF18+AF20</f>
        <v>3.1840000000000002</v>
      </c>
      <c r="AG21" s="101">
        <f>AG18+AG20</f>
        <v>0.52288767001571979</v>
      </c>
      <c r="AH21" s="101">
        <f>AH18+AH20</f>
        <v>6.401280068615641</v>
      </c>
      <c r="AI21" s="102">
        <f>AI18+AI20</f>
        <v>7.9268322613686379</v>
      </c>
      <c r="AJ21" s="103">
        <f>SUM(AF21:AI21)</f>
        <v>18.034999999999997</v>
      </c>
      <c r="AK21" s="99">
        <f>AK18+AK20</f>
        <v>3.1599999999999997</v>
      </c>
      <c r="AL21" s="101">
        <f>AL18+AL20</f>
        <v>0.51802171352841575</v>
      </c>
      <c r="AM21" s="101">
        <f>AM18+AM20</f>
        <v>6.3474882494594631</v>
      </c>
      <c r="AN21" s="102">
        <f>AN18+AN20</f>
        <v>7.8584900370121202</v>
      </c>
      <c r="AO21" s="103">
        <f>SUM(AK21:AN21)</f>
        <v>17.884</v>
      </c>
      <c r="AP21" s="99">
        <f>AP18+AP20</f>
        <v>3.3420000000000005</v>
      </c>
      <c r="AQ21" s="101">
        <f>AQ18+AQ20</f>
        <v>0.52665919415481954</v>
      </c>
      <c r="AR21" s="101">
        <f>AR18+AR20</f>
        <v>6.365576833110639</v>
      </c>
      <c r="AS21" s="102">
        <f>AS18+AS20</f>
        <v>8.0397639727345407</v>
      </c>
      <c r="AT21" s="103">
        <f>SUM(AP21:AS21)</f>
        <v>18.274000000000001</v>
      </c>
      <c r="AU21" s="14"/>
      <c r="AV21" s="104" t="s">
        <v>110</v>
      </c>
      <c r="AW21" s="105"/>
      <c r="AX21" s="94"/>
      <c r="AY21" s="43"/>
      <c r="AZ21" s="43"/>
      <c r="BA21" s="6"/>
      <c r="BB21" s="95">
        <f>+BB20+1</f>
        <v>11</v>
      </c>
      <c r="BC21" s="96" t="s">
        <v>109</v>
      </c>
      <c r="BD21" s="97" t="s">
        <v>41</v>
      </c>
      <c r="BE21" s="98">
        <v>3</v>
      </c>
      <c r="BF21" s="106" t="s">
        <v>111</v>
      </c>
      <c r="BG21" s="108" t="s">
        <v>112</v>
      </c>
      <c r="BH21" s="108" t="s">
        <v>113</v>
      </c>
      <c r="BI21" s="109" t="s">
        <v>114</v>
      </c>
      <c r="BJ21" s="110" t="s">
        <v>115</v>
      </c>
      <c r="BL21" s="7"/>
      <c r="BN21" s="8"/>
      <c r="BO21" s="36"/>
      <c r="BP21" s="36"/>
      <c r="BQ21" s="36"/>
      <c r="BR21" s="36"/>
      <c r="BS21" s="38"/>
      <c r="BT21" s="36"/>
      <c r="BU21" s="36"/>
      <c r="BV21" s="36"/>
      <c r="BW21" s="36"/>
      <c r="BX21" s="38"/>
      <c r="BY21" s="36"/>
      <c r="BZ21" s="36"/>
      <c r="CA21" s="36"/>
      <c r="CB21" s="36"/>
      <c r="CC21" s="38"/>
      <c r="CD21" s="36"/>
      <c r="CE21" s="36"/>
      <c r="CF21" s="36"/>
      <c r="CG21" s="36"/>
      <c r="CH21" s="38"/>
      <c r="CI21" s="36"/>
      <c r="CJ21" s="36"/>
      <c r="CK21" s="36"/>
      <c r="CL21" s="36"/>
      <c r="CM21" s="38"/>
      <c r="CN21" s="36"/>
      <c r="CO21" s="36"/>
      <c r="CP21" s="36"/>
      <c r="CQ21" s="36"/>
      <c r="CR21" s="38"/>
      <c r="CS21" s="36"/>
      <c r="CT21" s="36"/>
      <c r="CU21" s="36"/>
      <c r="CV21" s="36"/>
      <c r="CW21" s="38"/>
      <c r="CX21" s="36"/>
      <c r="CY21" s="36"/>
      <c r="CZ21" s="36"/>
      <c r="DA21" s="36"/>
      <c r="DB21" s="60"/>
      <c r="DC21" s="7"/>
      <c r="DD21" s="6"/>
      <c r="DE21" s="6"/>
      <c r="DF21" s="7"/>
      <c r="DG21" s="14"/>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84"/>
      <c r="EV21" s="7"/>
    </row>
    <row r="22" spans="2:152" ht="15.75" thickBot="1" x14ac:dyDescent="0.3">
      <c r="B22" s="111"/>
      <c r="C22" s="111"/>
      <c r="D22" s="33"/>
      <c r="E22" s="33"/>
      <c r="F22" s="33"/>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4"/>
      <c r="AV22" s="120"/>
      <c r="AW22" s="120"/>
      <c r="AX22" s="120"/>
      <c r="AY22" s="43"/>
      <c r="AZ22" s="43"/>
      <c r="BA22" s="6"/>
      <c r="BB22" s="111"/>
      <c r="BC22" s="111"/>
      <c r="BD22" s="33"/>
      <c r="BE22" s="33"/>
      <c r="BF22" s="121"/>
      <c r="BG22" s="121"/>
      <c r="BH22" s="121"/>
      <c r="BI22" s="121"/>
      <c r="BJ22" s="121"/>
      <c r="BL22" s="7"/>
      <c r="BN22" s="8"/>
      <c r="BO22" s="36"/>
      <c r="BP22" s="36"/>
      <c r="BQ22" s="36"/>
      <c r="BR22" s="36"/>
      <c r="BS22" s="38"/>
      <c r="BT22" s="36"/>
      <c r="BU22" s="36"/>
      <c r="BV22" s="36"/>
      <c r="BW22" s="36"/>
      <c r="BX22" s="38"/>
      <c r="BY22" s="36"/>
      <c r="BZ22" s="36"/>
      <c r="CA22" s="36"/>
      <c r="CB22" s="36"/>
      <c r="CC22" s="38"/>
      <c r="CD22" s="36"/>
      <c r="CE22" s="36"/>
      <c r="CF22" s="36"/>
      <c r="CG22" s="36"/>
      <c r="CH22" s="38"/>
      <c r="CI22" s="36"/>
      <c r="CJ22" s="36"/>
      <c r="CK22" s="36"/>
      <c r="CL22" s="36"/>
      <c r="CM22" s="38"/>
      <c r="CN22" s="36"/>
      <c r="CO22" s="36"/>
      <c r="CP22" s="36"/>
      <c r="CQ22" s="36"/>
      <c r="CR22" s="38"/>
      <c r="CS22" s="36"/>
      <c r="CT22" s="36"/>
      <c r="CU22" s="36"/>
      <c r="CV22" s="36"/>
      <c r="CW22" s="38"/>
      <c r="CX22" s="36"/>
      <c r="CY22" s="36"/>
      <c r="CZ22" s="36"/>
      <c r="DA22" s="36"/>
      <c r="DB22" s="60"/>
      <c r="DC22" s="7"/>
      <c r="DD22" s="6"/>
      <c r="DE22" s="6"/>
      <c r="DF22" s="7"/>
      <c r="DG22" s="14"/>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84"/>
      <c r="EV22" s="7"/>
    </row>
    <row r="23" spans="2:152" ht="15.75" thickBot="1" x14ac:dyDescent="0.3">
      <c r="B23" s="40" t="s">
        <v>116</v>
      </c>
      <c r="C23" s="41" t="s">
        <v>117</v>
      </c>
      <c r="D23" s="33"/>
      <c r="E23" s="42"/>
      <c r="F23" s="4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4"/>
      <c r="AV23" s="115"/>
      <c r="AW23" s="115"/>
      <c r="AX23" s="115"/>
      <c r="AY23" s="43"/>
      <c r="AZ23" s="43"/>
      <c r="BA23" s="6"/>
      <c r="BB23" s="40" t="s">
        <v>116</v>
      </c>
      <c r="BC23" s="41" t="s">
        <v>117</v>
      </c>
      <c r="BD23" s="42"/>
      <c r="BE23" s="42"/>
      <c r="BF23" s="123"/>
      <c r="BG23" s="123"/>
      <c r="BH23" s="123"/>
      <c r="BI23" s="123"/>
      <c r="BJ23" s="123"/>
      <c r="BL23" s="124"/>
      <c r="BM23" s="125"/>
      <c r="BN23" s="125"/>
      <c r="BO23" s="36"/>
      <c r="BP23" s="36"/>
      <c r="BQ23" s="36"/>
      <c r="BR23" s="36"/>
      <c r="BS23" s="38"/>
      <c r="BT23" s="36"/>
      <c r="BU23" s="36"/>
      <c r="BV23" s="36"/>
      <c r="BW23" s="36"/>
      <c r="BX23" s="38"/>
      <c r="BY23" s="36"/>
      <c r="BZ23" s="36"/>
      <c r="CA23" s="36"/>
      <c r="CB23" s="36"/>
      <c r="CC23" s="38"/>
      <c r="CD23" s="36"/>
      <c r="CE23" s="36"/>
      <c r="CF23" s="36"/>
      <c r="CG23" s="36"/>
      <c r="CH23" s="38"/>
      <c r="CI23" s="36"/>
      <c r="CJ23" s="36"/>
      <c r="CK23" s="36"/>
      <c r="CL23" s="36"/>
      <c r="CM23" s="38"/>
      <c r="CN23" s="36"/>
      <c r="CO23" s="36"/>
      <c r="CP23" s="36"/>
      <c r="CQ23" s="36"/>
      <c r="CR23" s="38"/>
      <c r="CS23" s="36"/>
      <c r="CT23" s="36"/>
      <c r="CU23" s="36"/>
      <c r="CV23" s="36"/>
      <c r="CW23" s="38"/>
      <c r="CX23" s="36"/>
      <c r="CY23" s="36"/>
      <c r="CZ23" s="36"/>
      <c r="DA23" s="36"/>
      <c r="DB23" s="60"/>
      <c r="DC23" s="124"/>
      <c r="DD23" s="6"/>
      <c r="DE23" s="6"/>
      <c r="DF23" s="124"/>
      <c r="DG23" s="14"/>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84"/>
      <c r="EV23" s="124"/>
    </row>
    <row r="24" spans="2:152" x14ac:dyDescent="0.2">
      <c r="B24" s="44">
        <f>+B21+1</f>
        <v>12</v>
      </c>
      <c r="C24" s="45" t="s">
        <v>118</v>
      </c>
      <c r="D24" s="46"/>
      <c r="E24" s="46" t="s">
        <v>41</v>
      </c>
      <c r="F24" s="47">
        <v>3</v>
      </c>
      <c r="G24" s="48">
        <v>0</v>
      </c>
      <c r="H24" s="49">
        <v>0</v>
      </c>
      <c r="I24" s="49">
        <v>0</v>
      </c>
      <c r="J24" s="50">
        <v>0</v>
      </c>
      <c r="K24" s="126">
        <f t="shared" ref="K24:K31" si="17">SUM(G24:J24)</f>
        <v>0</v>
      </c>
      <c r="L24" s="48">
        <v>0</v>
      </c>
      <c r="M24" s="49">
        <v>0</v>
      </c>
      <c r="N24" s="49">
        <v>0</v>
      </c>
      <c r="O24" s="50">
        <v>0</v>
      </c>
      <c r="P24" s="126">
        <f t="shared" ref="P24:P31" si="18">SUM(L24:O24)</f>
        <v>0</v>
      </c>
      <c r="Q24" s="48">
        <v>0</v>
      </c>
      <c r="R24" s="49">
        <v>0</v>
      </c>
      <c r="S24" s="49">
        <v>0</v>
      </c>
      <c r="T24" s="50">
        <v>0</v>
      </c>
      <c r="U24" s="126">
        <f t="shared" ref="U24:U31" si="19">SUM(Q24:T24)</f>
        <v>0</v>
      </c>
      <c r="V24" s="48">
        <v>0</v>
      </c>
      <c r="W24" s="49">
        <v>0</v>
      </c>
      <c r="X24" s="49">
        <v>0</v>
      </c>
      <c r="Y24" s="50">
        <v>0</v>
      </c>
      <c r="Z24" s="126">
        <f t="shared" ref="Z24:Z31" si="20">SUM(V24:Y24)</f>
        <v>0</v>
      </c>
      <c r="AA24" s="48">
        <v>0</v>
      </c>
      <c r="AB24" s="49">
        <v>0</v>
      </c>
      <c r="AC24" s="49">
        <v>0</v>
      </c>
      <c r="AD24" s="50">
        <v>0</v>
      </c>
      <c r="AE24" s="126">
        <f t="shared" ref="AE24:AE31" si="21">SUM(AA24:AD24)</f>
        <v>0</v>
      </c>
      <c r="AF24" s="48">
        <v>0</v>
      </c>
      <c r="AG24" s="49">
        <v>0</v>
      </c>
      <c r="AH24" s="49">
        <v>0</v>
      </c>
      <c r="AI24" s="50">
        <v>0</v>
      </c>
      <c r="AJ24" s="126">
        <f t="shared" ref="AJ24:AJ31" si="22">SUM(AF24:AI24)</f>
        <v>0</v>
      </c>
      <c r="AK24" s="48">
        <v>0</v>
      </c>
      <c r="AL24" s="49">
        <v>0</v>
      </c>
      <c r="AM24" s="49">
        <v>0</v>
      </c>
      <c r="AN24" s="50">
        <v>0</v>
      </c>
      <c r="AO24" s="126">
        <f t="shared" ref="AO24:AO31" si="23">SUM(AK24:AN24)</f>
        <v>0</v>
      </c>
      <c r="AP24" s="48">
        <v>0</v>
      </c>
      <c r="AQ24" s="49">
        <v>0</v>
      </c>
      <c r="AR24" s="49">
        <v>0</v>
      </c>
      <c r="AS24" s="50">
        <v>0</v>
      </c>
      <c r="AT24" s="126">
        <f t="shared" ref="AT24:AT31" si="24">SUM(AP24:AS24)</f>
        <v>0</v>
      </c>
      <c r="AU24" s="111"/>
      <c r="AV24" s="90"/>
      <c r="AW24" s="39"/>
      <c r="AX24" s="71"/>
      <c r="AY24" s="43">
        <f>IF(SUM(BO24:DA24)=0,0,$BO$4)</f>
        <v>0</v>
      </c>
      <c r="AZ24" s="43"/>
      <c r="BA24" s="6"/>
      <c r="BB24" s="44">
        <f>+BB21+1</f>
        <v>12</v>
      </c>
      <c r="BC24" s="45" t="s">
        <v>118</v>
      </c>
      <c r="BD24" s="46" t="s">
        <v>41</v>
      </c>
      <c r="BE24" s="47">
        <v>3</v>
      </c>
      <c r="BF24" s="55" t="s">
        <v>119</v>
      </c>
      <c r="BG24" s="56" t="s">
        <v>120</v>
      </c>
      <c r="BH24" s="56" t="s">
        <v>121</v>
      </c>
      <c r="BI24" s="57" t="s">
        <v>122</v>
      </c>
      <c r="BJ24" s="127" t="s">
        <v>123</v>
      </c>
      <c r="BL24" s="124"/>
      <c r="BM24" s="125"/>
      <c r="BN24" s="125"/>
      <c r="BO24" s="59">
        <f t="shared" ref="BO24:BR28" si="25">IF(ISNUMBER(G24),0,1)</f>
        <v>0</v>
      </c>
      <c r="BP24" s="59">
        <f t="shared" si="25"/>
        <v>0</v>
      </c>
      <c r="BQ24" s="59">
        <f t="shared" si="25"/>
        <v>0</v>
      </c>
      <c r="BR24" s="59">
        <f t="shared" si="25"/>
        <v>0</v>
      </c>
      <c r="BS24" s="60"/>
      <c r="BT24" s="59">
        <f t="shared" ref="BT24:BW28" si="26">IF(ISNUMBER(L24),0,1)</f>
        <v>0</v>
      </c>
      <c r="BU24" s="59">
        <f t="shared" si="26"/>
        <v>0</v>
      </c>
      <c r="BV24" s="59">
        <f t="shared" si="26"/>
        <v>0</v>
      </c>
      <c r="BW24" s="59">
        <f t="shared" si="26"/>
        <v>0</v>
      </c>
      <c r="BX24" s="60"/>
      <c r="BY24" s="59">
        <f t="shared" ref="BY24:CB28" si="27">IF(ISNUMBER(Q24),0,1)</f>
        <v>0</v>
      </c>
      <c r="BZ24" s="59">
        <f t="shared" si="27"/>
        <v>0</v>
      </c>
      <c r="CA24" s="59">
        <f t="shared" si="27"/>
        <v>0</v>
      </c>
      <c r="CB24" s="59">
        <f t="shared" si="27"/>
        <v>0</v>
      </c>
      <c r="CC24" s="60"/>
      <c r="CD24" s="59">
        <f t="shared" ref="CD24:CG28" si="28">IF(ISNUMBER(V24),0,1)</f>
        <v>0</v>
      </c>
      <c r="CE24" s="59">
        <f t="shared" si="28"/>
        <v>0</v>
      </c>
      <c r="CF24" s="59">
        <f t="shared" si="28"/>
        <v>0</v>
      </c>
      <c r="CG24" s="59">
        <f t="shared" si="28"/>
        <v>0</v>
      </c>
      <c r="CH24" s="60"/>
      <c r="CI24" s="59">
        <f t="shared" ref="CI24:CL28" si="29">IF(ISNUMBER(AA24),0,1)</f>
        <v>0</v>
      </c>
      <c r="CJ24" s="59">
        <f t="shared" si="29"/>
        <v>0</v>
      </c>
      <c r="CK24" s="59">
        <f t="shared" si="29"/>
        <v>0</v>
      </c>
      <c r="CL24" s="59">
        <f t="shared" si="29"/>
        <v>0</v>
      </c>
      <c r="CM24" s="60"/>
      <c r="CN24" s="59">
        <f t="shared" ref="CN24:CQ28" si="30">IF(ISNUMBER(AF24),0,1)</f>
        <v>0</v>
      </c>
      <c r="CO24" s="59">
        <f t="shared" si="30"/>
        <v>0</v>
      </c>
      <c r="CP24" s="59">
        <f t="shared" si="30"/>
        <v>0</v>
      </c>
      <c r="CQ24" s="59">
        <f t="shared" si="30"/>
        <v>0</v>
      </c>
      <c r="CR24" s="60"/>
      <c r="CS24" s="59">
        <f t="shared" ref="CS24:CV28" si="31">IF(ISNUMBER(AK24),0,1)</f>
        <v>0</v>
      </c>
      <c r="CT24" s="59">
        <f t="shared" si="31"/>
        <v>0</v>
      </c>
      <c r="CU24" s="59">
        <f t="shared" si="31"/>
        <v>0</v>
      </c>
      <c r="CV24" s="59">
        <f t="shared" si="31"/>
        <v>0</v>
      </c>
      <c r="CW24" s="60"/>
      <c r="CX24" s="59">
        <f t="shared" ref="CX24:DA28" si="32">IF(ISNUMBER(AP24),0,1)</f>
        <v>0</v>
      </c>
      <c r="CY24" s="59">
        <f t="shared" si="32"/>
        <v>0</v>
      </c>
      <c r="CZ24" s="59">
        <f t="shared" si="32"/>
        <v>0</v>
      </c>
      <c r="DA24" s="59">
        <f t="shared" si="32"/>
        <v>0</v>
      </c>
      <c r="DB24" s="60"/>
      <c r="DC24" s="124"/>
      <c r="DD24" s="6"/>
      <c r="DE24" s="6"/>
      <c r="DF24" s="124"/>
      <c r="DG24" s="14"/>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124"/>
    </row>
    <row r="25" spans="2:152" x14ac:dyDescent="0.2">
      <c r="B25" s="62">
        <f t="shared" ref="B25:B31" si="33">+B24+1</f>
        <v>13</v>
      </c>
      <c r="C25" s="63" t="s">
        <v>124</v>
      </c>
      <c r="D25" s="64"/>
      <c r="E25" s="64" t="s">
        <v>41</v>
      </c>
      <c r="F25" s="65">
        <v>3</v>
      </c>
      <c r="G25" s="66">
        <v>0.44133873192538636</v>
      </c>
      <c r="H25" s="67">
        <v>6.1733552570292546E-2</v>
      </c>
      <c r="I25" s="67">
        <v>5.0554921148249576</v>
      </c>
      <c r="J25" s="68">
        <v>1.2542262197262619</v>
      </c>
      <c r="K25" s="128">
        <f t="shared" si="17"/>
        <v>6.8127906190468988</v>
      </c>
      <c r="L25" s="241">
        <v>0.19700000000000001</v>
      </c>
      <c r="M25" s="243">
        <v>0</v>
      </c>
      <c r="N25" s="243">
        <v>5.4770000000000003</v>
      </c>
      <c r="O25" s="244">
        <v>3.5470000000000002</v>
      </c>
      <c r="P25" s="246">
        <f t="shared" si="18"/>
        <v>9.2210000000000001</v>
      </c>
      <c r="Q25" s="66">
        <v>0.45242339622641509</v>
      </c>
      <c r="R25" s="67">
        <v>0.61448451642688173</v>
      </c>
      <c r="S25" s="67">
        <v>0.92862014587786434</v>
      </c>
      <c r="T25" s="244">
        <v>4.1660000000000004</v>
      </c>
      <c r="U25" s="246">
        <f t="shared" si="19"/>
        <v>6.1615280585311609</v>
      </c>
      <c r="V25" s="66">
        <v>0.38492052469709565</v>
      </c>
      <c r="W25" s="67">
        <v>0.54307645723947184</v>
      </c>
      <c r="X25" s="67">
        <v>1.0494058007615985</v>
      </c>
      <c r="Y25" s="68">
        <v>3.0538009698283703</v>
      </c>
      <c r="Z25" s="128">
        <f t="shared" si="20"/>
        <v>5.0312037525265367</v>
      </c>
      <c r="AA25" s="66">
        <v>0.38292052469709542</v>
      </c>
      <c r="AB25" s="67">
        <v>0.54120817200744309</v>
      </c>
      <c r="AC25" s="67">
        <v>1.0474624091396476</v>
      </c>
      <c r="AD25" s="68">
        <v>3.0504715252081569</v>
      </c>
      <c r="AE25" s="128">
        <f t="shared" si="21"/>
        <v>5.0220626310523429</v>
      </c>
      <c r="AF25" s="66">
        <v>0.40899999999999997</v>
      </c>
      <c r="AG25" s="67">
        <v>0.54091501445560453</v>
      </c>
      <c r="AH25" s="67">
        <v>1.0432819053552214</v>
      </c>
      <c r="AI25" s="68">
        <v>3.0436532603973747</v>
      </c>
      <c r="AJ25" s="128">
        <f t="shared" si="22"/>
        <v>5.0368501802082006</v>
      </c>
      <c r="AK25" s="66">
        <v>0.41199999999999992</v>
      </c>
      <c r="AL25" s="67">
        <v>0.54279472009521301</v>
      </c>
      <c r="AM25" s="67">
        <v>1.044731225416994</v>
      </c>
      <c r="AN25" s="68">
        <v>3.0462550255512877</v>
      </c>
      <c r="AO25" s="128">
        <f t="shared" si="23"/>
        <v>5.0457809710634951</v>
      </c>
      <c r="AP25" s="66">
        <v>0.39999999999999997</v>
      </c>
      <c r="AQ25" s="67">
        <v>0.539095205185536</v>
      </c>
      <c r="AR25" s="67">
        <v>1.018220988631098</v>
      </c>
      <c r="AS25" s="68">
        <v>3.0010959028215876</v>
      </c>
      <c r="AT25" s="128">
        <f t="shared" si="24"/>
        <v>4.9584120966382219</v>
      </c>
      <c r="AU25" s="111"/>
      <c r="AV25" s="91"/>
      <c r="AW25" s="37"/>
      <c r="AX25" s="71"/>
      <c r="AY25" s="43">
        <f>IF(SUM(BO25:DA25)=0,0,$BO$4)</f>
        <v>0</v>
      </c>
      <c r="AZ25" s="43"/>
      <c r="BA25" s="6"/>
      <c r="BB25" s="62">
        <f t="shared" ref="BB25:BB31" si="34">+BB24+1</f>
        <v>13</v>
      </c>
      <c r="BC25" s="63" t="s">
        <v>124</v>
      </c>
      <c r="BD25" s="64" t="s">
        <v>41</v>
      </c>
      <c r="BE25" s="65">
        <v>3</v>
      </c>
      <c r="BF25" s="72" t="s">
        <v>125</v>
      </c>
      <c r="BG25" s="73" t="s">
        <v>126</v>
      </c>
      <c r="BH25" s="73" t="s">
        <v>127</v>
      </c>
      <c r="BI25" s="74" t="s">
        <v>128</v>
      </c>
      <c r="BJ25" s="129" t="s">
        <v>129</v>
      </c>
      <c r="BL25" s="124"/>
      <c r="BM25" s="125"/>
      <c r="BN25" s="125"/>
      <c r="BO25" s="59">
        <f t="shared" si="25"/>
        <v>0</v>
      </c>
      <c r="BP25" s="59">
        <f t="shared" si="25"/>
        <v>0</v>
      </c>
      <c r="BQ25" s="59">
        <f t="shared" si="25"/>
        <v>0</v>
      </c>
      <c r="BR25" s="59">
        <f t="shared" si="25"/>
        <v>0</v>
      </c>
      <c r="BS25" s="60"/>
      <c r="BT25" s="59">
        <f t="shared" si="26"/>
        <v>0</v>
      </c>
      <c r="BU25" s="59">
        <f t="shared" si="26"/>
        <v>0</v>
      </c>
      <c r="BV25" s="59">
        <f t="shared" si="26"/>
        <v>0</v>
      </c>
      <c r="BW25" s="59">
        <f t="shared" si="26"/>
        <v>0</v>
      </c>
      <c r="BX25" s="60"/>
      <c r="BY25" s="59">
        <f t="shared" si="27"/>
        <v>0</v>
      </c>
      <c r="BZ25" s="59">
        <f t="shared" si="27"/>
        <v>0</v>
      </c>
      <c r="CA25" s="59">
        <f t="shared" si="27"/>
        <v>0</v>
      </c>
      <c r="CB25" s="59">
        <f t="shared" si="27"/>
        <v>0</v>
      </c>
      <c r="CC25" s="60"/>
      <c r="CD25" s="59">
        <f t="shared" si="28"/>
        <v>0</v>
      </c>
      <c r="CE25" s="59">
        <f t="shared" si="28"/>
        <v>0</v>
      </c>
      <c r="CF25" s="59">
        <f t="shared" si="28"/>
        <v>0</v>
      </c>
      <c r="CG25" s="59">
        <f t="shared" si="28"/>
        <v>0</v>
      </c>
      <c r="CH25" s="60"/>
      <c r="CI25" s="59">
        <f t="shared" si="29"/>
        <v>0</v>
      </c>
      <c r="CJ25" s="59">
        <f t="shared" si="29"/>
        <v>0</v>
      </c>
      <c r="CK25" s="59">
        <f t="shared" si="29"/>
        <v>0</v>
      </c>
      <c r="CL25" s="59">
        <f t="shared" si="29"/>
        <v>0</v>
      </c>
      <c r="CM25" s="60"/>
      <c r="CN25" s="59">
        <f t="shared" si="30"/>
        <v>0</v>
      </c>
      <c r="CO25" s="59">
        <f t="shared" si="30"/>
        <v>0</v>
      </c>
      <c r="CP25" s="59">
        <f t="shared" si="30"/>
        <v>0</v>
      </c>
      <c r="CQ25" s="59">
        <f t="shared" si="30"/>
        <v>0</v>
      </c>
      <c r="CR25" s="60"/>
      <c r="CS25" s="59">
        <f t="shared" si="31"/>
        <v>0</v>
      </c>
      <c r="CT25" s="59">
        <f t="shared" si="31"/>
        <v>0</v>
      </c>
      <c r="CU25" s="59">
        <f t="shared" si="31"/>
        <v>0</v>
      </c>
      <c r="CV25" s="59">
        <f t="shared" si="31"/>
        <v>0</v>
      </c>
      <c r="CW25" s="60"/>
      <c r="CX25" s="59">
        <f t="shared" si="32"/>
        <v>0</v>
      </c>
      <c r="CY25" s="59">
        <f t="shared" si="32"/>
        <v>0</v>
      </c>
      <c r="CZ25" s="59">
        <f t="shared" si="32"/>
        <v>0</v>
      </c>
      <c r="DA25" s="59">
        <f t="shared" si="32"/>
        <v>0</v>
      </c>
      <c r="DB25" s="60"/>
      <c r="DC25" s="124"/>
      <c r="DD25" s="6"/>
      <c r="DE25" s="6"/>
      <c r="DF25" s="124"/>
      <c r="DG25" s="14"/>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124"/>
    </row>
    <row r="26" spans="2:152" x14ac:dyDescent="0.2">
      <c r="B26" s="62">
        <f t="shared" si="33"/>
        <v>14</v>
      </c>
      <c r="C26" s="63" t="s">
        <v>130</v>
      </c>
      <c r="D26" s="64"/>
      <c r="E26" s="64" t="s">
        <v>41</v>
      </c>
      <c r="F26" s="65">
        <v>3</v>
      </c>
      <c r="G26" s="66">
        <v>0</v>
      </c>
      <c r="H26" s="67">
        <v>0</v>
      </c>
      <c r="I26" s="67">
        <v>7.8868415252873136E-2</v>
      </c>
      <c r="J26" s="68">
        <v>1.0937193399113327</v>
      </c>
      <c r="K26" s="128">
        <f t="shared" si="17"/>
        <v>1.1725877551642059</v>
      </c>
      <c r="L26" s="241">
        <v>3.9E-2</v>
      </c>
      <c r="M26" s="67">
        <v>0</v>
      </c>
      <c r="N26" s="243">
        <v>0</v>
      </c>
      <c r="O26" s="244">
        <v>1.0760000000000001</v>
      </c>
      <c r="P26" s="246">
        <f t="shared" si="18"/>
        <v>1.115</v>
      </c>
      <c r="Q26" s="66">
        <v>0</v>
      </c>
      <c r="R26" s="67">
        <v>0</v>
      </c>
      <c r="S26" s="67">
        <v>4.0330593079417165E-2</v>
      </c>
      <c r="T26" s="68">
        <v>0.60595631710113274</v>
      </c>
      <c r="U26" s="128">
        <f t="shared" si="19"/>
        <v>0.64628691018054996</v>
      </c>
      <c r="V26" s="66">
        <v>0.77</v>
      </c>
      <c r="W26" s="67">
        <v>0</v>
      </c>
      <c r="X26" s="67">
        <v>0</v>
      </c>
      <c r="Y26" s="68">
        <v>1.551502966543056</v>
      </c>
      <c r="Z26" s="128">
        <f t="shared" si="20"/>
        <v>2.321502966543056</v>
      </c>
      <c r="AA26" s="66">
        <v>0.76999999999999991</v>
      </c>
      <c r="AB26" s="67">
        <v>0.24999999999999997</v>
      </c>
      <c r="AC26" s="67">
        <v>0</v>
      </c>
      <c r="AD26" s="68">
        <v>1.6020513866594832</v>
      </c>
      <c r="AE26" s="128">
        <f t="shared" si="21"/>
        <v>2.622051386659483</v>
      </c>
      <c r="AF26" s="66">
        <v>0.76999999999999991</v>
      </c>
      <c r="AG26" s="67">
        <v>0.24999999999999997</v>
      </c>
      <c r="AH26" s="67">
        <v>0</v>
      </c>
      <c r="AI26" s="68">
        <v>1.6487725768246353</v>
      </c>
      <c r="AJ26" s="128">
        <f t="shared" si="22"/>
        <v>2.6687725768246349</v>
      </c>
      <c r="AK26" s="66">
        <v>0.77</v>
      </c>
      <c r="AL26" s="67">
        <v>0</v>
      </c>
      <c r="AM26" s="67">
        <v>0</v>
      </c>
      <c r="AN26" s="68">
        <v>1.6643488726688718</v>
      </c>
      <c r="AO26" s="128">
        <f t="shared" si="23"/>
        <v>2.4343488726688718</v>
      </c>
      <c r="AP26" s="66">
        <v>0.77000000000000013</v>
      </c>
      <c r="AQ26" s="67">
        <v>0</v>
      </c>
      <c r="AR26" s="67">
        <v>0</v>
      </c>
      <c r="AS26" s="68">
        <v>1.6801387834706027</v>
      </c>
      <c r="AT26" s="128">
        <f t="shared" si="24"/>
        <v>2.450138783470603</v>
      </c>
      <c r="AU26" s="111"/>
      <c r="AV26" s="91"/>
      <c r="AW26" s="37" t="s">
        <v>35</v>
      </c>
      <c r="AX26" s="71"/>
      <c r="AY26" s="43">
        <f>IF(SUM(BO26:DA26)=0,0,$BO$4)</f>
        <v>0</v>
      </c>
      <c r="AZ26" s="43" t="str">
        <f>IF(SUM(DH26:ET26)=0,0,$DH$7)</f>
        <v>Sum of lines 14-16 should equal line 39 in WS2 (Total water enhancement capital expenditure )</v>
      </c>
      <c r="BA26" s="6"/>
      <c r="BB26" s="62">
        <f t="shared" si="34"/>
        <v>14</v>
      </c>
      <c r="BC26" s="63" t="s">
        <v>130</v>
      </c>
      <c r="BD26" s="64" t="s">
        <v>41</v>
      </c>
      <c r="BE26" s="65">
        <v>3</v>
      </c>
      <c r="BF26" s="72" t="s">
        <v>131</v>
      </c>
      <c r="BG26" s="73" t="s">
        <v>132</v>
      </c>
      <c r="BH26" s="73" t="s">
        <v>133</v>
      </c>
      <c r="BI26" s="74" t="s">
        <v>134</v>
      </c>
      <c r="BJ26" s="129" t="s">
        <v>135</v>
      </c>
      <c r="BL26" s="7"/>
      <c r="BN26" s="8"/>
      <c r="BO26" s="59">
        <f t="shared" si="25"/>
        <v>0</v>
      </c>
      <c r="BP26" s="59">
        <f t="shared" si="25"/>
        <v>0</v>
      </c>
      <c r="BQ26" s="59">
        <f t="shared" si="25"/>
        <v>0</v>
      </c>
      <c r="BR26" s="59">
        <f t="shared" si="25"/>
        <v>0</v>
      </c>
      <c r="BS26" s="60"/>
      <c r="BT26" s="59">
        <f t="shared" si="26"/>
        <v>0</v>
      </c>
      <c r="BU26" s="59">
        <f t="shared" si="26"/>
        <v>0</v>
      </c>
      <c r="BV26" s="59">
        <f t="shared" si="26"/>
        <v>0</v>
      </c>
      <c r="BW26" s="59">
        <f t="shared" si="26"/>
        <v>0</v>
      </c>
      <c r="BX26" s="60"/>
      <c r="BY26" s="59">
        <f t="shared" si="27"/>
        <v>0</v>
      </c>
      <c r="BZ26" s="59">
        <f t="shared" si="27"/>
        <v>0</v>
      </c>
      <c r="CA26" s="59">
        <f t="shared" si="27"/>
        <v>0</v>
      </c>
      <c r="CB26" s="59">
        <f t="shared" si="27"/>
        <v>0</v>
      </c>
      <c r="CC26" s="60"/>
      <c r="CD26" s="59">
        <f t="shared" si="28"/>
        <v>0</v>
      </c>
      <c r="CE26" s="59">
        <f t="shared" si="28"/>
        <v>0</v>
      </c>
      <c r="CF26" s="59">
        <f t="shared" si="28"/>
        <v>0</v>
      </c>
      <c r="CG26" s="59">
        <f t="shared" si="28"/>
        <v>0</v>
      </c>
      <c r="CH26" s="60"/>
      <c r="CI26" s="59">
        <f t="shared" si="29"/>
        <v>0</v>
      </c>
      <c r="CJ26" s="59">
        <f t="shared" si="29"/>
        <v>0</v>
      </c>
      <c r="CK26" s="59">
        <f t="shared" si="29"/>
        <v>0</v>
      </c>
      <c r="CL26" s="59">
        <f t="shared" si="29"/>
        <v>0</v>
      </c>
      <c r="CM26" s="60"/>
      <c r="CN26" s="59">
        <f t="shared" si="30"/>
        <v>0</v>
      </c>
      <c r="CO26" s="59">
        <f t="shared" si="30"/>
        <v>0</v>
      </c>
      <c r="CP26" s="59">
        <f t="shared" si="30"/>
        <v>0</v>
      </c>
      <c r="CQ26" s="59">
        <f t="shared" si="30"/>
        <v>0</v>
      </c>
      <c r="CR26" s="60"/>
      <c r="CS26" s="59">
        <f t="shared" si="31"/>
        <v>0</v>
      </c>
      <c r="CT26" s="59">
        <f t="shared" si="31"/>
        <v>0</v>
      </c>
      <c r="CU26" s="59">
        <f t="shared" si="31"/>
        <v>0</v>
      </c>
      <c r="CV26" s="59">
        <f t="shared" si="31"/>
        <v>0</v>
      </c>
      <c r="CW26" s="60"/>
      <c r="CX26" s="59">
        <f t="shared" si="32"/>
        <v>0</v>
      </c>
      <c r="CY26" s="59">
        <f t="shared" si="32"/>
        <v>0</v>
      </c>
      <c r="CZ26" s="59">
        <f t="shared" si="32"/>
        <v>0</v>
      </c>
      <c r="DA26" s="59">
        <f t="shared" si="32"/>
        <v>0</v>
      </c>
      <c r="DB26" s="60"/>
      <c r="DC26" s="7"/>
      <c r="DD26" s="6"/>
      <c r="DE26" s="6"/>
      <c r="DF26" s="7"/>
      <c r="DG26" s="14"/>
      <c r="DH26" s="61">
        <f>IF((ROUND(SUM(G$26:G$28),3) = ROUND([1]WS2!G$47,3)), 0, 1)</f>
        <v>0</v>
      </c>
      <c r="DI26" s="61">
        <f>IF((ROUND(SUM(H$26:H$28),3) = ROUND([1]WS2!H$47,3)), 0, 1)</f>
        <v>0</v>
      </c>
      <c r="DJ26" s="61">
        <f>IF((ROUND(SUM(I$26:I$28),3) = ROUND([1]WS2!I$47,3)), 0, 1)</f>
        <v>0</v>
      </c>
      <c r="DK26" s="61">
        <f>IF((ROUND(SUM(J$26:J$28),3) = ROUND([1]WS2!J$47,3)), 0, 1)</f>
        <v>0</v>
      </c>
      <c r="DL26" s="60"/>
      <c r="DM26" s="61">
        <f>IF((ROUND(SUM(L$26:L$28),3) = ROUND([1]WS2!L$47,3)), 0, 1)</f>
        <v>1</v>
      </c>
      <c r="DN26" s="61">
        <f>IF((ROUND(SUM(M$26:M$28),3) = ROUND([1]WS2!M$47,3)), 0, 1)</f>
        <v>1</v>
      </c>
      <c r="DO26" s="61">
        <f>IF((ROUND(SUM(N$26:N$28),3) = ROUND([1]WS2!N$47,3)), 0, 1)</f>
        <v>1</v>
      </c>
      <c r="DP26" s="61">
        <f>IF((ROUND(SUM(O$26:O$28),3) = ROUND([1]WS2!O$47,3)), 0, 1)</f>
        <v>1</v>
      </c>
      <c r="DQ26" s="60"/>
      <c r="DR26" s="61">
        <f>IF((ROUND(SUM(Q$26:Q$28),3) = ROUND([1]WS2!Q$47,3)), 0, 1)</f>
        <v>0</v>
      </c>
      <c r="DS26" s="61">
        <f>IF((ROUND(SUM(R$26:R$28),3) = ROUND([1]WS2!R$47,3)), 0, 1)</f>
        <v>0</v>
      </c>
      <c r="DT26" s="61">
        <f>IF((ROUND(SUM(S$26:S$28),3) = ROUND([1]WS2!S$47,3)), 0, 1)</f>
        <v>0</v>
      </c>
      <c r="DU26" s="61">
        <f>IF((ROUND(SUM(T$26:T$28),3) = ROUND([1]WS2!T$47,3)), 0, 1)</f>
        <v>0</v>
      </c>
      <c r="DV26" s="60"/>
      <c r="DW26" s="61">
        <f>IF((ROUND(SUM(V$26:V$28),3) = ROUND([1]WS2!V$47,3)), 0, 1)</f>
        <v>0</v>
      </c>
      <c r="DX26" s="61">
        <f>IF((ROUND(SUM(W$26:W$28),3) = ROUND([1]WS2!W$47,3)), 0, 1)</f>
        <v>0</v>
      </c>
      <c r="DY26" s="61">
        <f>IF((ROUND(SUM(X$26:X$28),3) = ROUND([1]WS2!X$47,3)), 0, 1)</f>
        <v>0</v>
      </c>
      <c r="DZ26" s="61">
        <f>IF((ROUND(SUM(Y$26:Y$28),3) = ROUND([1]WS2!Y$47,3)), 0, 1)</f>
        <v>0</v>
      </c>
      <c r="EA26" s="60"/>
      <c r="EB26" s="61">
        <f>IF((ROUND(SUM(AA$26:AA$28),3) = ROUND([1]WS2!AA$47,3)), 0, 1)</f>
        <v>0</v>
      </c>
      <c r="EC26" s="61">
        <f>IF((ROUND(SUM(AB$26:AB$28),3) = ROUND([1]WS2!AB$47,3)), 0, 1)</f>
        <v>0</v>
      </c>
      <c r="ED26" s="61">
        <f>IF((ROUND(SUM(AC$26:AC$28),3) = ROUND([1]WS2!AC$47,3)), 0, 1)</f>
        <v>0</v>
      </c>
      <c r="EE26" s="61">
        <f>IF((ROUND(SUM(AD$26:AD$28),3) = ROUND([1]WS2!AD$47,3)), 0, 1)</f>
        <v>0</v>
      </c>
      <c r="EF26" s="60"/>
      <c r="EG26" s="61">
        <f>IF((ROUND(SUM(AF$26:AF$28),3) = ROUND([1]WS2!AF$47,3)), 0, 1)</f>
        <v>0</v>
      </c>
      <c r="EH26" s="61">
        <f>IF((ROUND(SUM(AG$26:AG$28),3) = ROUND([1]WS2!AG$47,3)), 0, 1)</f>
        <v>0</v>
      </c>
      <c r="EI26" s="61">
        <f>IF((ROUND(SUM(AH$26:AH$28),3) = ROUND([1]WS2!AH$47,3)), 0, 1)</f>
        <v>0</v>
      </c>
      <c r="EJ26" s="61">
        <f>IF((ROUND(SUM(AI$26:AI$28),3) = ROUND([1]WS2!AI$47,3)), 0, 1)</f>
        <v>0</v>
      </c>
      <c r="EK26" s="60"/>
      <c r="EL26" s="61">
        <f>IF((ROUND(SUM(AK$26:AK$28),3) = ROUND([1]WS2!AK$47,3)), 0, 1)</f>
        <v>0</v>
      </c>
      <c r="EM26" s="61">
        <f>IF((ROUND(SUM(AL$26:AL$28),3) = ROUND([1]WS2!AL$47,3)), 0, 1)</f>
        <v>0</v>
      </c>
      <c r="EN26" s="61">
        <f>IF((ROUND(SUM(AM$26:AM$28),3) = ROUND([1]WS2!AM$47,3)), 0, 1)</f>
        <v>0</v>
      </c>
      <c r="EO26" s="61">
        <f>IF((ROUND(SUM(AN$26:AN$28),3) = ROUND([1]WS2!AN$47,3)), 0, 1)</f>
        <v>0</v>
      </c>
      <c r="EP26" s="60"/>
      <c r="EQ26" s="61">
        <f>IF((ROUND(SUM(AP$26:AP$28),3) = ROUND([1]WS2!AP$47,3)), 0, 1)</f>
        <v>0</v>
      </c>
      <c r="ER26" s="61">
        <f>IF((ROUND(SUM(AQ$26:AQ$28),3) = ROUND([1]WS2!AQ$47,3)), 0, 1)</f>
        <v>0</v>
      </c>
      <c r="ES26" s="61">
        <f>IF((ROUND(SUM(AR$26:AR$28),3) = ROUND([1]WS2!AR$47,3)), 0, 1)</f>
        <v>0</v>
      </c>
      <c r="ET26" s="61">
        <f>IF((ROUND(SUM(AS$26:AS$28),3) = ROUND([1]WS2!AS$47,3)), 0, 1)</f>
        <v>0</v>
      </c>
      <c r="EU26" s="60"/>
      <c r="EV26" s="7"/>
    </row>
    <row r="27" spans="2:152" x14ac:dyDescent="0.2">
      <c r="B27" s="62">
        <f t="shared" si="33"/>
        <v>15</v>
      </c>
      <c r="C27" s="63" t="s">
        <v>136</v>
      </c>
      <c r="D27" s="64"/>
      <c r="E27" s="64" t="s">
        <v>41</v>
      </c>
      <c r="F27" s="65">
        <v>3</v>
      </c>
      <c r="G27" s="66">
        <v>3.3432771980721469E-2</v>
      </c>
      <c r="H27" s="67">
        <v>2.5672279701504808E-2</v>
      </c>
      <c r="I27" s="67">
        <v>0.29268530583110069</v>
      </c>
      <c r="J27" s="68">
        <v>0.73762188732246714</v>
      </c>
      <c r="K27" s="128">
        <f t="shared" si="17"/>
        <v>1.0894122448357941</v>
      </c>
      <c r="L27" s="241">
        <v>5.1999999999999998E-2</v>
      </c>
      <c r="M27" s="243">
        <v>0</v>
      </c>
      <c r="N27" s="243">
        <v>0.18099999999999999</v>
      </c>
      <c r="O27" s="244">
        <v>1.0249999999999999</v>
      </c>
      <c r="P27" s="246">
        <f t="shared" si="18"/>
        <v>1.258</v>
      </c>
      <c r="Q27" s="66">
        <v>0</v>
      </c>
      <c r="R27" s="67">
        <v>1.6148762391493637E-2</v>
      </c>
      <c r="S27" s="67">
        <v>0.13390528035562438</v>
      </c>
      <c r="T27" s="68">
        <v>0.47149216436792979</v>
      </c>
      <c r="U27" s="128">
        <f t="shared" si="19"/>
        <v>0.62154620711504782</v>
      </c>
      <c r="V27" s="66">
        <v>1.3480794753029044</v>
      </c>
      <c r="W27" s="67">
        <v>0</v>
      </c>
      <c r="X27" s="67">
        <v>0</v>
      </c>
      <c r="Y27" s="68">
        <v>0.23931959999999997</v>
      </c>
      <c r="Z27" s="128">
        <f t="shared" si="20"/>
        <v>1.5873990753029044</v>
      </c>
      <c r="AA27" s="66">
        <v>1.4570794753029042</v>
      </c>
      <c r="AB27" s="67">
        <v>0</v>
      </c>
      <c r="AC27" s="67">
        <v>0</v>
      </c>
      <c r="AD27" s="68">
        <v>0.23931960000000016</v>
      </c>
      <c r="AE27" s="128">
        <f t="shared" si="21"/>
        <v>1.6963990753029043</v>
      </c>
      <c r="AF27" s="66">
        <v>0.15100000000000002</v>
      </c>
      <c r="AG27" s="67">
        <v>0</v>
      </c>
      <c r="AH27" s="67">
        <v>0.26598179465056082</v>
      </c>
      <c r="AI27" s="68">
        <v>0.50530139465056079</v>
      </c>
      <c r="AJ27" s="128">
        <f t="shared" si="22"/>
        <v>0.92228318930112163</v>
      </c>
      <c r="AK27" s="66">
        <v>1.2000000000000011E-2</v>
      </c>
      <c r="AL27" s="67">
        <v>0</v>
      </c>
      <c r="AM27" s="67">
        <v>0.26598179465056088</v>
      </c>
      <c r="AN27" s="68">
        <v>0.5053013946505609</v>
      </c>
      <c r="AO27" s="128">
        <f t="shared" si="23"/>
        <v>0.78328318930112184</v>
      </c>
      <c r="AP27" s="66">
        <v>2.0000000000000018E-3</v>
      </c>
      <c r="AQ27" s="67">
        <v>0</v>
      </c>
      <c r="AR27" s="67">
        <v>0.26598179465056093</v>
      </c>
      <c r="AS27" s="68">
        <v>0.5053013946505609</v>
      </c>
      <c r="AT27" s="128">
        <f t="shared" si="24"/>
        <v>0.77328318930112183</v>
      </c>
      <c r="AU27" s="111"/>
      <c r="AV27" s="92"/>
      <c r="AW27" s="37" t="s">
        <v>35</v>
      </c>
      <c r="AX27" s="94"/>
      <c r="AY27" s="43">
        <f>IF(SUM(BO27:DA27)=0,0,$BO$4)</f>
        <v>0</v>
      </c>
      <c r="AZ27" s="43" t="str">
        <f>IF(SUM(DH27:ET27)=0,0,$DH$7)</f>
        <v>Sum of lines 14-16 should equal line 39 in WS2 (Total water enhancement capital expenditure )</v>
      </c>
      <c r="BA27" s="6"/>
      <c r="BB27" s="62">
        <f t="shared" si="34"/>
        <v>15</v>
      </c>
      <c r="BC27" s="63" t="s">
        <v>136</v>
      </c>
      <c r="BD27" s="64" t="s">
        <v>41</v>
      </c>
      <c r="BE27" s="65">
        <v>3</v>
      </c>
      <c r="BF27" s="72" t="s">
        <v>137</v>
      </c>
      <c r="BG27" s="73" t="s">
        <v>138</v>
      </c>
      <c r="BH27" s="73" t="s">
        <v>139</v>
      </c>
      <c r="BI27" s="74" t="s">
        <v>140</v>
      </c>
      <c r="BJ27" s="129" t="s">
        <v>141</v>
      </c>
      <c r="BL27" s="7"/>
      <c r="BN27" s="8"/>
      <c r="BO27" s="59">
        <f t="shared" si="25"/>
        <v>0</v>
      </c>
      <c r="BP27" s="59">
        <f t="shared" si="25"/>
        <v>0</v>
      </c>
      <c r="BQ27" s="59">
        <f t="shared" si="25"/>
        <v>0</v>
      </c>
      <c r="BR27" s="59">
        <f t="shared" si="25"/>
        <v>0</v>
      </c>
      <c r="BS27" s="60"/>
      <c r="BT27" s="59">
        <f t="shared" si="26"/>
        <v>0</v>
      </c>
      <c r="BU27" s="59">
        <f t="shared" si="26"/>
        <v>0</v>
      </c>
      <c r="BV27" s="59">
        <f t="shared" si="26"/>
        <v>0</v>
      </c>
      <c r="BW27" s="59">
        <f t="shared" si="26"/>
        <v>0</v>
      </c>
      <c r="BX27" s="60"/>
      <c r="BY27" s="59">
        <f t="shared" si="27"/>
        <v>0</v>
      </c>
      <c r="BZ27" s="59">
        <f t="shared" si="27"/>
        <v>0</v>
      </c>
      <c r="CA27" s="59">
        <f t="shared" si="27"/>
        <v>0</v>
      </c>
      <c r="CB27" s="59">
        <f t="shared" si="27"/>
        <v>0</v>
      </c>
      <c r="CC27" s="60"/>
      <c r="CD27" s="59">
        <f t="shared" si="28"/>
        <v>0</v>
      </c>
      <c r="CE27" s="59">
        <f t="shared" si="28"/>
        <v>0</v>
      </c>
      <c r="CF27" s="59">
        <f t="shared" si="28"/>
        <v>0</v>
      </c>
      <c r="CG27" s="59">
        <f t="shared" si="28"/>
        <v>0</v>
      </c>
      <c r="CH27" s="60"/>
      <c r="CI27" s="59">
        <f t="shared" si="29"/>
        <v>0</v>
      </c>
      <c r="CJ27" s="59">
        <f t="shared" si="29"/>
        <v>0</v>
      </c>
      <c r="CK27" s="59">
        <f t="shared" si="29"/>
        <v>0</v>
      </c>
      <c r="CL27" s="59">
        <f t="shared" si="29"/>
        <v>0</v>
      </c>
      <c r="CM27" s="60"/>
      <c r="CN27" s="59">
        <f t="shared" si="30"/>
        <v>0</v>
      </c>
      <c r="CO27" s="59">
        <f t="shared" si="30"/>
        <v>0</v>
      </c>
      <c r="CP27" s="59">
        <f t="shared" si="30"/>
        <v>0</v>
      </c>
      <c r="CQ27" s="59">
        <f t="shared" si="30"/>
        <v>0</v>
      </c>
      <c r="CR27" s="60"/>
      <c r="CS27" s="59">
        <f t="shared" si="31"/>
        <v>0</v>
      </c>
      <c r="CT27" s="59">
        <f t="shared" si="31"/>
        <v>0</v>
      </c>
      <c r="CU27" s="59">
        <f t="shared" si="31"/>
        <v>0</v>
      </c>
      <c r="CV27" s="59">
        <f t="shared" si="31"/>
        <v>0</v>
      </c>
      <c r="CW27" s="60"/>
      <c r="CX27" s="59">
        <f t="shared" si="32"/>
        <v>0</v>
      </c>
      <c r="CY27" s="59">
        <f t="shared" si="32"/>
        <v>0</v>
      </c>
      <c r="CZ27" s="59">
        <f t="shared" si="32"/>
        <v>0</v>
      </c>
      <c r="DA27" s="59">
        <f t="shared" si="32"/>
        <v>0</v>
      </c>
      <c r="DB27" s="60"/>
      <c r="DC27" s="7"/>
      <c r="DD27" s="6"/>
      <c r="DE27" s="6"/>
      <c r="DF27" s="7"/>
      <c r="DG27" s="14"/>
      <c r="DH27" s="61">
        <f>IF((ROUND(SUM(G$26:G$28),3) = ROUND([1]WS2!G$47,3)), 0, 1)</f>
        <v>0</v>
      </c>
      <c r="DI27" s="61">
        <f>IF((ROUND(SUM(H$26:H$28),3) = ROUND([1]WS2!H$47,3)), 0, 1)</f>
        <v>0</v>
      </c>
      <c r="DJ27" s="61">
        <f>IF((ROUND(SUM(I$26:I$28),3) = ROUND([1]WS2!I$47,3)), 0, 1)</f>
        <v>0</v>
      </c>
      <c r="DK27" s="61">
        <f>IF((ROUND(SUM(J$26:J$28),3) = ROUND([1]WS2!J$47,3)), 0, 1)</f>
        <v>0</v>
      </c>
      <c r="DL27" s="60"/>
      <c r="DM27" s="61">
        <f>IF((ROUND(SUM(L$26:L$28),3) = ROUND([1]WS2!L$47,3)), 0, 1)</f>
        <v>1</v>
      </c>
      <c r="DN27" s="61">
        <f>IF((ROUND(SUM(M$26:M$28),3) = ROUND([1]WS2!M$47,3)), 0, 1)</f>
        <v>1</v>
      </c>
      <c r="DO27" s="61">
        <f>IF((ROUND(SUM(N$26:N$28),3) = ROUND([1]WS2!N$47,3)), 0, 1)</f>
        <v>1</v>
      </c>
      <c r="DP27" s="61">
        <f>IF((ROUND(SUM(O$26:O$28),3) = ROUND([1]WS2!O$47,3)), 0, 1)</f>
        <v>1</v>
      </c>
      <c r="DQ27" s="60"/>
      <c r="DR27" s="61">
        <f>IF((ROUND(SUM(Q$26:Q$28),3) = ROUND([1]WS2!Q$47,3)), 0, 1)</f>
        <v>0</v>
      </c>
      <c r="DS27" s="61">
        <f>IF((ROUND(SUM(R$26:R$28),3) = ROUND([1]WS2!R$47,3)), 0, 1)</f>
        <v>0</v>
      </c>
      <c r="DT27" s="61">
        <f>IF((ROUND(SUM(S$26:S$28),3) = ROUND([1]WS2!S$47,3)), 0, 1)</f>
        <v>0</v>
      </c>
      <c r="DU27" s="61">
        <f>IF((ROUND(SUM(T$26:T$28),3) = ROUND([1]WS2!T$47,3)), 0, 1)</f>
        <v>0</v>
      </c>
      <c r="DV27" s="60"/>
      <c r="DW27" s="61">
        <f>IF((ROUND(SUM(V$26:V$28),3) = ROUND([1]WS2!V$47,3)), 0, 1)</f>
        <v>0</v>
      </c>
      <c r="DX27" s="61">
        <f>IF((ROUND(SUM(W$26:W$28),3) = ROUND([1]WS2!W$47,3)), 0, 1)</f>
        <v>0</v>
      </c>
      <c r="DY27" s="61">
        <f>IF((ROUND(SUM(X$26:X$28),3) = ROUND([1]WS2!X$47,3)), 0, 1)</f>
        <v>0</v>
      </c>
      <c r="DZ27" s="61">
        <f>IF((ROUND(SUM(Y$26:Y$28),3) = ROUND([1]WS2!Y$47,3)), 0, 1)</f>
        <v>0</v>
      </c>
      <c r="EA27" s="60"/>
      <c r="EB27" s="61">
        <f>IF((ROUND(SUM(AA$26:AA$28),3) = ROUND([1]WS2!AA$47,3)), 0, 1)</f>
        <v>0</v>
      </c>
      <c r="EC27" s="61">
        <f>IF((ROUND(SUM(AB$26:AB$28),3) = ROUND([1]WS2!AB$47,3)), 0, 1)</f>
        <v>0</v>
      </c>
      <c r="ED27" s="61">
        <f>IF((ROUND(SUM(AC$26:AC$28),3) = ROUND([1]WS2!AC$47,3)), 0, 1)</f>
        <v>0</v>
      </c>
      <c r="EE27" s="61">
        <f>IF((ROUND(SUM(AD$26:AD$28),3) = ROUND([1]WS2!AD$47,3)), 0, 1)</f>
        <v>0</v>
      </c>
      <c r="EF27" s="60"/>
      <c r="EG27" s="61">
        <f>IF((ROUND(SUM(AF$26:AF$28),3) = ROUND([1]WS2!AF$47,3)), 0, 1)</f>
        <v>0</v>
      </c>
      <c r="EH27" s="61">
        <f>IF((ROUND(SUM(AG$26:AG$28),3) = ROUND([1]WS2!AG$47,3)), 0, 1)</f>
        <v>0</v>
      </c>
      <c r="EI27" s="61">
        <f>IF((ROUND(SUM(AH$26:AH$28),3) = ROUND([1]WS2!AH$47,3)), 0, 1)</f>
        <v>0</v>
      </c>
      <c r="EJ27" s="61">
        <f>IF((ROUND(SUM(AI$26:AI$28),3) = ROUND([1]WS2!AI$47,3)), 0, 1)</f>
        <v>0</v>
      </c>
      <c r="EK27" s="60"/>
      <c r="EL27" s="61">
        <f>IF((ROUND(SUM(AK$26:AK$28),3) = ROUND([1]WS2!AK$47,3)), 0, 1)</f>
        <v>0</v>
      </c>
      <c r="EM27" s="61">
        <f>IF((ROUND(SUM(AL$26:AL$28),3) = ROUND([1]WS2!AL$47,3)), 0, 1)</f>
        <v>0</v>
      </c>
      <c r="EN27" s="61">
        <f>IF((ROUND(SUM(AM$26:AM$28),3) = ROUND([1]WS2!AM$47,3)), 0, 1)</f>
        <v>0</v>
      </c>
      <c r="EO27" s="61">
        <f>IF((ROUND(SUM(AN$26:AN$28),3) = ROUND([1]WS2!AN$47,3)), 0, 1)</f>
        <v>0</v>
      </c>
      <c r="EP27" s="60"/>
      <c r="EQ27" s="61">
        <f>IF((ROUND(SUM(AP$26:AP$28),3) = ROUND([1]WS2!AP$47,3)), 0, 1)</f>
        <v>0</v>
      </c>
      <c r="ER27" s="61">
        <f>IF((ROUND(SUM(AQ$26:AQ$28),3) = ROUND([1]WS2!AQ$47,3)), 0, 1)</f>
        <v>0</v>
      </c>
      <c r="ES27" s="61">
        <f>IF((ROUND(SUM(AR$26:AR$28),3) = ROUND([1]WS2!AR$47,3)), 0, 1)</f>
        <v>0</v>
      </c>
      <c r="ET27" s="61">
        <f>IF((ROUND(SUM(AS$26:AS$28),3) = ROUND([1]WS2!AS$47,3)), 0, 1)</f>
        <v>0</v>
      </c>
      <c r="EU27" s="60"/>
      <c r="EV27" s="7"/>
    </row>
    <row r="28" spans="2:152" x14ac:dyDescent="0.2">
      <c r="B28" s="62">
        <f t="shared" si="33"/>
        <v>16</v>
      </c>
      <c r="C28" s="63" t="s">
        <v>142</v>
      </c>
      <c r="D28" s="64"/>
      <c r="E28" s="64" t="s">
        <v>41</v>
      </c>
      <c r="F28" s="65">
        <v>3</v>
      </c>
      <c r="G28" s="66">
        <v>0</v>
      </c>
      <c r="H28" s="67">
        <v>0</v>
      </c>
      <c r="I28" s="67">
        <v>0</v>
      </c>
      <c r="J28" s="68">
        <v>0.14874131644113842</v>
      </c>
      <c r="K28" s="128">
        <f t="shared" si="17"/>
        <v>0.14874131644113842</v>
      </c>
      <c r="L28" s="66">
        <v>0</v>
      </c>
      <c r="M28" s="67">
        <v>0</v>
      </c>
      <c r="N28" s="67">
        <v>0</v>
      </c>
      <c r="O28" s="244">
        <v>1E-3</v>
      </c>
      <c r="P28" s="246">
        <f t="shared" si="18"/>
        <v>1E-3</v>
      </c>
      <c r="Q28" s="66">
        <v>0</v>
      </c>
      <c r="R28" s="67">
        <v>0</v>
      </c>
      <c r="S28" s="67">
        <v>0</v>
      </c>
      <c r="T28" s="68">
        <v>0.17667967786416561</v>
      </c>
      <c r="U28" s="128">
        <f t="shared" si="19"/>
        <v>0.17667967786416561</v>
      </c>
      <c r="V28" s="66">
        <v>0</v>
      </c>
      <c r="W28" s="67">
        <v>0</v>
      </c>
      <c r="X28" s="67">
        <v>0</v>
      </c>
      <c r="Y28" s="68">
        <v>0.22489420562750242</v>
      </c>
      <c r="Z28" s="128">
        <f t="shared" si="20"/>
        <v>0.22489420562750242</v>
      </c>
      <c r="AA28" s="66">
        <v>0</v>
      </c>
      <c r="AB28" s="67">
        <v>0</v>
      </c>
      <c r="AC28" s="67">
        <v>0</v>
      </c>
      <c r="AD28" s="68">
        <v>0.28648690698526807</v>
      </c>
      <c r="AE28" s="128">
        <f t="shared" si="21"/>
        <v>0.28648690698526807</v>
      </c>
      <c r="AF28" s="66">
        <v>0</v>
      </c>
      <c r="AG28" s="67">
        <v>0</v>
      </c>
      <c r="AH28" s="67">
        <v>0</v>
      </c>
      <c r="AI28" s="68">
        <v>0.29809405366604136</v>
      </c>
      <c r="AJ28" s="128">
        <f t="shared" si="22"/>
        <v>0.29809405366604136</v>
      </c>
      <c r="AK28" s="66">
        <v>0</v>
      </c>
      <c r="AL28" s="67">
        <v>0</v>
      </c>
      <c r="AM28" s="67">
        <v>0</v>
      </c>
      <c r="AN28" s="68">
        <v>0.24058696696651183</v>
      </c>
      <c r="AO28" s="128">
        <f t="shared" si="23"/>
        <v>0.24058696696651183</v>
      </c>
      <c r="AP28" s="66">
        <v>0</v>
      </c>
      <c r="AQ28" s="67">
        <v>0</v>
      </c>
      <c r="AR28" s="67">
        <v>0</v>
      </c>
      <c r="AS28" s="68">
        <v>0.24516593059005523</v>
      </c>
      <c r="AT28" s="128">
        <f t="shared" si="24"/>
        <v>0.24516593059005523</v>
      </c>
      <c r="AU28" s="111"/>
      <c r="AV28" s="92"/>
      <c r="AW28" s="37" t="s">
        <v>35</v>
      </c>
      <c r="AX28" s="94"/>
      <c r="AY28" s="43">
        <f>IF(SUM(BO28:DA28)=0,0,$BO$4)</f>
        <v>0</v>
      </c>
      <c r="AZ28" s="43" t="str">
        <f>IF(SUM(DH28:ET28)=0,0,$DH$7)</f>
        <v>Sum of lines 14-16 should equal line 39 in WS2 (Total water enhancement capital expenditure )</v>
      </c>
      <c r="BA28" s="6"/>
      <c r="BB28" s="62">
        <f t="shared" si="34"/>
        <v>16</v>
      </c>
      <c r="BC28" s="63" t="s">
        <v>142</v>
      </c>
      <c r="BD28" s="64" t="s">
        <v>41</v>
      </c>
      <c r="BE28" s="65">
        <v>3</v>
      </c>
      <c r="BF28" s="72" t="s">
        <v>143</v>
      </c>
      <c r="BG28" s="73" t="s">
        <v>144</v>
      </c>
      <c r="BH28" s="73" t="s">
        <v>145</v>
      </c>
      <c r="BI28" s="74" t="s">
        <v>146</v>
      </c>
      <c r="BJ28" s="129" t="s">
        <v>147</v>
      </c>
      <c r="BL28" s="7"/>
      <c r="BN28" s="8"/>
      <c r="BO28" s="59">
        <f t="shared" si="25"/>
        <v>0</v>
      </c>
      <c r="BP28" s="59">
        <f t="shared" si="25"/>
        <v>0</v>
      </c>
      <c r="BQ28" s="59">
        <f t="shared" si="25"/>
        <v>0</v>
      </c>
      <c r="BR28" s="59">
        <f t="shared" si="25"/>
        <v>0</v>
      </c>
      <c r="BS28" s="60"/>
      <c r="BT28" s="59">
        <f t="shared" si="26"/>
        <v>0</v>
      </c>
      <c r="BU28" s="59">
        <f t="shared" si="26"/>
        <v>0</v>
      </c>
      <c r="BV28" s="59">
        <f t="shared" si="26"/>
        <v>0</v>
      </c>
      <c r="BW28" s="59">
        <f t="shared" si="26"/>
        <v>0</v>
      </c>
      <c r="BX28" s="60"/>
      <c r="BY28" s="59">
        <f t="shared" si="27"/>
        <v>0</v>
      </c>
      <c r="BZ28" s="59">
        <f t="shared" si="27"/>
        <v>0</v>
      </c>
      <c r="CA28" s="59">
        <f t="shared" si="27"/>
        <v>0</v>
      </c>
      <c r="CB28" s="59">
        <f t="shared" si="27"/>
        <v>0</v>
      </c>
      <c r="CC28" s="60"/>
      <c r="CD28" s="59">
        <f t="shared" si="28"/>
        <v>0</v>
      </c>
      <c r="CE28" s="59">
        <f t="shared" si="28"/>
        <v>0</v>
      </c>
      <c r="CF28" s="59">
        <f t="shared" si="28"/>
        <v>0</v>
      </c>
      <c r="CG28" s="59">
        <f t="shared" si="28"/>
        <v>0</v>
      </c>
      <c r="CH28" s="60"/>
      <c r="CI28" s="59">
        <f t="shared" si="29"/>
        <v>0</v>
      </c>
      <c r="CJ28" s="59">
        <f t="shared" si="29"/>
        <v>0</v>
      </c>
      <c r="CK28" s="59">
        <f t="shared" si="29"/>
        <v>0</v>
      </c>
      <c r="CL28" s="59">
        <f t="shared" si="29"/>
        <v>0</v>
      </c>
      <c r="CM28" s="60"/>
      <c r="CN28" s="59">
        <f t="shared" si="30"/>
        <v>0</v>
      </c>
      <c r="CO28" s="59">
        <f t="shared" si="30"/>
        <v>0</v>
      </c>
      <c r="CP28" s="59">
        <f t="shared" si="30"/>
        <v>0</v>
      </c>
      <c r="CQ28" s="59">
        <f t="shared" si="30"/>
        <v>0</v>
      </c>
      <c r="CR28" s="60"/>
      <c r="CS28" s="59">
        <f t="shared" si="31"/>
        <v>0</v>
      </c>
      <c r="CT28" s="59">
        <f t="shared" si="31"/>
        <v>0</v>
      </c>
      <c r="CU28" s="59">
        <f t="shared" si="31"/>
        <v>0</v>
      </c>
      <c r="CV28" s="59">
        <f t="shared" si="31"/>
        <v>0</v>
      </c>
      <c r="CW28" s="60"/>
      <c r="CX28" s="59">
        <f t="shared" si="32"/>
        <v>0</v>
      </c>
      <c r="CY28" s="59">
        <f t="shared" si="32"/>
        <v>0</v>
      </c>
      <c r="CZ28" s="59">
        <f t="shared" si="32"/>
        <v>0</v>
      </c>
      <c r="DA28" s="59">
        <f t="shared" si="32"/>
        <v>0</v>
      </c>
      <c r="DB28" s="60"/>
      <c r="DC28" s="7"/>
      <c r="DD28" s="6"/>
      <c r="DE28" s="6"/>
      <c r="DF28" s="7"/>
      <c r="DG28" s="14"/>
      <c r="DH28" s="61">
        <f>IF((ROUND(SUM(G$26:G$28),3) = ROUND([1]WS2!G$47,3)), 0, 1)</f>
        <v>0</v>
      </c>
      <c r="DI28" s="61">
        <f>IF((ROUND(SUM(H$26:H$28),3) = ROUND([1]WS2!H$47,3)), 0, 1)</f>
        <v>0</v>
      </c>
      <c r="DJ28" s="61">
        <f>IF((ROUND(SUM(I$26:I$28),3) = ROUND([1]WS2!I$47,3)), 0, 1)</f>
        <v>0</v>
      </c>
      <c r="DK28" s="61">
        <f>IF((ROUND(SUM(J$26:J$28),3) = ROUND([1]WS2!J$47,3)), 0, 1)</f>
        <v>0</v>
      </c>
      <c r="DL28" s="60"/>
      <c r="DM28" s="61">
        <f>IF((ROUND(SUM(L$26:L$28),3) = ROUND([1]WS2!L$47,3)), 0, 1)</f>
        <v>1</v>
      </c>
      <c r="DN28" s="61">
        <f>IF((ROUND(SUM(M$26:M$28),3) = ROUND([1]WS2!M$47,3)), 0, 1)</f>
        <v>1</v>
      </c>
      <c r="DO28" s="61">
        <f>IF((ROUND(SUM(N$26:N$28),3) = ROUND([1]WS2!N$47,3)), 0, 1)</f>
        <v>1</v>
      </c>
      <c r="DP28" s="61">
        <f>IF((ROUND(SUM(O$26:O$28),3) = ROUND([1]WS2!O$47,3)), 0, 1)</f>
        <v>1</v>
      </c>
      <c r="DQ28" s="60"/>
      <c r="DR28" s="61">
        <f>IF((ROUND(SUM(Q$26:Q$28),3) = ROUND([1]WS2!Q$47,3)), 0, 1)</f>
        <v>0</v>
      </c>
      <c r="DS28" s="61">
        <f>IF((ROUND(SUM(R$26:R$28),3) = ROUND([1]WS2!R$47,3)), 0, 1)</f>
        <v>0</v>
      </c>
      <c r="DT28" s="61">
        <f>IF((ROUND(SUM(S$26:S$28),3) = ROUND([1]WS2!S$47,3)), 0, 1)</f>
        <v>0</v>
      </c>
      <c r="DU28" s="61">
        <f>IF((ROUND(SUM(T$26:T$28),3) = ROUND([1]WS2!T$47,3)), 0, 1)</f>
        <v>0</v>
      </c>
      <c r="DV28" s="60"/>
      <c r="DW28" s="61">
        <f>IF((ROUND(SUM(V$26:V$28),3) = ROUND([1]WS2!V$47,3)), 0, 1)</f>
        <v>0</v>
      </c>
      <c r="DX28" s="61">
        <f>IF((ROUND(SUM(W$26:W$28),3) = ROUND([1]WS2!W$47,3)), 0, 1)</f>
        <v>0</v>
      </c>
      <c r="DY28" s="61">
        <f>IF((ROUND(SUM(X$26:X$28),3) = ROUND([1]WS2!X$47,3)), 0, 1)</f>
        <v>0</v>
      </c>
      <c r="DZ28" s="61">
        <f>IF((ROUND(SUM(Y$26:Y$28),3) = ROUND([1]WS2!Y$47,3)), 0, 1)</f>
        <v>0</v>
      </c>
      <c r="EA28" s="60"/>
      <c r="EB28" s="61">
        <f>IF((ROUND(SUM(AA$26:AA$28),3) = ROUND([1]WS2!AA$47,3)), 0, 1)</f>
        <v>0</v>
      </c>
      <c r="EC28" s="61">
        <f>IF((ROUND(SUM(AB$26:AB$28),3) = ROUND([1]WS2!AB$47,3)), 0, 1)</f>
        <v>0</v>
      </c>
      <c r="ED28" s="61">
        <f>IF((ROUND(SUM(AC$26:AC$28),3) = ROUND([1]WS2!AC$47,3)), 0, 1)</f>
        <v>0</v>
      </c>
      <c r="EE28" s="61">
        <f>IF((ROUND(SUM(AD$26:AD$28),3) = ROUND([1]WS2!AD$47,3)), 0, 1)</f>
        <v>0</v>
      </c>
      <c r="EF28" s="60"/>
      <c r="EG28" s="61">
        <f>IF((ROUND(SUM(AF$26:AF$28),3) = ROUND([1]WS2!AF$47,3)), 0, 1)</f>
        <v>0</v>
      </c>
      <c r="EH28" s="61">
        <f>IF((ROUND(SUM(AG$26:AG$28),3) = ROUND([1]WS2!AG$47,3)), 0, 1)</f>
        <v>0</v>
      </c>
      <c r="EI28" s="61">
        <f>IF((ROUND(SUM(AH$26:AH$28),3) = ROUND([1]WS2!AH$47,3)), 0, 1)</f>
        <v>0</v>
      </c>
      <c r="EJ28" s="61">
        <f>IF((ROUND(SUM(AI$26:AI$28),3) = ROUND([1]WS2!AI$47,3)), 0, 1)</f>
        <v>0</v>
      </c>
      <c r="EK28" s="60"/>
      <c r="EL28" s="61">
        <f>IF((ROUND(SUM(AK$26:AK$28),3) = ROUND([1]WS2!AK$47,3)), 0, 1)</f>
        <v>0</v>
      </c>
      <c r="EM28" s="61">
        <f>IF((ROUND(SUM(AL$26:AL$28),3) = ROUND([1]WS2!AL$47,3)), 0, 1)</f>
        <v>0</v>
      </c>
      <c r="EN28" s="61">
        <f>IF((ROUND(SUM(AM$26:AM$28),3) = ROUND([1]WS2!AM$47,3)), 0, 1)</f>
        <v>0</v>
      </c>
      <c r="EO28" s="61">
        <f>IF((ROUND(SUM(AN$26:AN$28),3) = ROUND([1]WS2!AN$47,3)), 0, 1)</f>
        <v>0</v>
      </c>
      <c r="EP28" s="60"/>
      <c r="EQ28" s="61">
        <f>IF((ROUND(SUM(AP$26:AP$28),3) = ROUND([1]WS2!AP$47,3)), 0, 1)</f>
        <v>0</v>
      </c>
      <c r="ER28" s="61">
        <f>IF((ROUND(SUM(AQ$26:AQ$28),3) = ROUND([1]WS2!AQ$47,3)), 0, 1)</f>
        <v>0</v>
      </c>
      <c r="ES28" s="61">
        <f>IF((ROUND(SUM(AR$26:AR$28),3) = ROUND([1]WS2!AR$47,3)), 0, 1)</f>
        <v>0</v>
      </c>
      <c r="ET28" s="61">
        <f>IF((ROUND(SUM(AS$26:AS$28),3) = ROUND([1]WS2!AS$47,3)), 0, 1)</f>
        <v>0</v>
      </c>
      <c r="EU28" s="60"/>
      <c r="EV28" s="7"/>
    </row>
    <row r="29" spans="2:152" x14ac:dyDescent="0.25">
      <c r="B29" s="62">
        <f t="shared" si="33"/>
        <v>17</v>
      </c>
      <c r="C29" s="63" t="s">
        <v>148</v>
      </c>
      <c r="D29" s="64"/>
      <c r="E29" s="64" t="s">
        <v>41</v>
      </c>
      <c r="F29" s="65">
        <v>3</v>
      </c>
      <c r="G29" s="130">
        <f>SUM(G24:G28)</f>
        <v>0.47477150390610784</v>
      </c>
      <c r="H29" s="131">
        <f>SUM(H24:H28)</f>
        <v>8.7405832271797351E-2</v>
      </c>
      <c r="I29" s="131">
        <f>SUM(I24:I28)</f>
        <v>5.4270458359089311</v>
      </c>
      <c r="J29" s="132">
        <f>SUM(J24:J28)</f>
        <v>3.2343087634012004</v>
      </c>
      <c r="K29" s="128">
        <f t="shared" si="17"/>
        <v>9.2235319354880367</v>
      </c>
      <c r="L29" s="130">
        <f>SUM(L24:L28)</f>
        <v>0.28800000000000003</v>
      </c>
      <c r="M29" s="131">
        <f>SUM(M24:M28)</f>
        <v>0</v>
      </c>
      <c r="N29" s="131">
        <f>SUM(N24:N28)</f>
        <v>5.6580000000000004</v>
      </c>
      <c r="O29" s="132">
        <f>SUM(O24:O28)</f>
        <v>5.649</v>
      </c>
      <c r="P29" s="128">
        <f t="shared" si="18"/>
        <v>11.595000000000001</v>
      </c>
      <c r="Q29" s="130">
        <f>SUM(Q24:Q28)</f>
        <v>0.45242339622641509</v>
      </c>
      <c r="R29" s="131">
        <f>SUM(R24:R28)</f>
        <v>0.63063327881837539</v>
      </c>
      <c r="S29" s="131">
        <f>SUM(S24:S28)</f>
        <v>1.102856019312906</v>
      </c>
      <c r="T29" s="132">
        <f>SUM(T24:T28)</f>
        <v>5.4201281593332284</v>
      </c>
      <c r="U29" s="128">
        <f t="shared" si="19"/>
        <v>7.6060408536909252</v>
      </c>
      <c r="V29" s="130">
        <f>SUM(V24:V28)</f>
        <v>2.5030000000000001</v>
      </c>
      <c r="W29" s="131">
        <f>SUM(W24:W28)</f>
        <v>0.54307645723947184</v>
      </c>
      <c r="X29" s="131">
        <f>SUM(X24:X28)</f>
        <v>1.0494058007615985</v>
      </c>
      <c r="Y29" s="132">
        <f>SUM(Y24:Y28)</f>
        <v>5.0695177419989284</v>
      </c>
      <c r="Z29" s="128">
        <f t="shared" si="20"/>
        <v>9.1649999999999991</v>
      </c>
      <c r="AA29" s="130">
        <f>SUM(AA24:AA28)</f>
        <v>2.6099999999999994</v>
      </c>
      <c r="AB29" s="131">
        <f>SUM(AB24:AB28)</f>
        <v>0.79120817200744309</v>
      </c>
      <c r="AC29" s="131">
        <f>SUM(AC24:AC28)</f>
        <v>1.0474624091396476</v>
      </c>
      <c r="AD29" s="132">
        <f>SUM(AD24:AD28)</f>
        <v>5.1783294188529085</v>
      </c>
      <c r="AE29" s="128">
        <f t="shared" si="21"/>
        <v>9.6269999999999989</v>
      </c>
      <c r="AF29" s="130">
        <f>SUM(AF24:AF28)</f>
        <v>1.3299999999999998</v>
      </c>
      <c r="AG29" s="131">
        <f>SUM(AG24:AG28)</f>
        <v>0.79091501445560453</v>
      </c>
      <c r="AH29" s="131">
        <f>SUM(AH24:AH28)</f>
        <v>1.3092637000057823</v>
      </c>
      <c r="AI29" s="132">
        <f>SUM(AI24:AI28)</f>
        <v>5.4958212855386117</v>
      </c>
      <c r="AJ29" s="128">
        <f t="shared" si="22"/>
        <v>8.9259999999999984</v>
      </c>
      <c r="AK29" s="130">
        <f>SUM(AK24:AK28)</f>
        <v>1.194</v>
      </c>
      <c r="AL29" s="131">
        <f>SUM(AL24:AL28)</f>
        <v>0.54279472009521301</v>
      </c>
      <c r="AM29" s="131">
        <f>SUM(AM24:AM28)</f>
        <v>1.310713020067555</v>
      </c>
      <c r="AN29" s="132">
        <f>SUM(AN24:AN28)</f>
        <v>5.4564922598372325</v>
      </c>
      <c r="AO29" s="128">
        <f t="shared" si="23"/>
        <v>8.5040000000000013</v>
      </c>
      <c r="AP29" s="130">
        <f>SUM(AP24:AP28)</f>
        <v>1.1720000000000002</v>
      </c>
      <c r="AQ29" s="131">
        <f>SUM(AQ24:AQ28)</f>
        <v>0.539095205185536</v>
      </c>
      <c r="AR29" s="131">
        <f>SUM(AR24:AR28)</f>
        <v>1.2842027832816589</v>
      </c>
      <c r="AS29" s="132">
        <f>SUM(AS24:AS28)</f>
        <v>5.4317020115328063</v>
      </c>
      <c r="AT29" s="128">
        <f t="shared" si="24"/>
        <v>8.4270000000000014</v>
      </c>
      <c r="AU29" s="111"/>
      <c r="AV29" s="133" t="s">
        <v>149</v>
      </c>
      <c r="AW29" s="134"/>
      <c r="AX29" s="135"/>
      <c r="AY29" s="43"/>
      <c r="AZ29" s="43"/>
      <c r="BA29" s="6"/>
      <c r="BB29" s="62">
        <f t="shared" si="34"/>
        <v>17</v>
      </c>
      <c r="BC29" s="63" t="s">
        <v>148</v>
      </c>
      <c r="BD29" s="64" t="s">
        <v>41</v>
      </c>
      <c r="BE29" s="65">
        <v>3</v>
      </c>
      <c r="BF29" s="136" t="s">
        <v>150</v>
      </c>
      <c r="BG29" s="137" t="s">
        <v>151</v>
      </c>
      <c r="BH29" s="137" t="s">
        <v>152</v>
      </c>
      <c r="BI29" s="138" t="s">
        <v>153</v>
      </c>
      <c r="BJ29" s="129" t="s">
        <v>154</v>
      </c>
      <c r="BL29" s="7"/>
      <c r="BN29" s="8"/>
      <c r="BO29" s="36"/>
      <c r="BP29" s="36"/>
      <c r="BQ29" s="36"/>
      <c r="BR29" s="36"/>
      <c r="BS29" s="38"/>
      <c r="BT29" s="36"/>
      <c r="BU29" s="36"/>
      <c r="BV29" s="36"/>
      <c r="BW29" s="36"/>
      <c r="BX29" s="38"/>
      <c r="BY29" s="36"/>
      <c r="BZ29" s="36"/>
      <c r="CA29" s="36"/>
      <c r="CB29" s="36"/>
      <c r="CC29" s="38"/>
      <c r="CD29" s="36"/>
      <c r="CE29" s="36"/>
      <c r="CF29" s="36"/>
      <c r="CG29" s="36"/>
      <c r="CH29" s="38"/>
      <c r="CI29" s="36"/>
      <c r="CJ29" s="36"/>
      <c r="CK29" s="36"/>
      <c r="CL29" s="36"/>
      <c r="CM29" s="38"/>
      <c r="CN29" s="36"/>
      <c r="CO29" s="36"/>
      <c r="CP29" s="36"/>
      <c r="CQ29" s="36"/>
      <c r="CR29" s="38"/>
      <c r="CS29" s="36"/>
      <c r="CT29" s="36"/>
      <c r="CU29" s="36"/>
      <c r="CV29" s="36"/>
      <c r="CW29" s="38"/>
      <c r="CX29" s="36"/>
      <c r="CY29" s="36"/>
      <c r="CZ29" s="36"/>
      <c r="DA29" s="36"/>
      <c r="DB29" s="60"/>
      <c r="DC29" s="7"/>
      <c r="DD29" s="6"/>
      <c r="DE29" s="6"/>
      <c r="DF29" s="7"/>
      <c r="DG29" s="14"/>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84"/>
      <c r="EV29" s="7"/>
    </row>
    <row r="30" spans="2:152" x14ac:dyDescent="0.2">
      <c r="B30" s="62">
        <f t="shared" si="33"/>
        <v>18</v>
      </c>
      <c r="C30" s="63" t="s">
        <v>102</v>
      </c>
      <c r="D30" s="64"/>
      <c r="E30" s="64" t="s">
        <v>41</v>
      </c>
      <c r="F30" s="65">
        <v>3</v>
      </c>
      <c r="G30" s="66">
        <v>0</v>
      </c>
      <c r="H30" s="67">
        <v>0</v>
      </c>
      <c r="I30" s="67">
        <v>0</v>
      </c>
      <c r="J30" s="68">
        <v>0</v>
      </c>
      <c r="K30" s="128">
        <f t="shared" si="17"/>
        <v>0</v>
      </c>
      <c r="L30" s="66">
        <v>0</v>
      </c>
      <c r="M30" s="67">
        <v>0</v>
      </c>
      <c r="N30" s="67">
        <v>0</v>
      </c>
      <c r="O30" s="68">
        <v>0</v>
      </c>
      <c r="P30" s="128">
        <f t="shared" si="18"/>
        <v>0</v>
      </c>
      <c r="Q30" s="66">
        <v>0</v>
      </c>
      <c r="R30" s="67">
        <v>0</v>
      </c>
      <c r="S30" s="67">
        <v>0</v>
      </c>
      <c r="T30" s="68">
        <v>0</v>
      </c>
      <c r="U30" s="128">
        <f t="shared" si="19"/>
        <v>0</v>
      </c>
      <c r="V30" s="66">
        <v>0</v>
      </c>
      <c r="W30" s="67">
        <v>0</v>
      </c>
      <c r="X30" s="67">
        <v>0</v>
      </c>
      <c r="Y30" s="68">
        <v>0</v>
      </c>
      <c r="Z30" s="128">
        <f t="shared" si="20"/>
        <v>0</v>
      </c>
      <c r="AA30" s="66">
        <v>0</v>
      </c>
      <c r="AB30" s="67">
        <v>0</v>
      </c>
      <c r="AC30" s="67">
        <v>0</v>
      </c>
      <c r="AD30" s="68">
        <v>0</v>
      </c>
      <c r="AE30" s="128">
        <f t="shared" si="21"/>
        <v>0</v>
      </c>
      <c r="AF30" s="66">
        <v>0</v>
      </c>
      <c r="AG30" s="67">
        <v>0</v>
      </c>
      <c r="AH30" s="67">
        <v>0</v>
      </c>
      <c r="AI30" s="68">
        <v>0</v>
      </c>
      <c r="AJ30" s="128">
        <f t="shared" si="22"/>
        <v>0</v>
      </c>
      <c r="AK30" s="66">
        <v>0</v>
      </c>
      <c r="AL30" s="67">
        <v>0</v>
      </c>
      <c r="AM30" s="67">
        <v>0</v>
      </c>
      <c r="AN30" s="68">
        <v>0</v>
      </c>
      <c r="AO30" s="128">
        <f t="shared" si="23"/>
        <v>0</v>
      </c>
      <c r="AP30" s="66">
        <v>0</v>
      </c>
      <c r="AQ30" s="67">
        <v>0</v>
      </c>
      <c r="AR30" s="67">
        <v>0</v>
      </c>
      <c r="AS30" s="68">
        <v>0</v>
      </c>
      <c r="AT30" s="128">
        <f t="shared" si="24"/>
        <v>0</v>
      </c>
      <c r="AU30" s="111"/>
      <c r="AV30" s="91"/>
      <c r="AW30" s="37"/>
      <c r="AX30" s="71"/>
      <c r="AY30" s="43">
        <f>IF(SUM(BO30:DA30)=0,0,$BO$4)</f>
        <v>0</v>
      </c>
      <c r="AZ30" s="43"/>
      <c r="BA30" s="6"/>
      <c r="BB30" s="62">
        <f t="shared" si="34"/>
        <v>18</v>
      </c>
      <c r="BC30" s="63" t="s">
        <v>102</v>
      </c>
      <c r="BD30" s="64" t="s">
        <v>41</v>
      </c>
      <c r="BE30" s="65">
        <v>3</v>
      </c>
      <c r="BF30" s="72" t="s">
        <v>155</v>
      </c>
      <c r="BG30" s="73" t="s">
        <v>156</v>
      </c>
      <c r="BH30" s="73" t="s">
        <v>157</v>
      </c>
      <c r="BI30" s="74" t="s">
        <v>158</v>
      </c>
      <c r="BJ30" s="129" t="s">
        <v>159</v>
      </c>
      <c r="BL30" s="124"/>
      <c r="BM30" s="125"/>
      <c r="BN30" s="125"/>
      <c r="BO30" s="59">
        <f>IF(ISNUMBER(G30),0,1)</f>
        <v>0</v>
      </c>
      <c r="BP30" s="59">
        <f>IF(ISNUMBER(H30),0,1)</f>
        <v>0</v>
      </c>
      <c r="BQ30" s="59">
        <f>IF(ISNUMBER(I30),0,1)</f>
        <v>0</v>
      </c>
      <c r="BR30" s="59">
        <f>IF(ISNUMBER(J30),0,1)</f>
        <v>0</v>
      </c>
      <c r="BS30" s="60"/>
      <c r="BT30" s="59">
        <f>IF(ISNUMBER(L30),0,1)</f>
        <v>0</v>
      </c>
      <c r="BU30" s="59">
        <f>IF(ISNUMBER(M30),0,1)</f>
        <v>0</v>
      </c>
      <c r="BV30" s="59">
        <f>IF(ISNUMBER(N30),0,1)</f>
        <v>0</v>
      </c>
      <c r="BW30" s="59">
        <f>IF(ISNUMBER(O30),0,1)</f>
        <v>0</v>
      </c>
      <c r="BX30" s="60"/>
      <c r="BY30" s="59">
        <f>IF(ISNUMBER(Q30),0,1)</f>
        <v>0</v>
      </c>
      <c r="BZ30" s="59">
        <f>IF(ISNUMBER(R30),0,1)</f>
        <v>0</v>
      </c>
      <c r="CA30" s="59">
        <f>IF(ISNUMBER(S30),0,1)</f>
        <v>0</v>
      </c>
      <c r="CB30" s="59">
        <f>IF(ISNUMBER(T30),0,1)</f>
        <v>0</v>
      </c>
      <c r="CC30" s="60"/>
      <c r="CD30" s="59">
        <f>IF(ISNUMBER(V30),0,1)</f>
        <v>0</v>
      </c>
      <c r="CE30" s="59">
        <f>IF(ISNUMBER(W30),0,1)</f>
        <v>0</v>
      </c>
      <c r="CF30" s="59">
        <f>IF(ISNUMBER(X30),0,1)</f>
        <v>0</v>
      </c>
      <c r="CG30" s="59">
        <f>IF(ISNUMBER(Y30),0,1)</f>
        <v>0</v>
      </c>
      <c r="CH30" s="60"/>
      <c r="CI30" s="59">
        <f>IF(ISNUMBER(AA30),0,1)</f>
        <v>0</v>
      </c>
      <c r="CJ30" s="59">
        <f>IF(ISNUMBER(AB30),0,1)</f>
        <v>0</v>
      </c>
      <c r="CK30" s="59">
        <f>IF(ISNUMBER(AC30),0,1)</f>
        <v>0</v>
      </c>
      <c r="CL30" s="59">
        <f>IF(ISNUMBER(AD30),0,1)</f>
        <v>0</v>
      </c>
      <c r="CM30" s="60"/>
      <c r="CN30" s="59">
        <f>IF(ISNUMBER(AF30),0,1)</f>
        <v>0</v>
      </c>
      <c r="CO30" s="59">
        <f>IF(ISNUMBER(AG30),0,1)</f>
        <v>0</v>
      </c>
      <c r="CP30" s="59">
        <f>IF(ISNUMBER(AH30),0,1)</f>
        <v>0</v>
      </c>
      <c r="CQ30" s="59">
        <f>IF(ISNUMBER(AI30),0,1)</f>
        <v>0</v>
      </c>
      <c r="CR30" s="60"/>
      <c r="CS30" s="59">
        <f>IF(ISNUMBER(AK30),0,1)</f>
        <v>0</v>
      </c>
      <c r="CT30" s="59">
        <f>IF(ISNUMBER(AL30),0,1)</f>
        <v>0</v>
      </c>
      <c r="CU30" s="59">
        <f>IF(ISNUMBER(AM30),0,1)</f>
        <v>0</v>
      </c>
      <c r="CV30" s="59">
        <f>IF(ISNUMBER(AN30),0,1)</f>
        <v>0</v>
      </c>
      <c r="CW30" s="60"/>
      <c r="CX30" s="59">
        <f>IF(ISNUMBER(AP30),0,1)</f>
        <v>0</v>
      </c>
      <c r="CY30" s="59">
        <f>IF(ISNUMBER(AQ30),0,1)</f>
        <v>0</v>
      </c>
      <c r="CZ30" s="59">
        <f>IF(ISNUMBER(AR30),0,1)</f>
        <v>0</v>
      </c>
      <c r="DA30" s="59">
        <f>IF(ISNUMBER(AS30),0,1)</f>
        <v>0</v>
      </c>
      <c r="DB30" s="60"/>
      <c r="DC30" s="124"/>
      <c r="DD30" s="6"/>
      <c r="DE30" s="6"/>
      <c r="DF30" s="124"/>
      <c r="DG30" s="14"/>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124"/>
    </row>
    <row r="31" spans="2:152" x14ac:dyDescent="0.25">
      <c r="B31" s="62">
        <f t="shared" si="33"/>
        <v>19</v>
      </c>
      <c r="C31" s="63" t="s">
        <v>160</v>
      </c>
      <c r="D31" s="64"/>
      <c r="E31" s="64" t="s">
        <v>41</v>
      </c>
      <c r="F31" s="65">
        <v>3</v>
      </c>
      <c r="G31" s="130">
        <f>SUM(G29:G30)</f>
        <v>0.47477150390610784</v>
      </c>
      <c r="H31" s="131">
        <f>SUM(H29:H30)</f>
        <v>8.7405832271797351E-2</v>
      </c>
      <c r="I31" s="131">
        <f>SUM(I29:I30)</f>
        <v>5.4270458359089311</v>
      </c>
      <c r="J31" s="132">
        <f>SUM(J29:J30)</f>
        <v>3.2343087634012004</v>
      </c>
      <c r="K31" s="128">
        <f t="shared" si="17"/>
        <v>9.2235319354880367</v>
      </c>
      <c r="L31" s="130">
        <f>SUM(L29:L30)</f>
        <v>0.28800000000000003</v>
      </c>
      <c r="M31" s="131">
        <f>SUM(M29:M30)</f>
        <v>0</v>
      </c>
      <c r="N31" s="131">
        <f>SUM(N29:N30)</f>
        <v>5.6580000000000004</v>
      </c>
      <c r="O31" s="132">
        <f>SUM(O29:O30)</f>
        <v>5.649</v>
      </c>
      <c r="P31" s="128">
        <f t="shared" si="18"/>
        <v>11.595000000000001</v>
      </c>
      <c r="Q31" s="130">
        <f>SUM(Q29:Q30)</f>
        <v>0.45242339622641509</v>
      </c>
      <c r="R31" s="131">
        <f>SUM(R29:R30)</f>
        <v>0.63063327881837539</v>
      </c>
      <c r="S31" s="131">
        <f>SUM(S29:S30)</f>
        <v>1.102856019312906</v>
      </c>
      <c r="T31" s="132">
        <f>SUM(T29:T30)</f>
        <v>5.4201281593332284</v>
      </c>
      <c r="U31" s="128">
        <f t="shared" si="19"/>
        <v>7.6060408536909252</v>
      </c>
      <c r="V31" s="130">
        <f>SUM(V29:V30)</f>
        <v>2.5030000000000001</v>
      </c>
      <c r="W31" s="131">
        <f>SUM(W29:W30)</f>
        <v>0.54307645723947184</v>
      </c>
      <c r="X31" s="131">
        <f>SUM(X29:X30)</f>
        <v>1.0494058007615985</v>
      </c>
      <c r="Y31" s="132">
        <f>SUM(Y29:Y30)</f>
        <v>5.0695177419989284</v>
      </c>
      <c r="Z31" s="128">
        <f t="shared" si="20"/>
        <v>9.1649999999999991</v>
      </c>
      <c r="AA31" s="130">
        <f>SUM(AA29:AA30)</f>
        <v>2.6099999999999994</v>
      </c>
      <c r="AB31" s="131">
        <f>SUM(AB29:AB30)</f>
        <v>0.79120817200744309</v>
      </c>
      <c r="AC31" s="131">
        <f>SUM(AC29:AC30)</f>
        <v>1.0474624091396476</v>
      </c>
      <c r="AD31" s="132">
        <f>SUM(AD29:AD30)</f>
        <v>5.1783294188529085</v>
      </c>
      <c r="AE31" s="128">
        <f t="shared" si="21"/>
        <v>9.6269999999999989</v>
      </c>
      <c r="AF31" s="130">
        <f>SUM(AF29:AF30)</f>
        <v>1.3299999999999998</v>
      </c>
      <c r="AG31" s="131">
        <f>SUM(AG29:AG30)</f>
        <v>0.79091501445560453</v>
      </c>
      <c r="AH31" s="131">
        <f>SUM(AH29:AH30)</f>
        <v>1.3092637000057823</v>
      </c>
      <c r="AI31" s="132">
        <f>SUM(AI29:AI30)</f>
        <v>5.4958212855386117</v>
      </c>
      <c r="AJ31" s="128">
        <f t="shared" si="22"/>
        <v>8.9259999999999984</v>
      </c>
      <c r="AK31" s="130">
        <f>SUM(AK29:AK30)</f>
        <v>1.194</v>
      </c>
      <c r="AL31" s="131">
        <f>SUM(AL29:AL30)</f>
        <v>0.54279472009521301</v>
      </c>
      <c r="AM31" s="131">
        <f>SUM(AM29:AM30)</f>
        <v>1.310713020067555</v>
      </c>
      <c r="AN31" s="132">
        <f>SUM(AN29:AN30)</f>
        <v>5.4564922598372325</v>
      </c>
      <c r="AO31" s="128">
        <f t="shared" si="23"/>
        <v>8.5040000000000013</v>
      </c>
      <c r="AP31" s="130">
        <f>SUM(AP29:AP30)</f>
        <v>1.1720000000000002</v>
      </c>
      <c r="AQ31" s="131">
        <f>SUM(AQ29:AQ30)</f>
        <v>0.539095205185536</v>
      </c>
      <c r="AR31" s="131">
        <f>SUM(AR29:AR30)</f>
        <v>1.2842027832816589</v>
      </c>
      <c r="AS31" s="132">
        <f>SUM(AS29:AS30)</f>
        <v>5.4317020115328063</v>
      </c>
      <c r="AT31" s="128">
        <f t="shared" si="24"/>
        <v>8.4270000000000014</v>
      </c>
      <c r="AU31" s="111"/>
      <c r="AV31" s="133" t="s">
        <v>161</v>
      </c>
      <c r="AW31" s="134"/>
      <c r="AX31" s="135"/>
      <c r="AY31" s="43"/>
      <c r="AZ31" s="43"/>
      <c r="BA31" s="6"/>
      <c r="BB31" s="62">
        <f t="shared" si="34"/>
        <v>19</v>
      </c>
      <c r="BC31" s="63" t="s">
        <v>160</v>
      </c>
      <c r="BD31" s="64" t="s">
        <v>41</v>
      </c>
      <c r="BE31" s="65">
        <v>3</v>
      </c>
      <c r="BF31" s="136" t="s">
        <v>162</v>
      </c>
      <c r="BG31" s="137" t="s">
        <v>163</v>
      </c>
      <c r="BH31" s="137" t="s">
        <v>164</v>
      </c>
      <c r="BI31" s="138" t="s">
        <v>165</v>
      </c>
      <c r="BJ31" s="129" t="s">
        <v>166</v>
      </c>
      <c r="BL31" s="124"/>
      <c r="BM31" s="125"/>
      <c r="BN31" s="125"/>
      <c r="BO31" s="36"/>
      <c r="BP31" s="36"/>
      <c r="BQ31" s="36"/>
      <c r="BR31" s="36"/>
      <c r="BS31" s="38"/>
      <c r="BT31" s="36"/>
      <c r="BU31" s="36"/>
      <c r="BV31" s="36"/>
      <c r="BW31" s="36"/>
      <c r="BX31" s="38"/>
      <c r="BY31" s="36"/>
      <c r="BZ31" s="36"/>
      <c r="CA31" s="36"/>
      <c r="CB31" s="36"/>
      <c r="CC31" s="38"/>
      <c r="CD31" s="36"/>
      <c r="CE31" s="36"/>
      <c r="CF31" s="36"/>
      <c r="CG31" s="36"/>
      <c r="CH31" s="38"/>
      <c r="CI31" s="36"/>
      <c r="CJ31" s="36"/>
      <c r="CK31" s="36"/>
      <c r="CL31" s="36"/>
      <c r="CM31" s="38"/>
      <c r="CN31" s="36"/>
      <c r="CO31" s="36"/>
      <c r="CP31" s="36"/>
      <c r="CQ31" s="36"/>
      <c r="CR31" s="38"/>
      <c r="CS31" s="36"/>
      <c r="CT31" s="36"/>
      <c r="CU31" s="36"/>
      <c r="CV31" s="36"/>
      <c r="CW31" s="38"/>
      <c r="CX31" s="36"/>
      <c r="CY31" s="36"/>
      <c r="CZ31" s="36"/>
      <c r="DA31" s="36"/>
      <c r="DB31" s="60"/>
      <c r="DC31" s="124"/>
      <c r="DD31" s="6"/>
      <c r="DE31" s="6"/>
      <c r="DF31" s="124"/>
      <c r="DG31" s="14"/>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84"/>
      <c r="EV31" s="124"/>
    </row>
    <row r="32" spans="2:152" ht="15.75" thickBot="1" x14ac:dyDescent="0.3">
      <c r="B32" s="111"/>
      <c r="C32" s="111"/>
      <c r="D32" s="33"/>
      <c r="E32" s="33"/>
      <c r="F32" s="33"/>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4"/>
      <c r="AV32" s="120"/>
      <c r="AW32" s="120"/>
      <c r="AX32" s="120"/>
      <c r="AY32" s="43"/>
      <c r="AZ32" s="43"/>
      <c r="BA32" s="6"/>
      <c r="BB32" s="111"/>
      <c r="BC32" s="111"/>
      <c r="BD32" s="33"/>
      <c r="BE32" s="33"/>
      <c r="BF32" s="121"/>
      <c r="BG32" s="121"/>
      <c r="BH32" s="121"/>
      <c r="BI32" s="121"/>
      <c r="BJ32" s="121"/>
      <c r="BL32" s="7"/>
      <c r="BN32" s="8"/>
      <c r="BO32" s="36"/>
      <c r="BP32" s="36"/>
      <c r="BQ32" s="36"/>
      <c r="BR32" s="36"/>
      <c r="BS32" s="38"/>
      <c r="BT32" s="36"/>
      <c r="BU32" s="36"/>
      <c r="BV32" s="36"/>
      <c r="BW32" s="36"/>
      <c r="BX32" s="38"/>
      <c r="BY32" s="36"/>
      <c r="BZ32" s="36"/>
      <c r="CA32" s="36"/>
      <c r="CB32" s="36"/>
      <c r="CC32" s="38"/>
      <c r="CD32" s="36"/>
      <c r="CE32" s="36"/>
      <c r="CF32" s="36"/>
      <c r="CG32" s="36"/>
      <c r="CH32" s="38"/>
      <c r="CI32" s="36"/>
      <c r="CJ32" s="36"/>
      <c r="CK32" s="36"/>
      <c r="CL32" s="36"/>
      <c r="CM32" s="38"/>
      <c r="CN32" s="36"/>
      <c r="CO32" s="36"/>
      <c r="CP32" s="36"/>
      <c r="CQ32" s="36"/>
      <c r="CR32" s="38"/>
      <c r="CS32" s="36"/>
      <c r="CT32" s="36"/>
      <c r="CU32" s="36"/>
      <c r="CV32" s="36"/>
      <c r="CW32" s="38"/>
      <c r="CX32" s="36"/>
      <c r="CY32" s="36"/>
      <c r="CZ32" s="36"/>
      <c r="DA32" s="36"/>
      <c r="DB32" s="60"/>
      <c r="DC32" s="7"/>
      <c r="DD32" s="6"/>
      <c r="DE32" s="6"/>
      <c r="DF32" s="7"/>
      <c r="DG32" s="14"/>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84"/>
      <c r="EV32" s="7"/>
    </row>
    <row r="33" spans="2:152" ht="15.75" thickBot="1" x14ac:dyDescent="0.3">
      <c r="B33" s="40" t="s">
        <v>167</v>
      </c>
      <c r="C33" s="41" t="s">
        <v>168</v>
      </c>
      <c r="D33" s="33"/>
      <c r="E33" s="42"/>
      <c r="F33" s="4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4"/>
      <c r="AV33" s="115"/>
      <c r="AW33" s="115"/>
      <c r="AX33" s="115"/>
      <c r="AY33" s="43"/>
      <c r="AZ33" s="43"/>
      <c r="BA33" s="6"/>
      <c r="BB33" s="40" t="s">
        <v>167</v>
      </c>
      <c r="BC33" s="41" t="s">
        <v>168</v>
      </c>
      <c r="BD33" s="42"/>
      <c r="BE33" s="42"/>
      <c r="BF33" s="123"/>
      <c r="BG33" s="123"/>
      <c r="BH33" s="123"/>
      <c r="BI33" s="123"/>
      <c r="BJ33" s="123"/>
      <c r="BL33" s="124"/>
      <c r="BM33" s="125"/>
      <c r="BN33" s="125"/>
      <c r="BO33" s="36"/>
      <c r="BP33" s="36"/>
      <c r="BQ33" s="36"/>
      <c r="BR33" s="36"/>
      <c r="BS33" s="38"/>
      <c r="BT33" s="36"/>
      <c r="BU33" s="36"/>
      <c r="BV33" s="36"/>
      <c r="BW33" s="36"/>
      <c r="BX33" s="38"/>
      <c r="BY33" s="36"/>
      <c r="BZ33" s="36"/>
      <c r="CA33" s="36"/>
      <c r="CB33" s="36"/>
      <c r="CC33" s="38"/>
      <c r="CD33" s="36"/>
      <c r="CE33" s="36"/>
      <c r="CF33" s="36"/>
      <c r="CG33" s="36"/>
      <c r="CH33" s="38"/>
      <c r="CI33" s="36"/>
      <c r="CJ33" s="36"/>
      <c r="CK33" s="36"/>
      <c r="CL33" s="36"/>
      <c r="CM33" s="38"/>
      <c r="CN33" s="36"/>
      <c r="CO33" s="36"/>
      <c r="CP33" s="36"/>
      <c r="CQ33" s="36"/>
      <c r="CR33" s="38"/>
      <c r="CS33" s="36"/>
      <c r="CT33" s="36"/>
      <c r="CU33" s="36"/>
      <c r="CV33" s="36"/>
      <c r="CW33" s="38"/>
      <c r="CX33" s="36"/>
      <c r="CY33" s="36"/>
      <c r="CZ33" s="36"/>
      <c r="DA33" s="36"/>
      <c r="DB33" s="60"/>
      <c r="DC33" s="124"/>
      <c r="DD33" s="6"/>
      <c r="DE33" s="6"/>
      <c r="DF33" s="124"/>
      <c r="DG33" s="14"/>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84"/>
      <c r="EV33" s="124"/>
    </row>
    <row r="34" spans="2:152" x14ac:dyDescent="0.2">
      <c r="B34" s="44">
        <f>+B31+1</f>
        <v>20</v>
      </c>
      <c r="C34" s="45" t="s">
        <v>169</v>
      </c>
      <c r="D34" s="46"/>
      <c r="E34" s="46" t="s">
        <v>41</v>
      </c>
      <c r="F34" s="47">
        <v>3</v>
      </c>
      <c r="G34" s="48">
        <v>0</v>
      </c>
      <c r="H34" s="49">
        <v>0</v>
      </c>
      <c r="I34" s="49">
        <v>0</v>
      </c>
      <c r="J34" s="50">
        <v>0.13600000000000001</v>
      </c>
      <c r="K34" s="126">
        <f>SUM(G34:J34)</f>
        <v>0.13600000000000001</v>
      </c>
      <c r="L34" s="48">
        <v>0</v>
      </c>
      <c r="M34" s="49">
        <v>0</v>
      </c>
      <c r="N34" s="49">
        <v>0</v>
      </c>
      <c r="O34" s="50">
        <v>0.14799999999999999</v>
      </c>
      <c r="P34" s="126">
        <f>SUM(L34:O34)</f>
        <v>0.14799999999999999</v>
      </c>
      <c r="Q34" s="48">
        <v>0</v>
      </c>
      <c r="R34" s="49">
        <v>0</v>
      </c>
      <c r="S34" s="49">
        <v>0</v>
      </c>
      <c r="T34" s="50">
        <v>0.35899999999999999</v>
      </c>
      <c r="U34" s="126">
        <f>SUM(Q34:T34)</f>
        <v>0.35899999999999999</v>
      </c>
      <c r="V34" s="48">
        <v>0</v>
      </c>
      <c r="W34" s="49">
        <v>0</v>
      </c>
      <c r="X34" s="49">
        <v>0</v>
      </c>
      <c r="Y34" s="50">
        <v>0.16500000000000001</v>
      </c>
      <c r="Z34" s="126">
        <f>SUM(V34:Y34)</f>
        <v>0.16500000000000001</v>
      </c>
      <c r="AA34" s="48">
        <v>0</v>
      </c>
      <c r="AB34" s="49">
        <v>0</v>
      </c>
      <c r="AC34" s="49">
        <v>0</v>
      </c>
      <c r="AD34" s="50">
        <v>0.16800000000000001</v>
      </c>
      <c r="AE34" s="126">
        <f>SUM(AA34:AD34)</f>
        <v>0.16800000000000001</v>
      </c>
      <c r="AF34" s="48">
        <v>0</v>
      </c>
      <c r="AG34" s="49">
        <v>0</v>
      </c>
      <c r="AH34" s="49">
        <v>0</v>
      </c>
      <c r="AI34" s="50">
        <v>0.17699999999999999</v>
      </c>
      <c r="AJ34" s="126">
        <f>SUM(AF34:AI34)</f>
        <v>0.17699999999999999</v>
      </c>
      <c r="AK34" s="48">
        <v>0</v>
      </c>
      <c r="AL34" s="49">
        <v>0</v>
      </c>
      <c r="AM34" s="49">
        <v>0</v>
      </c>
      <c r="AN34" s="50">
        <v>0.18099999999999999</v>
      </c>
      <c r="AO34" s="126">
        <f>SUM(AK34:AN34)</f>
        <v>0.18099999999999999</v>
      </c>
      <c r="AP34" s="48">
        <v>0</v>
      </c>
      <c r="AQ34" s="49">
        <v>0</v>
      </c>
      <c r="AR34" s="49">
        <v>0</v>
      </c>
      <c r="AS34" s="50">
        <v>0.184</v>
      </c>
      <c r="AT34" s="126">
        <f>SUM(AP34:AS34)</f>
        <v>0.184</v>
      </c>
      <c r="AU34" s="111"/>
      <c r="AV34" s="90"/>
      <c r="AW34" s="39"/>
      <c r="AX34" s="71"/>
      <c r="AY34" s="43">
        <f>IF(SUM(BO34:DA34)=0,0,$BO$4)</f>
        <v>0</v>
      </c>
      <c r="AZ34" s="43"/>
      <c r="BA34" s="6"/>
      <c r="BB34" s="44">
        <v>20</v>
      </c>
      <c r="BC34" s="45" t="s">
        <v>169</v>
      </c>
      <c r="BD34" s="46" t="s">
        <v>41</v>
      </c>
      <c r="BE34" s="47">
        <v>3</v>
      </c>
      <c r="BF34" s="55" t="s">
        <v>170</v>
      </c>
      <c r="BG34" s="56" t="s">
        <v>171</v>
      </c>
      <c r="BH34" s="56" t="s">
        <v>172</v>
      </c>
      <c r="BI34" s="57" t="s">
        <v>173</v>
      </c>
      <c r="BJ34" s="127" t="s">
        <v>174</v>
      </c>
      <c r="BL34" s="124"/>
      <c r="BM34" s="125"/>
      <c r="BN34" s="125"/>
      <c r="BO34" s="59">
        <f t="shared" ref="BO34:BR35" si="35">IF(ISNUMBER(G34),0,1)</f>
        <v>0</v>
      </c>
      <c r="BP34" s="59">
        <f t="shared" si="35"/>
        <v>0</v>
      </c>
      <c r="BQ34" s="59">
        <f t="shared" si="35"/>
        <v>0</v>
      </c>
      <c r="BR34" s="59">
        <f t="shared" si="35"/>
        <v>0</v>
      </c>
      <c r="BS34" s="60"/>
      <c r="BT34" s="59">
        <f t="shared" ref="BT34:BW35" si="36">IF(ISNUMBER(L34),0,1)</f>
        <v>0</v>
      </c>
      <c r="BU34" s="59">
        <f t="shared" si="36"/>
        <v>0</v>
      </c>
      <c r="BV34" s="59">
        <f t="shared" si="36"/>
        <v>0</v>
      </c>
      <c r="BW34" s="59">
        <f t="shared" si="36"/>
        <v>0</v>
      </c>
      <c r="BX34" s="60"/>
      <c r="BY34" s="59">
        <f t="shared" ref="BY34:CB35" si="37">IF(ISNUMBER(Q34),0,1)</f>
        <v>0</v>
      </c>
      <c r="BZ34" s="59">
        <f t="shared" si="37"/>
        <v>0</v>
      </c>
      <c r="CA34" s="59">
        <f t="shared" si="37"/>
        <v>0</v>
      </c>
      <c r="CB34" s="59">
        <f t="shared" si="37"/>
        <v>0</v>
      </c>
      <c r="CC34" s="60"/>
      <c r="CD34" s="59">
        <f t="shared" ref="CD34:CG35" si="38">IF(ISNUMBER(V34),0,1)</f>
        <v>0</v>
      </c>
      <c r="CE34" s="59">
        <f t="shared" si="38"/>
        <v>0</v>
      </c>
      <c r="CF34" s="59">
        <f t="shared" si="38"/>
        <v>0</v>
      </c>
      <c r="CG34" s="59">
        <f t="shared" si="38"/>
        <v>0</v>
      </c>
      <c r="CH34" s="60"/>
      <c r="CI34" s="59">
        <f t="shared" ref="CI34:CL35" si="39">IF(ISNUMBER(AA34),0,1)</f>
        <v>0</v>
      </c>
      <c r="CJ34" s="59">
        <f t="shared" si="39"/>
        <v>0</v>
      </c>
      <c r="CK34" s="59">
        <f t="shared" si="39"/>
        <v>0</v>
      </c>
      <c r="CL34" s="59">
        <f t="shared" si="39"/>
        <v>0</v>
      </c>
      <c r="CM34" s="60"/>
      <c r="CN34" s="59">
        <f t="shared" ref="CN34:CQ35" si="40">IF(ISNUMBER(AF34),0,1)</f>
        <v>0</v>
      </c>
      <c r="CO34" s="59">
        <f t="shared" si="40"/>
        <v>0</v>
      </c>
      <c r="CP34" s="59">
        <f t="shared" si="40"/>
        <v>0</v>
      </c>
      <c r="CQ34" s="59">
        <f t="shared" si="40"/>
        <v>0</v>
      </c>
      <c r="CR34" s="60"/>
      <c r="CS34" s="59">
        <f t="shared" ref="CS34:CV35" si="41">IF(ISNUMBER(AK34),0,1)</f>
        <v>0</v>
      </c>
      <c r="CT34" s="59">
        <f t="shared" si="41"/>
        <v>0</v>
      </c>
      <c r="CU34" s="59">
        <f t="shared" si="41"/>
        <v>0</v>
      </c>
      <c r="CV34" s="59">
        <f t="shared" si="41"/>
        <v>0</v>
      </c>
      <c r="CW34" s="60"/>
      <c r="CX34" s="59">
        <f t="shared" ref="CX34:DA35" si="42">IF(ISNUMBER(AP34),0,1)</f>
        <v>0</v>
      </c>
      <c r="CY34" s="59">
        <f t="shared" si="42"/>
        <v>0</v>
      </c>
      <c r="CZ34" s="59">
        <f t="shared" si="42"/>
        <v>0</v>
      </c>
      <c r="DA34" s="59">
        <f t="shared" si="42"/>
        <v>0</v>
      </c>
      <c r="DB34" s="60"/>
      <c r="DC34" s="124"/>
      <c r="DD34" s="6"/>
      <c r="DE34" s="6"/>
      <c r="DF34" s="124"/>
      <c r="DG34" s="14"/>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124"/>
    </row>
    <row r="35" spans="2:152" x14ac:dyDescent="0.2">
      <c r="B35" s="62">
        <f>+B34+1</f>
        <v>21</v>
      </c>
      <c r="C35" s="63" t="s">
        <v>175</v>
      </c>
      <c r="D35" s="64"/>
      <c r="E35" s="64" t="s">
        <v>41</v>
      </c>
      <c r="F35" s="65">
        <v>3</v>
      </c>
      <c r="G35" s="66">
        <v>0</v>
      </c>
      <c r="H35" s="67">
        <v>0</v>
      </c>
      <c r="I35" s="67">
        <v>0</v>
      </c>
      <c r="J35" s="68">
        <v>0.38300000000000001</v>
      </c>
      <c r="K35" s="128">
        <f>SUM(G35:J35)</f>
        <v>0.38300000000000001</v>
      </c>
      <c r="L35" s="241">
        <v>1.2E-2</v>
      </c>
      <c r="M35" s="67">
        <v>0</v>
      </c>
      <c r="N35" s="243">
        <v>2.5000000000000001E-2</v>
      </c>
      <c r="O35" s="244">
        <v>0.44700000000000001</v>
      </c>
      <c r="P35" s="246">
        <f>SUM(L35:O35)</f>
        <v>0.48399999999999999</v>
      </c>
      <c r="Q35" s="66">
        <v>0</v>
      </c>
      <c r="R35" s="67">
        <v>0</v>
      </c>
      <c r="S35" s="67">
        <v>0</v>
      </c>
      <c r="T35" s="68">
        <v>0.36099999999999999</v>
      </c>
      <c r="U35" s="128">
        <f>SUM(Q35:T35)</f>
        <v>0.36099999999999999</v>
      </c>
      <c r="V35" s="66">
        <v>0</v>
      </c>
      <c r="W35" s="67">
        <v>0</v>
      </c>
      <c r="X35" s="67">
        <v>0</v>
      </c>
      <c r="Y35" s="68">
        <v>0.40300000000000002</v>
      </c>
      <c r="Z35" s="128">
        <f>SUM(V35:Y35)</f>
        <v>0.40300000000000002</v>
      </c>
      <c r="AA35" s="66">
        <v>0</v>
      </c>
      <c r="AB35" s="67">
        <v>0</v>
      </c>
      <c r="AC35" s="67">
        <v>0</v>
      </c>
      <c r="AD35" s="68">
        <v>0.43099999999999999</v>
      </c>
      <c r="AE35" s="128">
        <f>SUM(AA35:AD35)</f>
        <v>0.43099999999999999</v>
      </c>
      <c r="AF35" s="66">
        <v>0</v>
      </c>
      <c r="AG35" s="67">
        <v>0</v>
      </c>
      <c r="AH35" s="67">
        <v>0</v>
      </c>
      <c r="AI35" s="68">
        <v>0.45700000000000002</v>
      </c>
      <c r="AJ35" s="128">
        <f>SUM(AF35:AI35)</f>
        <v>0.45700000000000002</v>
      </c>
      <c r="AK35" s="66">
        <v>0</v>
      </c>
      <c r="AL35" s="67">
        <v>0</v>
      </c>
      <c r="AM35" s="67">
        <v>0</v>
      </c>
      <c r="AN35" s="68">
        <v>0.46500000000000002</v>
      </c>
      <c r="AO35" s="128">
        <f>SUM(AK35:AN35)</f>
        <v>0.46500000000000002</v>
      </c>
      <c r="AP35" s="66">
        <v>0</v>
      </c>
      <c r="AQ35" s="67">
        <v>0</v>
      </c>
      <c r="AR35" s="67">
        <v>0</v>
      </c>
      <c r="AS35" s="68">
        <v>0.47299999999999998</v>
      </c>
      <c r="AT35" s="128">
        <f>SUM(AP35:AS35)</f>
        <v>0.47299999999999998</v>
      </c>
      <c r="AU35" s="111"/>
      <c r="AV35" s="92"/>
      <c r="AW35" s="93"/>
      <c r="AX35" s="94"/>
      <c r="AY35" s="43">
        <f>IF(SUM(BO35:DA35)=0,0,$BO$4)</f>
        <v>0</v>
      </c>
      <c r="AZ35" s="43"/>
      <c r="BA35" s="6"/>
      <c r="BB35" s="62">
        <v>21</v>
      </c>
      <c r="BC35" s="63" t="s">
        <v>175</v>
      </c>
      <c r="BD35" s="64" t="s">
        <v>41</v>
      </c>
      <c r="BE35" s="65">
        <v>3</v>
      </c>
      <c r="BF35" s="72" t="s">
        <v>176</v>
      </c>
      <c r="BG35" s="73" t="s">
        <v>177</v>
      </c>
      <c r="BH35" s="73" t="s">
        <v>178</v>
      </c>
      <c r="BI35" s="74" t="s">
        <v>179</v>
      </c>
      <c r="BJ35" s="129" t="s">
        <v>180</v>
      </c>
      <c r="BL35" s="124"/>
      <c r="BM35" s="125"/>
      <c r="BN35" s="125"/>
      <c r="BO35" s="59">
        <f t="shared" si="35"/>
        <v>0</v>
      </c>
      <c r="BP35" s="59">
        <f t="shared" si="35"/>
        <v>0</v>
      </c>
      <c r="BQ35" s="59">
        <f t="shared" si="35"/>
        <v>0</v>
      </c>
      <c r="BR35" s="59">
        <f t="shared" si="35"/>
        <v>0</v>
      </c>
      <c r="BS35" s="60"/>
      <c r="BT35" s="59">
        <f t="shared" si="36"/>
        <v>0</v>
      </c>
      <c r="BU35" s="59">
        <f t="shared" si="36"/>
        <v>0</v>
      </c>
      <c r="BV35" s="59">
        <f t="shared" si="36"/>
        <v>0</v>
      </c>
      <c r="BW35" s="59">
        <f t="shared" si="36"/>
        <v>0</v>
      </c>
      <c r="BX35" s="60"/>
      <c r="BY35" s="59">
        <f t="shared" si="37"/>
        <v>0</v>
      </c>
      <c r="BZ35" s="59">
        <f t="shared" si="37"/>
        <v>0</v>
      </c>
      <c r="CA35" s="59">
        <f t="shared" si="37"/>
        <v>0</v>
      </c>
      <c r="CB35" s="59">
        <f t="shared" si="37"/>
        <v>0</v>
      </c>
      <c r="CC35" s="60"/>
      <c r="CD35" s="59">
        <f t="shared" si="38"/>
        <v>0</v>
      </c>
      <c r="CE35" s="59">
        <f t="shared" si="38"/>
        <v>0</v>
      </c>
      <c r="CF35" s="59">
        <f t="shared" si="38"/>
        <v>0</v>
      </c>
      <c r="CG35" s="59">
        <f t="shared" si="38"/>
        <v>0</v>
      </c>
      <c r="CH35" s="60"/>
      <c r="CI35" s="59">
        <f t="shared" si="39"/>
        <v>0</v>
      </c>
      <c r="CJ35" s="59">
        <f t="shared" si="39"/>
        <v>0</v>
      </c>
      <c r="CK35" s="59">
        <f t="shared" si="39"/>
        <v>0</v>
      </c>
      <c r="CL35" s="59">
        <f t="shared" si="39"/>
        <v>0</v>
      </c>
      <c r="CM35" s="60"/>
      <c r="CN35" s="59">
        <f t="shared" si="40"/>
        <v>0</v>
      </c>
      <c r="CO35" s="59">
        <f t="shared" si="40"/>
        <v>0</v>
      </c>
      <c r="CP35" s="59">
        <f t="shared" si="40"/>
        <v>0</v>
      </c>
      <c r="CQ35" s="59">
        <f t="shared" si="40"/>
        <v>0</v>
      </c>
      <c r="CR35" s="60"/>
      <c r="CS35" s="59">
        <f t="shared" si="41"/>
        <v>0</v>
      </c>
      <c r="CT35" s="59">
        <f t="shared" si="41"/>
        <v>0</v>
      </c>
      <c r="CU35" s="59">
        <f t="shared" si="41"/>
        <v>0</v>
      </c>
      <c r="CV35" s="59">
        <f t="shared" si="41"/>
        <v>0</v>
      </c>
      <c r="CW35" s="60"/>
      <c r="CX35" s="59">
        <f t="shared" si="42"/>
        <v>0</v>
      </c>
      <c r="CY35" s="59">
        <f t="shared" si="42"/>
        <v>0</v>
      </c>
      <c r="CZ35" s="59">
        <f t="shared" si="42"/>
        <v>0</v>
      </c>
      <c r="DA35" s="59">
        <f t="shared" si="42"/>
        <v>0</v>
      </c>
      <c r="DB35" s="60"/>
      <c r="DC35" s="124"/>
      <c r="DD35" s="6"/>
      <c r="DE35" s="6"/>
      <c r="DF35" s="124"/>
      <c r="DG35" s="14"/>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124"/>
    </row>
    <row r="36" spans="2:152" ht="15.75" thickBot="1" x14ac:dyDescent="0.3">
      <c r="B36" s="95">
        <f>+B35+1</f>
        <v>22</v>
      </c>
      <c r="C36" s="96" t="s">
        <v>168</v>
      </c>
      <c r="D36" s="97"/>
      <c r="E36" s="97" t="s">
        <v>41</v>
      </c>
      <c r="F36" s="98">
        <v>3</v>
      </c>
      <c r="G36" s="99">
        <f>G21+G31-SUM(G34:G35)</f>
        <v>3.8505915204418959</v>
      </c>
      <c r="H36" s="101">
        <f>H21+H31-SUM(H34:H35)</f>
        <v>0.78255210195970781</v>
      </c>
      <c r="I36" s="101">
        <f>I21+I31-SUM(I34:I35)</f>
        <v>11.981685944997732</v>
      </c>
      <c r="J36" s="139">
        <f>J21+J31-SUM(J34:J35)</f>
        <v>11.858698568445567</v>
      </c>
      <c r="K36" s="140">
        <f>SUM(G36:J36)</f>
        <v>28.473528135844901</v>
      </c>
      <c r="L36" s="99">
        <f>L21+L31-SUM(L34:L35)</f>
        <v>3.9928425700747501</v>
      </c>
      <c r="M36" s="101">
        <f>M21+M31-SUM(M34:M35)</f>
        <v>1.0820000000000001</v>
      </c>
      <c r="N36" s="101">
        <f>N21+N31-SUM(N34:N35)</f>
        <v>10.485000000000001</v>
      </c>
      <c r="O36" s="139">
        <f>O21+O31-SUM(O34:O35)</f>
        <v>16.026</v>
      </c>
      <c r="P36" s="247">
        <f>SUM(L36:O36)</f>
        <v>31.585842570074753</v>
      </c>
      <c r="Q36" s="99">
        <f>Q21+Q31-SUM(Q34:Q35)</f>
        <v>4.5162116715514413</v>
      </c>
      <c r="R36" s="101">
        <f>R21+R31-SUM(R34:R35)</f>
        <v>1.0233055165362042</v>
      </c>
      <c r="S36" s="101">
        <f>S21+S31-SUM(S34:S35)</f>
        <v>7.2555970876558824</v>
      </c>
      <c r="T36" s="139">
        <f>T21+T31-SUM(T34:T35)</f>
        <v>13.747032522671896</v>
      </c>
      <c r="U36" s="140">
        <f>SUM(Q36:T36)</f>
        <v>26.542146798415423</v>
      </c>
      <c r="V36" s="99">
        <f>V21+V31-SUM(V34:V35)</f>
        <v>6.0180000000000007</v>
      </c>
      <c r="W36" s="101">
        <f>W21+W31-SUM(W34:W35)</f>
        <v>1.0907720757264814</v>
      </c>
      <c r="X36" s="101">
        <f>X21+X31-SUM(X34:X35)</f>
        <v>7.4917957750247703</v>
      </c>
      <c r="Y36" s="139">
        <f>Y21+Y31-SUM(Y34:Y35)</f>
        <v>12.859432149248748</v>
      </c>
      <c r="Z36" s="140">
        <f>SUM(V36:Y36)</f>
        <v>27.46</v>
      </c>
      <c r="AA36" s="99">
        <f>AA21+AA31-SUM(AA34:AA35)</f>
        <v>5.8409999999999984</v>
      </c>
      <c r="AB36" s="101">
        <f>AB21+AB31-SUM(AB34:AB35)</f>
        <v>1.3188871889134191</v>
      </c>
      <c r="AC36" s="101">
        <f>AC21+AC31-SUM(AC34:AC35)</f>
        <v>7.3926920242248073</v>
      </c>
      <c r="AD36" s="139">
        <f>AD21+AD31-SUM(AD34:AD35)</f>
        <v>12.56842078686177</v>
      </c>
      <c r="AE36" s="140">
        <f>SUM(AA36:AD36)</f>
        <v>27.120999999999995</v>
      </c>
      <c r="AF36" s="99">
        <f>AF21+AF31-SUM(AF34:AF35)</f>
        <v>4.5140000000000002</v>
      </c>
      <c r="AG36" s="101">
        <f>AG21+AG31-SUM(AG34:AG35)</f>
        <v>1.3138026844713244</v>
      </c>
      <c r="AH36" s="101">
        <f>AH21+AH31-SUM(AH34:AH35)</f>
        <v>7.7105437686214238</v>
      </c>
      <c r="AI36" s="139">
        <f>AI21+AI31-SUM(AI34:AI35)</f>
        <v>12.788653546907248</v>
      </c>
      <c r="AJ36" s="140">
        <f>SUM(AF36:AI36)</f>
        <v>26.326999999999998</v>
      </c>
      <c r="AK36" s="99">
        <f>AK21+AK31-SUM(AK34:AK35)</f>
        <v>4.3539999999999992</v>
      </c>
      <c r="AL36" s="101">
        <f>AL21+AL31-SUM(AL34:AL35)</f>
        <v>1.0608164336236288</v>
      </c>
      <c r="AM36" s="101">
        <f>AM21+AM31-SUM(AM34:AM35)</f>
        <v>7.6582012695270176</v>
      </c>
      <c r="AN36" s="139">
        <f>AN21+AN31-SUM(AN34:AN35)</f>
        <v>12.668982296849352</v>
      </c>
      <c r="AO36" s="140">
        <f>SUM(AK36:AN36)</f>
        <v>25.741999999999997</v>
      </c>
      <c r="AP36" s="99">
        <f>AP21+AP31-SUM(AP34:AP35)</f>
        <v>4.5140000000000011</v>
      </c>
      <c r="AQ36" s="101">
        <f>AQ21+AQ31-SUM(AQ34:AQ35)</f>
        <v>1.0657543993403555</v>
      </c>
      <c r="AR36" s="101">
        <f>AR21+AR31-SUM(AR34:AR35)</f>
        <v>7.6497796163922978</v>
      </c>
      <c r="AS36" s="139">
        <f>AS21+AS31-SUM(AS34:AS35)</f>
        <v>12.814465984267347</v>
      </c>
      <c r="AT36" s="140">
        <f>SUM(AP36:AS36)</f>
        <v>26.044</v>
      </c>
      <c r="AU36" s="111"/>
      <c r="AV36" s="141" t="s">
        <v>181</v>
      </c>
      <c r="AW36" s="142"/>
      <c r="AX36" s="135"/>
      <c r="AY36" s="43"/>
      <c r="AZ36" s="43"/>
      <c r="BA36" s="6"/>
      <c r="BB36" s="95">
        <v>22</v>
      </c>
      <c r="BC36" s="96" t="s">
        <v>168</v>
      </c>
      <c r="BD36" s="97" t="s">
        <v>41</v>
      </c>
      <c r="BE36" s="98">
        <v>3</v>
      </c>
      <c r="BF36" s="106" t="s">
        <v>182</v>
      </c>
      <c r="BG36" s="108" t="s">
        <v>183</v>
      </c>
      <c r="BH36" s="108" t="s">
        <v>184</v>
      </c>
      <c r="BI36" s="143" t="s">
        <v>185</v>
      </c>
      <c r="BJ36" s="144" t="s">
        <v>186</v>
      </c>
      <c r="BL36" s="7"/>
      <c r="BN36" s="8"/>
      <c r="BO36" s="36"/>
      <c r="BP36" s="36"/>
      <c r="BQ36" s="36"/>
      <c r="BR36" s="36"/>
      <c r="BS36" s="38"/>
      <c r="BT36" s="36"/>
      <c r="BU36" s="36"/>
      <c r="BV36" s="36"/>
      <c r="BW36" s="36"/>
      <c r="BX36" s="38"/>
      <c r="BY36" s="36"/>
      <c r="BZ36" s="36"/>
      <c r="CA36" s="36"/>
      <c r="CB36" s="36"/>
      <c r="CC36" s="38"/>
      <c r="CD36" s="36"/>
      <c r="CE36" s="36"/>
      <c r="CF36" s="36"/>
      <c r="CG36" s="36"/>
      <c r="CH36" s="38"/>
      <c r="CI36" s="36"/>
      <c r="CJ36" s="36"/>
      <c r="CK36" s="36"/>
      <c r="CL36" s="36"/>
      <c r="CM36" s="38"/>
      <c r="CN36" s="36"/>
      <c r="CO36" s="36"/>
      <c r="CP36" s="36"/>
      <c r="CQ36" s="36"/>
      <c r="CR36" s="38"/>
      <c r="CS36" s="36"/>
      <c r="CT36" s="36"/>
      <c r="CU36" s="36"/>
      <c r="CV36" s="36"/>
      <c r="CW36" s="38"/>
      <c r="CX36" s="36"/>
      <c r="CY36" s="36"/>
      <c r="CZ36" s="36"/>
      <c r="DA36" s="36"/>
      <c r="DB36" s="60"/>
      <c r="DC36" s="7"/>
      <c r="DD36" s="6"/>
      <c r="DE36" s="6"/>
      <c r="DF36" s="7"/>
      <c r="DG36" s="14"/>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84"/>
      <c r="EV36" s="7"/>
    </row>
    <row r="37" spans="2:152" ht="15.75" thickBot="1" x14ac:dyDescent="0.3">
      <c r="B37" s="111"/>
      <c r="C37" s="111"/>
      <c r="D37" s="33"/>
      <c r="E37" s="33"/>
      <c r="F37" s="33"/>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4"/>
      <c r="AV37" s="120"/>
      <c r="AW37" s="120"/>
      <c r="AX37" s="120"/>
      <c r="AY37" s="43"/>
      <c r="AZ37" s="43"/>
      <c r="BA37" s="6"/>
      <c r="BB37" s="111"/>
      <c r="BC37" s="111"/>
      <c r="BD37" s="33"/>
      <c r="BE37" s="33"/>
      <c r="BF37" s="145"/>
      <c r="BG37" s="145"/>
      <c r="BH37" s="145"/>
      <c r="BI37" s="145"/>
      <c r="BJ37" s="145"/>
      <c r="BL37" s="7"/>
      <c r="BN37" s="8"/>
      <c r="BO37" s="36"/>
      <c r="BP37" s="36"/>
      <c r="BQ37" s="36"/>
      <c r="BR37" s="36"/>
      <c r="BS37" s="38"/>
      <c r="BT37" s="36"/>
      <c r="BU37" s="36"/>
      <c r="BV37" s="36"/>
      <c r="BW37" s="36"/>
      <c r="BX37" s="38"/>
      <c r="BY37" s="36"/>
      <c r="BZ37" s="36"/>
      <c r="CA37" s="36"/>
      <c r="CB37" s="36"/>
      <c r="CC37" s="38"/>
      <c r="CD37" s="36"/>
      <c r="CE37" s="36"/>
      <c r="CF37" s="36"/>
      <c r="CG37" s="36"/>
      <c r="CH37" s="38"/>
      <c r="CI37" s="36"/>
      <c r="CJ37" s="36"/>
      <c r="CK37" s="36"/>
      <c r="CL37" s="36"/>
      <c r="CM37" s="38"/>
      <c r="CN37" s="36"/>
      <c r="CO37" s="36"/>
      <c r="CP37" s="36"/>
      <c r="CQ37" s="36"/>
      <c r="CR37" s="38"/>
      <c r="CS37" s="36"/>
      <c r="CT37" s="36"/>
      <c r="CU37" s="36"/>
      <c r="CV37" s="36"/>
      <c r="CW37" s="38"/>
      <c r="CX37" s="36"/>
      <c r="CY37" s="36"/>
      <c r="CZ37" s="36"/>
      <c r="DA37" s="36"/>
      <c r="DB37" s="60"/>
      <c r="DC37" s="7"/>
      <c r="DD37" s="6"/>
      <c r="DE37" s="6"/>
      <c r="DF37" s="7"/>
      <c r="DG37" s="14"/>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84"/>
      <c r="EV37" s="7"/>
    </row>
    <row r="38" spans="2:152" ht="15.75" thickBot="1" x14ac:dyDescent="0.3">
      <c r="B38" s="40" t="s">
        <v>187</v>
      </c>
      <c r="C38" s="41" t="s">
        <v>188</v>
      </c>
      <c r="D38" s="33"/>
      <c r="E38" s="42"/>
      <c r="F38" s="4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4"/>
      <c r="AV38" s="115"/>
      <c r="AW38" s="115"/>
      <c r="AX38" s="115"/>
      <c r="AY38" s="43"/>
      <c r="AZ38" s="43"/>
      <c r="BA38" s="6"/>
      <c r="BB38" s="40" t="s">
        <v>187</v>
      </c>
      <c r="BC38" s="41" t="s">
        <v>188</v>
      </c>
      <c r="BD38" s="42"/>
      <c r="BE38" s="42"/>
      <c r="BF38" s="146"/>
      <c r="BG38" s="146"/>
      <c r="BH38" s="146"/>
      <c r="BI38" s="146"/>
      <c r="BJ38" s="146"/>
      <c r="BL38" s="7"/>
      <c r="BN38" s="8"/>
      <c r="BO38" s="36"/>
      <c r="BP38" s="36"/>
      <c r="BQ38" s="36"/>
      <c r="BR38" s="36"/>
      <c r="BS38" s="38"/>
      <c r="BT38" s="36"/>
      <c r="BU38" s="36"/>
      <c r="BV38" s="36"/>
      <c r="BW38" s="36"/>
      <c r="BX38" s="38"/>
      <c r="BY38" s="36"/>
      <c r="BZ38" s="36"/>
      <c r="CA38" s="36"/>
      <c r="CB38" s="36"/>
      <c r="CC38" s="38"/>
      <c r="CD38" s="36"/>
      <c r="CE38" s="36"/>
      <c r="CF38" s="36"/>
      <c r="CG38" s="36"/>
      <c r="CH38" s="38"/>
      <c r="CI38" s="36"/>
      <c r="CJ38" s="36"/>
      <c r="CK38" s="36"/>
      <c r="CL38" s="36"/>
      <c r="CM38" s="38"/>
      <c r="CN38" s="36"/>
      <c r="CO38" s="36"/>
      <c r="CP38" s="36"/>
      <c r="CQ38" s="36"/>
      <c r="CR38" s="38"/>
      <c r="CS38" s="36"/>
      <c r="CT38" s="36"/>
      <c r="CU38" s="36"/>
      <c r="CV38" s="36"/>
      <c r="CW38" s="38"/>
      <c r="CX38" s="36"/>
      <c r="CY38" s="36"/>
      <c r="CZ38" s="36"/>
      <c r="DA38" s="36"/>
      <c r="DB38" s="60"/>
      <c r="DC38" s="7"/>
      <c r="DD38" s="6"/>
      <c r="DE38" s="6"/>
      <c r="DF38" s="7"/>
      <c r="DG38" s="14"/>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84"/>
      <c r="EV38" s="7"/>
    </row>
    <row r="39" spans="2:152" x14ac:dyDescent="0.2">
      <c r="B39" s="44">
        <f>+B36+1</f>
        <v>23</v>
      </c>
      <c r="C39" s="45" t="s">
        <v>189</v>
      </c>
      <c r="D39" s="46"/>
      <c r="E39" s="46" t="s">
        <v>41</v>
      </c>
      <c r="F39" s="47">
        <v>3</v>
      </c>
      <c r="G39" s="48">
        <v>1E-3</v>
      </c>
      <c r="H39" s="49">
        <v>1.3000000000000001E-2</v>
      </c>
      <c r="I39" s="49">
        <v>0.26600000000000001</v>
      </c>
      <c r="J39" s="50">
        <v>0.13</v>
      </c>
      <c r="K39" s="126">
        <f>SUM(G39:J39)</f>
        <v>0.41000000000000003</v>
      </c>
      <c r="L39" s="237">
        <v>4.3999999999999997E-2</v>
      </c>
      <c r="M39" s="238">
        <v>0.01</v>
      </c>
      <c r="N39" s="238">
        <v>0.224</v>
      </c>
      <c r="O39" s="239">
        <v>2.8000000000000001E-2</v>
      </c>
      <c r="P39" s="248">
        <f>SUM(L39:O39)</f>
        <v>0.30600000000000005</v>
      </c>
      <c r="Q39" s="48">
        <v>0</v>
      </c>
      <c r="R39" s="49">
        <v>0</v>
      </c>
      <c r="S39" s="49">
        <v>0</v>
      </c>
      <c r="T39" s="50">
        <v>0</v>
      </c>
      <c r="U39" s="126">
        <f>SUM(Q39:T39)</f>
        <v>0</v>
      </c>
      <c r="V39" s="48">
        <v>0</v>
      </c>
      <c r="W39" s="49">
        <v>0</v>
      </c>
      <c r="X39" s="49">
        <v>0</v>
      </c>
      <c r="Y39" s="50">
        <v>0</v>
      </c>
      <c r="Z39" s="126">
        <f>SUM(V39:Y39)</f>
        <v>0</v>
      </c>
      <c r="AA39" s="48">
        <v>0</v>
      </c>
      <c r="AB39" s="49">
        <v>0</v>
      </c>
      <c r="AC39" s="49">
        <v>0</v>
      </c>
      <c r="AD39" s="50">
        <v>0</v>
      </c>
      <c r="AE39" s="126">
        <f>SUM(AA39:AD39)</f>
        <v>0</v>
      </c>
      <c r="AF39" s="48">
        <v>0</v>
      </c>
      <c r="AG39" s="49">
        <v>0</v>
      </c>
      <c r="AH39" s="49">
        <v>0</v>
      </c>
      <c r="AI39" s="50">
        <v>0</v>
      </c>
      <c r="AJ39" s="126">
        <f>SUM(AF39:AI39)</f>
        <v>0</v>
      </c>
      <c r="AK39" s="48">
        <v>0</v>
      </c>
      <c r="AL39" s="49">
        <v>0</v>
      </c>
      <c r="AM39" s="49">
        <v>0</v>
      </c>
      <c r="AN39" s="50">
        <v>0</v>
      </c>
      <c r="AO39" s="126">
        <f>SUM(AK39:AN39)</f>
        <v>0</v>
      </c>
      <c r="AP39" s="48">
        <v>0</v>
      </c>
      <c r="AQ39" s="49">
        <v>0</v>
      </c>
      <c r="AR39" s="49">
        <v>0</v>
      </c>
      <c r="AS39" s="50">
        <v>0</v>
      </c>
      <c r="AT39" s="126">
        <f>SUM(AP39:AS39)</f>
        <v>0</v>
      </c>
      <c r="AU39" s="111"/>
      <c r="AV39" s="90"/>
      <c r="AW39" s="39"/>
      <c r="AX39" s="71"/>
      <c r="AY39" s="43">
        <f>IF(SUM(BO39:DA39)=0,0,$BO$4)</f>
        <v>0</v>
      </c>
      <c r="AZ39" s="43"/>
      <c r="BA39" s="6"/>
      <c r="BB39" s="44">
        <f>+BB36+1</f>
        <v>23</v>
      </c>
      <c r="BC39" s="45" t="s">
        <v>189</v>
      </c>
      <c r="BD39" s="46" t="s">
        <v>41</v>
      </c>
      <c r="BE39" s="47">
        <v>3</v>
      </c>
      <c r="BF39" s="55" t="s">
        <v>190</v>
      </c>
      <c r="BG39" s="56" t="s">
        <v>191</v>
      </c>
      <c r="BH39" s="56" t="s">
        <v>192</v>
      </c>
      <c r="BI39" s="57" t="s">
        <v>193</v>
      </c>
      <c r="BJ39" s="127" t="s">
        <v>194</v>
      </c>
      <c r="BL39" s="7"/>
      <c r="BN39" s="8"/>
      <c r="BO39" s="59">
        <f t="shared" ref="BO39:BR40" si="43">IF(ISNUMBER(G39),0,1)</f>
        <v>0</v>
      </c>
      <c r="BP39" s="59">
        <f t="shared" si="43"/>
        <v>0</v>
      </c>
      <c r="BQ39" s="59">
        <f t="shared" si="43"/>
        <v>0</v>
      </c>
      <c r="BR39" s="59">
        <f t="shared" si="43"/>
        <v>0</v>
      </c>
      <c r="BS39" s="60"/>
      <c r="BT39" s="59">
        <f t="shared" ref="BT39:BW40" si="44">IF(ISNUMBER(L39),0,1)</f>
        <v>0</v>
      </c>
      <c r="BU39" s="59">
        <f t="shared" si="44"/>
        <v>0</v>
      </c>
      <c r="BV39" s="59">
        <f t="shared" si="44"/>
        <v>0</v>
      </c>
      <c r="BW39" s="59">
        <f t="shared" si="44"/>
        <v>0</v>
      </c>
      <c r="BX39" s="60"/>
      <c r="BY39" s="59">
        <f t="shared" ref="BY39:CB40" si="45">IF(ISNUMBER(Q39),0,1)</f>
        <v>0</v>
      </c>
      <c r="BZ39" s="59">
        <f t="shared" si="45"/>
        <v>0</v>
      </c>
      <c r="CA39" s="59">
        <f t="shared" si="45"/>
        <v>0</v>
      </c>
      <c r="CB39" s="59">
        <f t="shared" si="45"/>
        <v>0</v>
      </c>
      <c r="CC39" s="60"/>
      <c r="CD39" s="59">
        <f t="shared" ref="CD39:CG40" si="46">IF(ISNUMBER(V39),0,1)</f>
        <v>0</v>
      </c>
      <c r="CE39" s="59">
        <f t="shared" si="46"/>
        <v>0</v>
      </c>
      <c r="CF39" s="59">
        <f t="shared" si="46"/>
        <v>0</v>
      </c>
      <c r="CG39" s="59">
        <f t="shared" si="46"/>
        <v>0</v>
      </c>
      <c r="CH39" s="60"/>
      <c r="CI39" s="59">
        <f t="shared" ref="CI39:CL40" si="47">IF(ISNUMBER(AA39),0,1)</f>
        <v>0</v>
      </c>
      <c r="CJ39" s="59">
        <f t="shared" si="47"/>
        <v>0</v>
      </c>
      <c r="CK39" s="59">
        <f t="shared" si="47"/>
        <v>0</v>
      </c>
      <c r="CL39" s="59">
        <f t="shared" si="47"/>
        <v>0</v>
      </c>
      <c r="CM39" s="60"/>
      <c r="CN39" s="59">
        <f t="shared" ref="CN39:CQ40" si="48">IF(ISNUMBER(AF39),0,1)</f>
        <v>0</v>
      </c>
      <c r="CO39" s="59">
        <f t="shared" si="48"/>
        <v>0</v>
      </c>
      <c r="CP39" s="59">
        <f t="shared" si="48"/>
        <v>0</v>
      </c>
      <c r="CQ39" s="59">
        <f t="shared" si="48"/>
        <v>0</v>
      </c>
      <c r="CR39" s="60"/>
      <c r="CS39" s="59">
        <f t="shared" ref="CS39:CV40" si="49">IF(ISNUMBER(AK39),0,1)</f>
        <v>0</v>
      </c>
      <c r="CT39" s="59">
        <f t="shared" si="49"/>
        <v>0</v>
      </c>
      <c r="CU39" s="59">
        <f t="shared" si="49"/>
        <v>0</v>
      </c>
      <c r="CV39" s="59">
        <f t="shared" si="49"/>
        <v>0</v>
      </c>
      <c r="CW39" s="60"/>
      <c r="CX39" s="59">
        <f t="shared" ref="CX39:DA40" si="50">IF(ISNUMBER(AP39),0,1)</f>
        <v>0</v>
      </c>
      <c r="CY39" s="59">
        <f t="shared" si="50"/>
        <v>0</v>
      </c>
      <c r="CZ39" s="59">
        <f t="shared" si="50"/>
        <v>0</v>
      </c>
      <c r="DA39" s="59">
        <f t="shared" si="50"/>
        <v>0</v>
      </c>
      <c r="DB39" s="60"/>
      <c r="DC39" s="7"/>
      <c r="DD39" s="6"/>
      <c r="DE39" s="6"/>
      <c r="DF39" s="7"/>
      <c r="DG39" s="14"/>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7"/>
    </row>
    <row r="40" spans="2:152" x14ac:dyDescent="0.2">
      <c r="B40" s="62">
        <f>+B39+1</f>
        <v>24</v>
      </c>
      <c r="C40" s="63" t="s">
        <v>195</v>
      </c>
      <c r="D40" s="64"/>
      <c r="E40" s="64" t="s">
        <v>41</v>
      </c>
      <c r="F40" s="65">
        <v>3</v>
      </c>
      <c r="G40" s="66">
        <v>0</v>
      </c>
      <c r="H40" s="67">
        <v>0</v>
      </c>
      <c r="I40" s="67">
        <v>0</v>
      </c>
      <c r="J40" s="68">
        <v>0</v>
      </c>
      <c r="K40" s="128">
        <f>SUM(G40:J40)</f>
        <v>0</v>
      </c>
      <c r="L40" s="66">
        <v>0</v>
      </c>
      <c r="M40" s="67">
        <v>0</v>
      </c>
      <c r="N40" s="67">
        <v>0</v>
      </c>
      <c r="O40" s="68">
        <v>0</v>
      </c>
      <c r="P40" s="128">
        <f>SUM(L40:O40)</f>
        <v>0</v>
      </c>
      <c r="Q40" s="66">
        <v>0</v>
      </c>
      <c r="R40" s="67">
        <v>0</v>
      </c>
      <c r="S40" s="67">
        <v>0</v>
      </c>
      <c r="T40" s="68">
        <v>0</v>
      </c>
      <c r="U40" s="128">
        <f>SUM(Q40:T40)</f>
        <v>0</v>
      </c>
      <c r="V40" s="66">
        <v>0</v>
      </c>
      <c r="W40" s="67">
        <v>0</v>
      </c>
      <c r="X40" s="67">
        <v>0</v>
      </c>
      <c r="Y40" s="68">
        <v>0</v>
      </c>
      <c r="Z40" s="128">
        <f>SUM(V40:Y40)</f>
        <v>0</v>
      </c>
      <c r="AA40" s="66">
        <v>0</v>
      </c>
      <c r="AB40" s="67">
        <v>0</v>
      </c>
      <c r="AC40" s="67">
        <v>0</v>
      </c>
      <c r="AD40" s="68">
        <v>0</v>
      </c>
      <c r="AE40" s="128">
        <f>SUM(AA40:AD40)</f>
        <v>0</v>
      </c>
      <c r="AF40" s="66">
        <v>0</v>
      </c>
      <c r="AG40" s="67">
        <v>0</v>
      </c>
      <c r="AH40" s="67">
        <v>0</v>
      </c>
      <c r="AI40" s="68">
        <v>0</v>
      </c>
      <c r="AJ40" s="128">
        <f>SUM(AF40:AI40)</f>
        <v>0</v>
      </c>
      <c r="AK40" s="66">
        <v>0</v>
      </c>
      <c r="AL40" s="67">
        <v>0</v>
      </c>
      <c r="AM40" s="67">
        <v>0</v>
      </c>
      <c r="AN40" s="68">
        <v>0</v>
      </c>
      <c r="AO40" s="128">
        <f>SUM(AK40:AN40)</f>
        <v>0</v>
      </c>
      <c r="AP40" s="66">
        <v>0</v>
      </c>
      <c r="AQ40" s="67">
        <v>0</v>
      </c>
      <c r="AR40" s="67">
        <v>0</v>
      </c>
      <c r="AS40" s="68">
        <v>0</v>
      </c>
      <c r="AT40" s="128">
        <f>SUM(AP40:AS40)</f>
        <v>0</v>
      </c>
      <c r="AU40" s="111"/>
      <c r="AV40" s="91"/>
      <c r="AW40" s="37"/>
      <c r="AX40" s="71"/>
      <c r="AY40" s="43">
        <f>IF(SUM(BO40:DA40)=0,0,$BO$4)</f>
        <v>0</v>
      </c>
      <c r="AZ40" s="43"/>
      <c r="BA40" s="6"/>
      <c r="BB40" s="62">
        <f>+BB39+1</f>
        <v>24</v>
      </c>
      <c r="BC40" s="63" t="s">
        <v>195</v>
      </c>
      <c r="BD40" s="64" t="s">
        <v>41</v>
      </c>
      <c r="BE40" s="65">
        <v>3</v>
      </c>
      <c r="BF40" s="72" t="s">
        <v>196</v>
      </c>
      <c r="BG40" s="73" t="s">
        <v>197</v>
      </c>
      <c r="BH40" s="73" t="s">
        <v>198</v>
      </c>
      <c r="BI40" s="74" t="s">
        <v>199</v>
      </c>
      <c r="BJ40" s="129" t="s">
        <v>200</v>
      </c>
      <c r="BL40" s="124"/>
      <c r="BM40" s="125"/>
      <c r="BN40" s="125"/>
      <c r="BO40" s="59">
        <f t="shared" si="43"/>
        <v>0</v>
      </c>
      <c r="BP40" s="59">
        <f t="shared" si="43"/>
        <v>0</v>
      </c>
      <c r="BQ40" s="59">
        <f t="shared" si="43"/>
        <v>0</v>
      </c>
      <c r="BR40" s="59">
        <f t="shared" si="43"/>
        <v>0</v>
      </c>
      <c r="BS40" s="60"/>
      <c r="BT40" s="59">
        <f t="shared" si="44"/>
        <v>0</v>
      </c>
      <c r="BU40" s="59">
        <f t="shared" si="44"/>
        <v>0</v>
      </c>
      <c r="BV40" s="59">
        <f t="shared" si="44"/>
        <v>0</v>
      </c>
      <c r="BW40" s="59">
        <f t="shared" si="44"/>
        <v>0</v>
      </c>
      <c r="BX40" s="60"/>
      <c r="BY40" s="59">
        <f t="shared" si="45"/>
        <v>0</v>
      </c>
      <c r="BZ40" s="59">
        <f t="shared" si="45"/>
        <v>0</v>
      </c>
      <c r="CA40" s="59">
        <f t="shared" si="45"/>
        <v>0</v>
      </c>
      <c r="CB40" s="59">
        <f t="shared" si="45"/>
        <v>0</v>
      </c>
      <c r="CC40" s="60"/>
      <c r="CD40" s="59">
        <f t="shared" si="46"/>
        <v>0</v>
      </c>
      <c r="CE40" s="59">
        <f t="shared" si="46"/>
        <v>0</v>
      </c>
      <c r="CF40" s="59">
        <f t="shared" si="46"/>
        <v>0</v>
      </c>
      <c r="CG40" s="59">
        <f t="shared" si="46"/>
        <v>0</v>
      </c>
      <c r="CH40" s="60"/>
      <c r="CI40" s="59">
        <f t="shared" si="47"/>
        <v>0</v>
      </c>
      <c r="CJ40" s="59">
        <f t="shared" si="47"/>
        <v>0</v>
      </c>
      <c r="CK40" s="59">
        <f t="shared" si="47"/>
        <v>0</v>
      </c>
      <c r="CL40" s="59">
        <f t="shared" si="47"/>
        <v>0</v>
      </c>
      <c r="CM40" s="60"/>
      <c r="CN40" s="59">
        <f t="shared" si="48"/>
        <v>0</v>
      </c>
      <c r="CO40" s="59">
        <f t="shared" si="48"/>
        <v>0</v>
      </c>
      <c r="CP40" s="59">
        <f t="shared" si="48"/>
        <v>0</v>
      </c>
      <c r="CQ40" s="59">
        <f t="shared" si="48"/>
        <v>0</v>
      </c>
      <c r="CR40" s="60"/>
      <c r="CS40" s="59">
        <f t="shared" si="49"/>
        <v>0</v>
      </c>
      <c r="CT40" s="59">
        <f t="shared" si="49"/>
        <v>0</v>
      </c>
      <c r="CU40" s="59">
        <f t="shared" si="49"/>
        <v>0</v>
      </c>
      <c r="CV40" s="59">
        <f t="shared" si="49"/>
        <v>0</v>
      </c>
      <c r="CW40" s="60"/>
      <c r="CX40" s="59">
        <f t="shared" si="50"/>
        <v>0</v>
      </c>
      <c r="CY40" s="59">
        <f t="shared" si="50"/>
        <v>0</v>
      </c>
      <c r="CZ40" s="59">
        <f t="shared" si="50"/>
        <v>0</v>
      </c>
      <c r="DA40" s="59">
        <f t="shared" si="50"/>
        <v>0</v>
      </c>
      <c r="DB40" s="60"/>
      <c r="DC40" s="124"/>
      <c r="DD40" s="6"/>
      <c r="DE40" s="6"/>
      <c r="DF40" s="124"/>
      <c r="DG40" s="14"/>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124"/>
    </row>
    <row r="41" spans="2:152" ht="15.75" thickBot="1" x14ac:dyDescent="0.3">
      <c r="B41" s="95">
        <f>+B40+1</f>
        <v>25</v>
      </c>
      <c r="C41" s="96" t="s">
        <v>201</v>
      </c>
      <c r="D41" s="97"/>
      <c r="E41" s="97" t="s">
        <v>41</v>
      </c>
      <c r="F41" s="98">
        <v>3</v>
      </c>
      <c r="G41" s="99">
        <f>G36+G39+G40</f>
        <v>3.8515915204418958</v>
      </c>
      <c r="H41" s="101">
        <f>H36+H39+H40</f>
        <v>0.79555210195970782</v>
      </c>
      <c r="I41" s="101">
        <f>I36+I39+I40</f>
        <v>12.247685944997732</v>
      </c>
      <c r="J41" s="139">
        <f>J36+J39+J40</f>
        <v>11.988698568445567</v>
      </c>
      <c r="K41" s="140">
        <f>SUM(G41:J41)</f>
        <v>28.883528135844902</v>
      </c>
      <c r="L41" s="99">
        <f>L36+L39+L40</f>
        <v>4.0368425700747501</v>
      </c>
      <c r="M41" s="101">
        <f>M36+M39+M40</f>
        <v>1.0920000000000001</v>
      </c>
      <c r="N41" s="101">
        <f>N36+N39+N40</f>
        <v>10.709000000000001</v>
      </c>
      <c r="O41" s="139">
        <f>O36+O39+O40</f>
        <v>16.053999999999998</v>
      </c>
      <c r="P41" s="140">
        <f>SUM(L41:O41)</f>
        <v>31.891842570074751</v>
      </c>
      <c r="Q41" s="99">
        <f>Q36+Q39+Q40</f>
        <v>4.5162116715514413</v>
      </c>
      <c r="R41" s="101">
        <f>R36+R39+R40</f>
        <v>1.0233055165362042</v>
      </c>
      <c r="S41" s="101">
        <f>S36+S39+S40</f>
        <v>7.2555970876558824</v>
      </c>
      <c r="T41" s="139">
        <f>T36+T39+T40</f>
        <v>13.747032522671896</v>
      </c>
      <c r="U41" s="140">
        <f>SUM(Q41:T41)</f>
        <v>26.542146798415423</v>
      </c>
      <c r="V41" s="99">
        <f>V36+V39+V40</f>
        <v>6.0180000000000007</v>
      </c>
      <c r="W41" s="101">
        <f>W36+W39+W40</f>
        <v>1.0907720757264814</v>
      </c>
      <c r="X41" s="101">
        <f>X36+X39+X40</f>
        <v>7.4917957750247703</v>
      </c>
      <c r="Y41" s="139">
        <f>Y36+Y39+Y40</f>
        <v>12.859432149248748</v>
      </c>
      <c r="Z41" s="140">
        <f>SUM(V41:Y41)</f>
        <v>27.46</v>
      </c>
      <c r="AA41" s="99">
        <f>AA36+AA39+AA40</f>
        <v>5.8409999999999984</v>
      </c>
      <c r="AB41" s="101">
        <f>AB36+AB39+AB40</f>
        <v>1.3188871889134191</v>
      </c>
      <c r="AC41" s="101">
        <f>AC36+AC39+AC40</f>
        <v>7.3926920242248073</v>
      </c>
      <c r="AD41" s="139">
        <f>AD36+AD39+AD40</f>
        <v>12.56842078686177</v>
      </c>
      <c r="AE41" s="140">
        <f>SUM(AA41:AD41)</f>
        <v>27.120999999999995</v>
      </c>
      <c r="AF41" s="99">
        <f>AF36+AF39+AF40</f>
        <v>4.5140000000000002</v>
      </c>
      <c r="AG41" s="101">
        <f>AG36+AG39+AG40</f>
        <v>1.3138026844713244</v>
      </c>
      <c r="AH41" s="101">
        <f>AH36+AH39+AH40</f>
        <v>7.7105437686214238</v>
      </c>
      <c r="AI41" s="139">
        <f>AI36+AI39+AI40</f>
        <v>12.788653546907248</v>
      </c>
      <c r="AJ41" s="140">
        <f>SUM(AF41:AI41)</f>
        <v>26.326999999999998</v>
      </c>
      <c r="AK41" s="99">
        <f>AK36+AK39+AK40</f>
        <v>4.3539999999999992</v>
      </c>
      <c r="AL41" s="101">
        <f>AL36+AL39+AL40</f>
        <v>1.0608164336236288</v>
      </c>
      <c r="AM41" s="101">
        <f>AM36+AM39+AM40</f>
        <v>7.6582012695270176</v>
      </c>
      <c r="AN41" s="139">
        <f>AN36+AN39+AN40</f>
        <v>12.668982296849352</v>
      </c>
      <c r="AO41" s="140">
        <f>SUM(AK41:AN41)</f>
        <v>25.741999999999997</v>
      </c>
      <c r="AP41" s="99">
        <f>AP36+AP39+AP40</f>
        <v>4.5140000000000011</v>
      </c>
      <c r="AQ41" s="101">
        <f>AQ36+AQ39+AQ40</f>
        <v>1.0657543993403555</v>
      </c>
      <c r="AR41" s="101">
        <f>AR36+AR39+AR40</f>
        <v>7.6497796163922978</v>
      </c>
      <c r="AS41" s="139">
        <f>AS36+AS39+AS40</f>
        <v>12.814465984267347</v>
      </c>
      <c r="AT41" s="140">
        <f>SUM(AP41:AS41)</f>
        <v>26.044</v>
      </c>
      <c r="AU41" s="111"/>
      <c r="AV41" s="141" t="s">
        <v>202</v>
      </c>
      <c r="AW41" s="142"/>
      <c r="AX41" s="135"/>
      <c r="AY41" s="43"/>
      <c r="AZ41" s="43"/>
      <c r="BA41" s="6"/>
      <c r="BB41" s="95">
        <f>+BB40+1</f>
        <v>25</v>
      </c>
      <c r="BC41" s="96" t="s">
        <v>201</v>
      </c>
      <c r="BD41" s="97" t="s">
        <v>41</v>
      </c>
      <c r="BE41" s="98">
        <v>3</v>
      </c>
      <c r="BF41" s="106" t="s">
        <v>203</v>
      </c>
      <c r="BG41" s="108" t="s">
        <v>204</v>
      </c>
      <c r="BH41" s="108" t="s">
        <v>205</v>
      </c>
      <c r="BI41" s="143" t="s">
        <v>206</v>
      </c>
      <c r="BJ41" s="144" t="s">
        <v>207</v>
      </c>
      <c r="BL41" s="147"/>
      <c r="BM41" s="148"/>
      <c r="BN41" s="148"/>
      <c r="BO41" s="36"/>
      <c r="BP41" s="36"/>
      <c r="BQ41" s="36"/>
      <c r="BR41" s="36"/>
      <c r="BS41" s="38"/>
      <c r="BT41" s="36"/>
      <c r="BU41" s="36"/>
      <c r="BV41" s="36"/>
      <c r="BW41" s="36"/>
      <c r="BX41" s="38"/>
      <c r="BY41" s="36"/>
      <c r="BZ41" s="36"/>
      <c r="CA41" s="36"/>
      <c r="CB41" s="36"/>
      <c r="CC41" s="38"/>
      <c r="CD41" s="36"/>
      <c r="CE41" s="36"/>
      <c r="CF41" s="36"/>
      <c r="CG41" s="36"/>
      <c r="CH41" s="38"/>
      <c r="CI41" s="36"/>
      <c r="CJ41" s="36"/>
      <c r="CK41" s="36"/>
      <c r="CL41" s="36"/>
      <c r="CM41" s="38"/>
      <c r="CN41" s="36"/>
      <c r="CO41" s="36"/>
      <c r="CP41" s="36"/>
      <c r="CQ41" s="36"/>
      <c r="CR41" s="38"/>
      <c r="CS41" s="36"/>
      <c r="CT41" s="36"/>
      <c r="CU41" s="36"/>
      <c r="CV41" s="36"/>
      <c r="CW41" s="38"/>
      <c r="CX41" s="36"/>
      <c r="CY41" s="36"/>
      <c r="CZ41" s="36"/>
      <c r="DA41" s="36"/>
      <c r="DB41" s="38"/>
      <c r="DC41" s="147"/>
      <c r="DD41" s="6"/>
      <c r="DE41" s="6"/>
      <c r="DF41" s="147"/>
      <c r="DG41" s="14"/>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84"/>
      <c r="EV41" s="147"/>
    </row>
    <row r="42" spans="2:152" ht="15.75" thickBot="1" x14ac:dyDescent="0.3">
      <c r="B42" s="149"/>
      <c r="C42" s="150"/>
      <c r="D42" s="33"/>
      <c r="E42" s="33"/>
      <c r="F42" s="33"/>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4"/>
      <c r="AV42" s="120"/>
      <c r="AW42" s="120"/>
      <c r="AX42" s="120"/>
      <c r="AY42" s="43"/>
      <c r="AZ42" s="43"/>
      <c r="BA42" s="6"/>
      <c r="BB42" s="149"/>
      <c r="BC42" s="150"/>
      <c r="BD42" s="33"/>
      <c r="BE42" s="33"/>
      <c r="BF42" s="151"/>
      <c r="BG42" s="151"/>
      <c r="BH42" s="151"/>
      <c r="BI42" s="151"/>
      <c r="BJ42" s="151"/>
      <c r="BL42" s="147"/>
      <c r="BM42" s="148"/>
      <c r="BN42" s="148"/>
      <c r="BO42" s="36"/>
      <c r="BP42" s="36"/>
      <c r="BQ42" s="36"/>
      <c r="BR42" s="36"/>
      <c r="BS42" s="38"/>
      <c r="BT42" s="36"/>
      <c r="BU42" s="36"/>
      <c r="BV42" s="36"/>
      <c r="BW42" s="36"/>
      <c r="BX42" s="38"/>
      <c r="BY42" s="36"/>
      <c r="BZ42" s="36"/>
      <c r="CA42" s="36"/>
      <c r="CB42" s="36"/>
      <c r="CC42" s="38"/>
      <c r="CD42" s="36"/>
      <c r="CE42" s="36"/>
      <c r="CF42" s="36"/>
      <c r="CG42" s="36"/>
      <c r="CH42" s="38"/>
      <c r="CI42" s="36"/>
      <c r="CJ42" s="36"/>
      <c r="CK42" s="36"/>
      <c r="CL42" s="36"/>
      <c r="CM42" s="38"/>
      <c r="CN42" s="36"/>
      <c r="CO42" s="36"/>
      <c r="CP42" s="36"/>
      <c r="CQ42" s="36"/>
      <c r="CR42" s="38"/>
      <c r="CS42" s="36"/>
      <c r="CT42" s="36"/>
      <c r="CU42" s="36"/>
      <c r="CV42" s="36"/>
      <c r="CW42" s="38"/>
      <c r="CX42" s="36"/>
      <c r="CY42" s="36"/>
      <c r="CZ42" s="36"/>
      <c r="DA42" s="36"/>
      <c r="DB42" s="38"/>
      <c r="DC42" s="147"/>
      <c r="DD42" s="6"/>
      <c r="DE42" s="6"/>
      <c r="DF42" s="147"/>
      <c r="DG42" s="14"/>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152"/>
      <c r="EV42" s="147"/>
    </row>
    <row r="43" spans="2:152" ht="15.75" thickBot="1" x14ac:dyDescent="0.3">
      <c r="B43" s="40" t="s">
        <v>208</v>
      </c>
      <c r="C43" s="153" t="s">
        <v>209</v>
      </c>
      <c r="D43" s="33"/>
      <c r="E43" s="42"/>
      <c r="F43" s="4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4"/>
      <c r="AV43" s="115"/>
      <c r="AW43" s="115"/>
      <c r="AX43" s="115"/>
      <c r="AY43" s="43"/>
      <c r="AZ43" s="43"/>
      <c r="BA43" s="6"/>
      <c r="BB43" s="40" t="s">
        <v>208</v>
      </c>
      <c r="BC43" s="153" t="s">
        <v>209</v>
      </c>
      <c r="BD43" s="42"/>
      <c r="BE43" s="42"/>
      <c r="BF43" s="154"/>
      <c r="BG43" s="154"/>
      <c r="BH43" s="154"/>
      <c r="BI43" s="154"/>
      <c r="BJ43" s="154"/>
      <c r="BL43" s="147"/>
      <c r="BM43" s="148"/>
      <c r="BN43" s="148"/>
      <c r="BO43" s="36"/>
      <c r="BP43" s="36"/>
      <c r="BQ43" s="36"/>
      <c r="BR43" s="36"/>
      <c r="BS43" s="38"/>
      <c r="BT43" s="36"/>
      <c r="BU43" s="36"/>
      <c r="BV43" s="36"/>
      <c r="BW43" s="36"/>
      <c r="BX43" s="38"/>
      <c r="BY43" s="36"/>
      <c r="BZ43" s="36"/>
      <c r="CA43" s="36"/>
      <c r="CB43" s="36"/>
      <c r="CC43" s="38"/>
      <c r="CD43" s="36"/>
      <c r="CE43" s="36"/>
      <c r="CF43" s="36"/>
      <c r="CG43" s="36"/>
      <c r="CH43" s="38"/>
      <c r="CI43" s="36"/>
      <c r="CJ43" s="36"/>
      <c r="CK43" s="36"/>
      <c r="CL43" s="36"/>
      <c r="CM43" s="38"/>
      <c r="CN43" s="36"/>
      <c r="CO43" s="36"/>
      <c r="CP43" s="36"/>
      <c r="CQ43" s="36"/>
      <c r="CR43" s="38"/>
      <c r="CS43" s="36"/>
      <c r="CT43" s="36"/>
      <c r="CU43" s="36"/>
      <c r="CV43" s="36"/>
      <c r="CW43" s="38"/>
      <c r="CX43" s="36"/>
      <c r="CY43" s="36"/>
      <c r="CZ43" s="36"/>
      <c r="DA43" s="36"/>
      <c r="DB43" s="152"/>
      <c r="DC43" s="147"/>
      <c r="DD43" s="6"/>
      <c r="DE43" s="6"/>
      <c r="DF43" s="147"/>
      <c r="DG43" s="155"/>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152"/>
      <c r="EV43" s="147"/>
    </row>
    <row r="44" spans="2:152" x14ac:dyDescent="0.25">
      <c r="B44" s="44">
        <f>+B41+1</f>
        <v>26</v>
      </c>
      <c r="C44" s="156" t="s">
        <v>342</v>
      </c>
      <c r="D44" s="157"/>
      <c r="E44" s="46" t="s">
        <v>41</v>
      </c>
      <c r="F44" s="47">
        <v>3</v>
      </c>
      <c r="G44" s="48">
        <v>0</v>
      </c>
      <c r="H44" s="49">
        <v>0</v>
      </c>
      <c r="I44" s="49">
        <v>0</v>
      </c>
      <c r="J44" s="50">
        <v>0</v>
      </c>
      <c r="K44" s="158">
        <f t="shared" ref="K44:K54" si="51">SUM(G44:J44)</f>
        <v>0</v>
      </c>
      <c r="L44" s="237">
        <v>0.04</v>
      </c>
      <c r="M44" s="238">
        <v>0.01</v>
      </c>
      <c r="N44" s="238">
        <v>0.20499999999999999</v>
      </c>
      <c r="O44" s="239">
        <v>0.106</v>
      </c>
      <c r="P44" s="249">
        <f t="shared" ref="P44:P54" si="52">SUM(L44:O44)</f>
        <v>0.36099999999999999</v>
      </c>
      <c r="Q44" s="48">
        <v>0</v>
      </c>
      <c r="R44" s="49">
        <v>0</v>
      </c>
      <c r="S44" s="49">
        <v>0</v>
      </c>
      <c r="T44" s="50">
        <v>0</v>
      </c>
      <c r="U44" s="158">
        <f t="shared" ref="U44:U54" si="53">SUM(Q44:T44)</f>
        <v>0</v>
      </c>
      <c r="V44" s="48">
        <v>0</v>
      </c>
      <c r="W44" s="49">
        <v>0</v>
      </c>
      <c r="X44" s="49">
        <v>0</v>
      </c>
      <c r="Y44" s="50">
        <v>0</v>
      </c>
      <c r="Z44" s="158">
        <f t="shared" ref="Z44:Z54" si="54">SUM(V44:Y44)</f>
        <v>0</v>
      </c>
      <c r="AA44" s="48">
        <v>0</v>
      </c>
      <c r="AB44" s="49">
        <v>0</v>
      </c>
      <c r="AC44" s="49">
        <v>0</v>
      </c>
      <c r="AD44" s="50">
        <v>0</v>
      </c>
      <c r="AE44" s="158">
        <f t="shared" ref="AE44:AE54" si="55">SUM(AA44:AD44)</f>
        <v>0</v>
      </c>
      <c r="AF44" s="48">
        <v>0</v>
      </c>
      <c r="AG44" s="49">
        <v>0</v>
      </c>
      <c r="AH44" s="49">
        <v>0</v>
      </c>
      <c r="AI44" s="50">
        <v>0</v>
      </c>
      <c r="AJ44" s="158">
        <f t="shared" ref="AJ44:AJ54" si="56">SUM(AF44:AI44)</f>
        <v>0</v>
      </c>
      <c r="AK44" s="48">
        <v>0</v>
      </c>
      <c r="AL44" s="49">
        <v>0</v>
      </c>
      <c r="AM44" s="49">
        <v>0</v>
      </c>
      <c r="AN44" s="50">
        <v>0</v>
      </c>
      <c r="AO44" s="158">
        <f t="shared" ref="AO44:AO54" si="57">SUM(AK44:AN44)</f>
        <v>0</v>
      </c>
      <c r="AP44" s="48">
        <v>0</v>
      </c>
      <c r="AQ44" s="49">
        <v>0</v>
      </c>
      <c r="AR44" s="49">
        <v>0</v>
      </c>
      <c r="AS44" s="50">
        <v>0</v>
      </c>
      <c r="AT44" s="158">
        <f t="shared" ref="AT44:AT54" si="58">SUM(AP44:AS44)</f>
        <v>0</v>
      </c>
      <c r="AU44" s="111"/>
      <c r="AV44" s="90"/>
      <c r="AW44" s="39" t="s">
        <v>211</v>
      </c>
      <c r="AX44" s="71"/>
      <c r="AY44" s="43">
        <f>(IF(SUM(BO44:DA44)=0,IF(BM44=1,$BM$4,0),$BO$4))</f>
        <v>0</v>
      </c>
      <c r="AZ44" s="43"/>
      <c r="BA44" s="6"/>
      <c r="BB44" s="44">
        <f>+BB41+1</f>
        <v>26</v>
      </c>
      <c r="BC44" s="159" t="s">
        <v>212</v>
      </c>
      <c r="BD44" s="46" t="s">
        <v>41</v>
      </c>
      <c r="BE44" s="47">
        <v>3</v>
      </c>
      <c r="BF44" s="160" t="s">
        <v>213</v>
      </c>
      <c r="BG44" s="161" t="s">
        <v>214</v>
      </c>
      <c r="BH44" s="161" t="s">
        <v>215</v>
      </c>
      <c r="BI44" s="162" t="s">
        <v>216</v>
      </c>
      <c r="BJ44" s="163" t="s">
        <v>217</v>
      </c>
      <c r="BL44" s="147"/>
      <c r="BM44" s="164">
        <f xml:space="preserve"> IF( AND( OR( C44 = DB44, C44=""), SUM(G44:AT44) &lt;&gt; 0), 1, 0 )</f>
        <v>0</v>
      </c>
      <c r="BO44" s="61">
        <f xml:space="preserve"> IF( OR( $C$44 = $DB$44, $C$44 =""), 0, IF( ISNUMBER( G44 ), 0, 1 ))</f>
        <v>0</v>
      </c>
      <c r="BP44" s="61">
        <f xml:space="preserve"> IF( OR( $C$44 = $DB$44, $C$44 =""), 0, IF( ISNUMBER( H44 ), 0, 1 ))</f>
        <v>0</v>
      </c>
      <c r="BQ44" s="61">
        <f xml:space="preserve"> IF( OR( $C$44 = $DB$44, $C$44 =""), 0, IF( ISNUMBER( I44 ), 0, 1 ))</f>
        <v>0</v>
      </c>
      <c r="BR44" s="61">
        <f xml:space="preserve"> IF( OR( $C$44 = $DB$44, $C$44 =""), 0, IF( ISNUMBER( J44 ), 0, 1 ))</f>
        <v>0</v>
      </c>
      <c r="BS44" s="60"/>
      <c r="BT44" s="61">
        <f xml:space="preserve"> IF( OR( $C$44 = $DB$44, $C$44 =""), 0, IF( ISNUMBER( L44 ), 0, 1 ))</f>
        <v>0</v>
      </c>
      <c r="BU44" s="61">
        <f xml:space="preserve"> IF( OR( $C$44 = $DB$44, $C$44 =""), 0, IF( ISNUMBER( M44 ), 0, 1 ))</f>
        <v>0</v>
      </c>
      <c r="BV44" s="61">
        <f xml:space="preserve"> IF( OR( $C$44 = $DB$44, $C$44 =""), 0, IF( ISNUMBER( N44 ), 0, 1 ))</f>
        <v>0</v>
      </c>
      <c r="BW44" s="61">
        <f xml:space="preserve"> IF( OR( $C$44 = $DB$44, $C$44 =""), 0, IF( ISNUMBER( O44 ), 0, 1 ))</f>
        <v>0</v>
      </c>
      <c r="BX44" s="60"/>
      <c r="BY44" s="61">
        <f xml:space="preserve"> IF( OR( $C$44 = $DB$44, $C$44 =""), 0, IF( ISNUMBER( Q44 ), 0, 1 ))</f>
        <v>0</v>
      </c>
      <c r="BZ44" s="61">
        <f xml:space="preserve"> IF( OR( $C$44 = $DB$44, $C$44 =""), 0, IF( ISNUMBER( R44 ), 0, 1 ))</f>
        <v>0</v>
      </c>
      <c r="CA44" s="61">
        <f xml:space="preserve"> IF( OR( $C$44 = $DB$44, $C$44 =""), 0, IF( ISNUMBER( S44 ), 0, 1 ))</f>
        <v>0</v>
      </c>
      <c r="CB44" s="61">
        <f xml:space="preserve"> IF( OR( $C$44 = $DB$44, $C$44 =""), 0, IF( ISNUMBER( T44 ), 0, 1 ))</f>
        <v>0</v>
      </c>
      <c r="CC44" s="60"/>
      <c r="CD44" s="61">
        <f xml:space="preserve"> IF( OR( $C$44 = $DB$44, $C$44 =""), 0, IF( ISNUMBER( V44 ), 0, 1 ))</f>
        <v>0</v>
      </c>
      <c r="CE44" s="61">
        <f xml:space="preserve"> IF( OR( $C$44 = $DB$44, $C$44 =""), 0, IF( ISNUMBER( W44 ), 0, 1 ))</f>
        <v>0</v>
      </c>
      <c r="CF44" s="61">
        <f xml:space="preserve"> IF( OR( $C$44 = $DB$44, $C$44 =""), 0, IF( ISNUMBER( X44 ), 0, 1 ))</f>
        <v>0</v>
      </c>
      <c r="CG44" s="61">
        <f xml:space="preserve"> IF( OR( $C$44 = $DB$44, $C$44 =""), 0, IF( ISNUMBER( Y44 ), 0, 1 ))</f>
        <v>0</v>
      </c>
      <c r="CH44" s="60"/>
      <c r="CI44" s="61">
        <f xml:space="preserve"> IF( OR( $C$44 = $DB$44, $C$44 =""), 0, IF( ISNUMBER( AA44 ), 0, 1 ))</f>
        <v>0</v>
      </c>
      <c r="CJ44" s="61">
        <f xml:space="preserve"> IF( OR( $C$44 = $DB$44, $C$44 =""), 0, IF( ISNUMBER( AB44 ), 0, 1 ))</f>
        <v>0</v>
      </c>
      <c r="CK44" s="61">
        <f xml:space="preserve"> IF( OR( $C$44 = $DB$44, $C$44 =""), 0, IF( ISNUMBER( AC44 ), 0, 1 ))</f>
        <v>0</v>
      </c>
      <c r="CL44" s="61">
        <f xml:space="preserve"> IF( OR( $C$44 = $DB$44, $C$44 =""), 0, IF( ISNUMBER( AD44 ), 0, 1 ))</f>
        <v>0</v>
      </c>
      <c r="CM44" s="60"/>
      <c r="CN44" s="61">
        <f xml:space="preserve"> IF( OR( $C$44 = $DB$44, $C$44 =""), 0, IF( ISNUMBER( AF44 ), 0, 1 ))</f>
        <v>0</v>
      </c>
      <c r="CO44" s="61">
        <f xml:space="preserve"> IF( OR( $C$44 = $DB$44, $C$44 =""), 0, IF( ISNUMBER( AG44 ), 0, 1 ))</f>
        <v>0</v>
      </c>
      <c r="CP44" s="61">
        <f xml:space="preserve"> IF( OR( $C$44 = $DB$44, $C$44 =""), 0, IF( ISNUMBER( AH44 ), 0, 1 ))</f>
        <v>0</v>
      </c>
      <c r="CQ44" s="61">
        <f xml:space="preserve"> IF( OR( $C$44 = $DB$44, $C$44 =""), 0, IF( ISNUMBER( AI44 ), 0, 1 ))</f>
        <v>0</v>
      </c>
      <c r="CR44" s="60"/>
      <c r="CS44" s="61">
        <f xml:space="preserve"> IF( OR( $C$44 = $DB$44, $C$44 =""), 0, IF( ISNUMBER( AK44 ), 0, 1 ))</f>
        <v>0</v>
      </c>
      <c r="CT44" s="61">
        <f xml:space="preserve"> IF( OR( $C$44 = $DB$44, $C$44 =""), 0, IF( ISNUMBER( AL44 ), 0, 1 ))</f>
        <v>0</v>
      </c>
      <c r="CU44" s="61">
        <f xml:space="preserve"> IF( OR( $C$44 = $DB$44, $C$44 =""), 0, IF( ISNUMBER( AM44 ), 0, 1 ))</f>
        <v>0</v>
      </c>
      <c r="CV44" s="61">
        <f xml:space="preserve"> IF( OR( $C$44 = $DB$44, $C$44 =""), 0, IF( ISNUMBER( AN44 ), 0, 1 ))</f>
        <v>0</v>
      </c>
      <c r="CW44" s="60"/>
      <c r="CX44" s="61">
        <f xml:space="preserve"> IF( OR( $C$44 = $DB$44, $C$44 =""), 0, IF( ISNUMBER( AP44 ), 0, 1 ))</f>
        <v>0</v>
      </c>
      <c r="CY44" s="61">
        <f xml:space="preserve"> IF( OR( $C$44 = $DB$44, $C$44 =""), 0, IF( ISNUMBER( AQ44 ), 0, 1 ))</f>
        <v>0</v>
      </c>
      <c r="CZ44" s="61">
        <f xml:space="preserve"> IF( OR( $C$44 = $DB$44, $C$44 =""), 0, IF( ISNUMBER( AR44 ), 0, 1 ))</f>
        <v>0</v>
      </c>
      <c r="DA44" s="61">
        <f xml:space="preserve"> IF( OR( $C$44 = $DB$44, $C$44 =""), 0, IF( ISNUMBER( AS44 ), 0, 1 ))</f>
        <v>0</v>
      </c>
      <c r="DB44" s="165" t="s">
        <v>210</v>
      </c>
      <c r="DC44" s="147"/>
      <c r="DD44" s="6"/>
      <c r="DE44" s="6"/>
      <c r="DF44" s="147"/>
      <c r="DG44" s="166"/>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152"/>
      <c r="EV44" s="147"/>
    </row>
    <row r="45" spans="2:152" x14ac:dyDescent="0.25">
      <c r="B45" s="62">
        <f>+B44+1</f>
        <v>27</v>
      </c>
      <c r="C45" s="156" t="s">
        <v>343</v>
      </c>
      <c r="D45" s="167"/>
      <c r="E45" s="64" t="s">
        <v>41</v>
      </c>
      <c r="F45" s="65">
        <v>3</v>
      </c>
      <c r="G45" s="66">
        <v>0</v>
      </c>
      <c r="H45" s="67">
        <v>0</v>
      </c>
      <c r="I45" s="67">
        <v>0</v>
      </c>
      <c r="J45" s="68">
        <v>0</v>
      </c>
      <c r="K45" s="168">
        <f t="shared" si="51"/>
        <v>0</v>
      </c>
      <c r="L45" s="241">
        <v>4.87</v>
      </c>
      <c r="M45" s="243">
        <v>0</v>
      </c>
      <c r="N45" s="243">
        <v>3.82</v>
      </c>
      <c r="O45" s="244">
        <v>57.436999999999998</v>
      </c>
      <c r="P45" s="250">
        <f t="shared" si="52"/>
        <v>66.126999999999995</v>
      </c>
      <c r="Q45" s="66">
        <v>0</v>
      </c>
      <c r="R45" s="67">
        <v>0</v>
      </c>
      <c r="S45" s="67">
        <v>0</v>
      </c>
      <c r="T45" s="68">
        <v>0</v>
      </c>
      <c r="U45" s="168">
        <f t="shared" si="53"/>
        <v>0</v>
      </c>
      <c r="V45" s="66">
        <v>0</v>
      </c>
      <c r="W45" s="67">
        <v>0</v>
      </c>
      <c r="X45" s="67">
        <v>0</v>
      </c>
      <c r="Y45" s="68">
        <v>0</v>
      </c>
      <c r="Z45" s="168">
        <f t="shared" si="54"/>
        <v>0</v>
      </c>
      <c r="AA45" s="66">
        <v>0</v>
      </c>
      <c r="AB45" s="67">
        <v>0</v>
      </c>
      <c r="AC45" s="67">
        <v>0</v>
      </c>
      <c r="AD45" s="68">
        <v>0</v>
      </c>
      <c r="AE45" s="168">
        <f t="shared" si="55"/>
        <v>0</v>
      </c>
      <c r="AF45" s="66">
        <v>0</v>
      </c>
      <c r="AG45" s="67">
        <v>0</v>
      </c>
      <c r="AH45" s="67">
        <v>0</v>
      </c>
      <c r="AI45" s="68">
        <v>0</v>
      </c>
      <c r="AJ45" s="168">
        <f t="shared" si="56"/>
        <v>0</v>
      </c>
      <c r="AK45" s="66">
        <v>0</v>
      </c>
      <c r="AL45" s="67">
        <v>0</v>
      </c>
      <c r="AM45" s="67">
        <v>0</v>
      </c>
      <c r="AN45" s="68">
        <v>0</v>
      </c>
      <c r="AO45" s="168">
        <f t="shared" si="57"/>
        <v>0</v>
      </c>
      <c r="AP45" s="66">
        <v>0</v>
      </c>
      <c r="AQ45" s="67">
        <v>0</v>
      </c>
      <c r="AR45" s="67">
        <v>0</v>
      </c>
      <c r="AS45" s="68">
        <v>0</v>
      </c>
      <c r="AT45" s="168">
        <f t="shared" si="58"/>
        <v>0</v>
      </c>
      <c r="AU45" s="111"/>
      <c r="AV45" s="91"/>
      <c r="AW45" s="37" t="s">
        <v>211</v>
      </c>
      <c r="AX45" s="71"/>
      <c r="AY45" s="43">
        <f t="shared" ref="AY45:AY52" si="59">(IF(SUM(BO45:DA45)=0,IF(BM45=1,$BM$4,0),$BO$4))</f>
        <v>0</v>
      </c>
      <c r="AZ45" s="43"/>
      <c r="BA45" s="6"/>
      <c r="BB45" s="62">
        <f t="shared" ref="BB45:BB53" si="60">+BB44+1</f>
        <v>27</v>
      </c>
      <c r="BC45" s="169" t="s">
        <v>219</v>
      </c>
      <c r="BD45" s="64" t="s">
        <v>41</v>
      </c>
      <c r="BE45" s="65">
        <v>3</v>
      </c>
      <c r="BF45" s="170" t="s">
        <v>220</v>
      </c>
      <c r="BG45" s="171" t="s">
        <v>221</v>
      </c>
      <c r="BH45" s="171" t="s">
        <v>222</v>
      </c>
      <c r="BI45" s="172" t="s">
        <v>223</v>
      </c>
      <c r="BJ45" s="173" t="s">
        <v>224</v>
      </c>
      <c r="BL45" s="147"/>
      <c r="BM45" s="164">
        <f t="shared" ref="BM45:BM53" si="61" xml:space="preserve"> IF( AND( OR( C45 = DB45, C45=""), SUM(G45:AT45) &lt;&gt; 0), 1, 0 )</f>
        <v>0</v>
      </c>
      <c r="BO45" s="61">
        <f xml:space="preserve"> IF( OR( $C$45 = $DB$45, $C$45 =""), 0, IF( ISNUMBER( G45 ), 0, 1 ))</f>
        <v>0</v>
      </c>
      <c r="BP45" s="61">
        <f xml:space="preserve"> IF( OR( $C$45 = $DB$45, $C$45 =""), 0, IF( ISNUMBER( H45 ), 0, 1 ))</f>
        <v>0</v>
      </c>
      <c r="BQ45" s="61">
        <f xml:space="preserve"> IF( OR( $C$45 = $DB$45, $C$45 =""), 0, IF( ISNUMBER( I45 ), 0, 1 ))</f>
        <v>0</v>
      </c>
      <c r="BR45" s="61">
        <f xml:space="preserve"> IF( OR( $C$45 = $DB$45, $C$45 =""), 0, IF( ISNUMBER( J45 ), 0, 1 ))</f>
        <v>0</v>
      </c>
      <c r="BS45" s="60"/>
      <c r="BT45" s="61">
        <f xml:space="preserve"> IF( OR( $C$45 = $DB$45, $C$45 =""), 0, IF( ISNUMBER( L45 ), 0, 1 ))</f>
        <v>0</v>
      </c>
      <c r="BU45" s="61">
        <f xml:space="preserve"> IF( OR( $C$45 = $DB$45, $C$45 =""), 0, IF( ISNUMBER( M45 ), 0, 1 ))</f>
        <v>0</v>
      </c>
      <c r="BV45" s="61">
        <f xml:space="preserve"> IF( OR( $C$45 = $DB$45, $C$45 =""), 0, IF( ISNUMBER( N45 ), 0, 1 ))</f>
        <v>0</v>
      </c>
      <c r="BW45" s="61">
        <f xml:space="preserve"> IF( OR( $C$45 = $DB$45, $C$45 =""), 0, IF( ISNUMBER( O45 ), 0, 1 ))</f>
        <v>0</v>
      </c>
      <c r="BX45" s="60"/>
      <c r="BY45" s="61">
        <f xml:space="preserve"> IF( OR( $C$45 = $DB$45, $C$45 =""), 0, IF( ISNUMBER( Q45 ), 0, 1 ))</f>
        <v>0</v>
      </c>
      <c r="BZ45" s="61">
        <f xml:space="preserve"> IF( OR( $C$45 = $DB$45, $C$45 =""), 0, IF( ISNUMBER( R45 ), 0, 1 ))</f>
        <v>0</v>
      </c>
      <c r="CA45" s="61">
        <f xml:space="preserve"> IF( OR( $C$45 = $DB$45, $C$45 =""), 0, IF( ISNUMBER( S45 ), 0, 1 ))</f>
        <v>0</v>
      </c>
      <c r="CB45" s="61">
        <f xml:space="preserve"> IF( OR( $C$45 = $DB$45, $C$45 =""), 0, IF( ISNUMBER( T45 ), 0, 1 ))</f>
        <v>0</v>
      </c>
      <c r="CC45" s="60"/>
      <c r="CD45" s="61">
        <f xml:space="preserve"> IF( OR( $C$45 = $DB$45, $C$45 =""), 0, IF( ISNUMBER( V45 ), 0, 1 ))</f>
        <v>0</v>
      </c>
      <c r="CE45" s="61">
        <f xml:space="preserve"> IF( OR( $C$45 = $DB$45, $C$45 =""), 0, IF( ISNUMBER( W45 ), 0, 1 ))</f>
        <v>0</v>
      </c>
      <c r="CF45" s="61">
        <f xml:space="preserve"> IF( OR( $C$45 = $DB$45, $C$45 =""), 0, IF( ISNUMBER( X45 ), 0, 1 ))</f>
        <v>0</v>
      </c>
      <c r="CG45" s="61">
        <f xml:space="preserve"> IF( OR( $C$45 = $DB$45, $C$45 =""), 0, IF( ISNUMBER( Y45 ), 0, 1 ))</f>
        <v>0</v>
      </c>
      <c r="CH45" s="36"/>
      <c r="CI45" s="61">
        <f xml:space="preserve"> IF( OR( $C$45 = $DB$45, $C$45 =""), 0, IF( ISNUMBER( AA45 ), 0, 1 ))</f>
        <v>0</v>
      </c>
      <c r="CJ45" s="61">
        <f xml:space="preserve"> IF( OR( $C$45 = $DB$45, $C$45 =""), 0, IF( ISNUMBER( AB45 ), 0, 1 ))</f>
        <v>0</v>
      </c>
      <c r="CK45" s="61">
        <f xml:space="preserve"> IF( OR( $C$45 = $DB$45, $C$45 =""), 0, IF( ISNUMBER( AC45 ), 0, 1 ))</f>
        <v>0</v>
      </c>
      <c r="CL45" s="61">
        <f xml:space="preserve"> IF( OR( $C$45 = $DB$45, $C$45 =""), 0, IF( ISNUMBER( AD45 ), 0, 1 ))</f>
        <v>0</v>
      </c>
      <c r="CM45" s="60"/>
      <c r="CN45" s="61">
        <f xml:space="preserve"> IF( OR( $C$45 = $DB$45, $C$45 =""), 0, IF( ISNUMBER( AF45 ), 0, 1 ))</f>
        <v>0</v>
      </c>
      <c r="CO45" s="61">
        <f xml:space="preserve"> IF( OR( $C$45 = $DB$45, $C$45 =""), 0, IF( ISNUMBER( AG45 ), 0, 1 ))</f>
        <v>0</v>
      </c>
      <c r="CP45" s="61">
        <f xml:space="preserve"> IF( OR( $C$45 = $DB$45, $C$45 =""), 0, IF( ISNUMBER( AH45 ), 0, 1 ))</f>
        <v>0</v>
      </c>
      <c r="CQ45" s="61">
        <f xml:space="preserve"> IF( OR( $C$45 = $DB$45, $C$45 =""), 0, IF( ISNUMBER( AI45 ), 0, 1 ))</f>
        <v>0</v>
      </c>
      <c r="CR45" s="60"/>
      <c r="CS45" s="61">
        <f xml:space="preserve"> IF( OR( $C$45 = $DB$45, $C$45 =""), 0, IF( ISNUMBER( AK45 ), 0, 1 ))</f>
        <v>0</v>
      </c>
      <c r="CT45" s="61">
        <f xml:space="preserve"> IF( OR( $C$45 = $DB$45, $C$45 =""), 0, IF( ISNUMBER( AL45 ), 0, 1 ))</f>
        <v>0</v>
      </c>
      <c r="CU45" s="61">
        <f xml:space="preserve"> IF( OR( $C$45 = $DB$45, $C$45 =""), 0, IF( ISNUMBER( AM45 ), 0, 1 ))</f>
        <v>0</v>
      </c>
      <c r="CV45" s="61">
        <f xml:space="preserve"> IF( OR( $C$45 = $DB$45, $C$45 =""), 0, IF( ISNUMBER( AN45 ), 0, 1 ))</f>
        <v>0</v>
      </c>
      <c r="CW45" s="60"/>
      <c r="CX45" s="61">
        <f xml:space="preserve"> IF( OR( $C$45 = $DB$45, $C$45 =""), 0, IF( ISNUMBER( AP45 ), 0, 1 ))</f>
        <v>0</v>
      </c>
      <c r="CY45" s="61">
        <f xml:space="preserve"> IF( OR( $C$45 = $DB$45, $C$45 =""), 0, IF( ISNUMBER( AQ45 ), 0, 1 ))</f>
        <v>0</v>
      </c>
      <c r="CZ45" s="61">
        <f xml:space="preserve"> IF( OR( $C$45 = $DB$45, $C$45 =""), 0, IF( ISNUMBER( AR45 ), 0, 1 ))</f>
        <v>0</v>
      </c>
      <c r="DA45" s="61">
        <f xml:space="preserve"> IF( OR( $C$45 = $DB$45, $C$45 =""), 0, IF( ISNUMBER( AS45 ), 0, 1 ))</f>
        <v>0</v>
      </c>
      <c r="DB45" s="165" t="s">
        <v>218</v>
      </c>
      <c r="DC45" s="147"/>
      <c r="DD45" s="6"/>
      <c r="DE45" s="6"/>
      <c r="DF45" s="147"/>
      <c r="DG45" s="166"/>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152"/>
      <c r="EV45" s="147"/>
    </row>
    <row r="46" spans="2:152" x14ac:dyDescent="0.25">
      <c r="B46" s="62">
        <f>+B45+1</f>
        <v>28</v>
      </c>
      <c r="C46" s="156" t="s">
        <v>225</v>
      </c>
      <c r="D46" s="167"/>
      <c r="E46" s="64" t="s">
        <v>41</v>
      </c>
      <c r="F46" s="65">
        <v>3</v>
      </c>
      <c r="G46" s="66">
        <v>0</v>
      </c>
      <c r="H46" s="67">
        <v>0</v>
      </c>
      <c r="I46" s="67">
        <v>0</v>
      </c>
      <c r="J46" s="68">
        <v>0</v>
      </c>
      <c r="K46" s="168">
        <f t="shared" si="51"/>
        <v>0</v>
      </c>
      <c r="L46" s="66">
        <v>0</v>
      </c>
      <c r="M46" s="67">
        <v>0</v>
      </c>
      <c r="N46" s="67">
        <v>0</v>
      </c>
      <c r="O46" s="68">
        <v>0</v>
      </c>
      <c r="P46" s="168">
        <f t="shared" si="52"/>
        <v>0</v>
      </c>
      <c r="Q46" s="66">
        <v>0</v>
      </c>
      <c r="R46" s="67">
        <v>0</v>
      </c>
      <c r="S46" s="67">
        <v>0</v>
      </c>
      <c r="T46" s="68">
        <v>0</v>
      </c>
      <c r="U46" s="168">
        <f t="shared" si="53"/>
        <v>0</v>
      </c>
      <c r="V46" s="66">
        <v>0</v>
      </c>
      <c r="W46" s="67">
        <v>0</v>
      </c>
      <c r="X46" s="67">
        <v>0</v>
      </c>
      <c r="Y46" s="68">
        <v>0</v>
      </c>
      <c r="Z46" s="168">
        <f t="shared" si="54"/>
        <v>0</v>
      </c>
      <c r="AA46" s="66">
        <v>0</v>
      </c>
      <c r="AB46" s="67">
        <v>0</v>
      </c>
      <c r="AC46" s="67">
        <v>0</v>
      </c>
      <c r="AD46" s="68">
        <v>0</v>
      </c>
      <c r="AE46" s="168">
        <f t="shared" si="55"/>
        <v>0</v>
      </c>
      <c r="AF46" s="66">
        <v>0</v>
      </c>
      <c r="AG46" s="67">
        <v>0</v>
      </c>
      <c r="AH46" s="67">
        <v>0</v>
      </c>
      <c r="AI46" s="68">
        <v>0</v>
      </c>
      <c r="AJ46" s="168">
        <f t="shared" si="56"/>
        <v>0</v>
      </c>
      <c r="AK46" s="66">
        <v>0</v>
      </c>
      <c r="AL46" s="67">
        <v>0</v>
      </c>
      <c r="AM46" s="67">
        <v>0</v>
      </c>
      <c r="AN46" s="68">
        <v>0</v>
      </c>
      <c r="AO46" s="168">
        <f t="shared" si="57"/>
        <v>0</v>
      </c>
      <c r="AP46" s="66">
        <v>0</v>
      </c>
      <c r="AQ46" s="67">
        <v>0</v>
      </c>
      <c r="AR46" s="67">
        <v>0</v>
      </c>
      <c r="AS46" s="68">
        <v>0</v>
      </c>
      <c r="AT46" s="168">
        <f t="shared" si="58"/>
        <v>0</v>
      </c>
      <c r="AU46" s="111"/>
      <c r="AV46" s="91"/>
      <c r="AW46" s="37" t="s">
        <v>211</v>
      </c>
      <c r="AX46" s="71"/>
      <c r="AY46" s="43">
        <f t="shared" si="59"/>
        <v>0</v>
      </c>
      <c r="AZ46" s="43"/>
      <c r="BA46" s="6"/>
      <c r="BB46" s="62">
        <f t="shared" si="60"/>
        <v>28</v>
      </c>
      <c r="BC46" s="169" t="s">
        <v>226</v>
      </c>
      <c r="BD46" s="64" t="s">
        <v>41</v>
      </c>
      <c r="BE46" s="65">
        <v>3</v>
      </c>
      <c r="BF46" s="170" t="s">
        <v>227</v>
      </c>
      <c r="BG46" s="171" t="s">
        <v>228</v>
      </c>
      <c r="BH46" s="171" t="s">
        <v>229</v>
      </c>
      <c r="BI46" s="172" t="s">
        <v>230</v>
      </c>
      <c r="BJ46" s="173" t="s">
        <v>231</v>
      </c>
      <c r="BL46" s="147"/>
      <c r="BM46" s="164">
        <f t="shared" si="61"/>
        <v>0</v>
      </c>
      <c r="BO46" s="61">
        <f xml:space="preserve"> IF( OR( $C$46 = $DB$46, $C$46 =""), 0, IF( ISNUMBER( G46 ), 0, 1 ))</f>
        <v>0</v>
      </c>
      <c r="BP46" s="61">
        <f xml:space="preserve"> IF( OR( $C$46 = $DB$46, $C$46 =""), 0, IF( ISNUMBER( H46 ), 0, 1 ))</f>
        <v>0</v>
      </c>
      <c r="BQ46" s="61">
        <f xml:space="preserve"> IF( OR( $C$46 = $DB$46, $C$46 =""), 0, IF( ISNUMBER( I46 ), 0, 1 ))</f>
        <v>0</v>
      </c>
      <c r="BR46" s="61">
        <f xml:space="preserve"> IF( OR( $C$46 = $DB$46, $C$46 =""), 0, IF( ISNUMBER( J46 ), 0, 1 ))</f>
        <v>0</v>
      </c>
      <c r="BS46" s="60"/>
      <c r="BT46" s="61">
        <f xml:space="preserve"> IF( OR( $C$46 = $DB$46, $C$46 =""), 0, IF( ISNUMBER( L46 ), 0, 1 ))</f>
        <v>0</v>
      </c>
      <c r="BU46" s="61">
        <f xml:space="preserve"> IF( OR( $C$46 = $DB$46, $C$46 =""), 0, IF( ISNUMBER( M46 ), 0, 1 ))</f>
        <v>0</v>
      </c>
      <c r="BV46" s="61">
        <f xml:space="preserve"> IF( OR( $C$46 = $DB$46, $C$46 =""), 0, IF( ISNUMBER( N46 ), 0, 1 ))</f>
        <v>0</v>
      </c>
      <c r="BW46" s="61">
        <f xml:space="preserve"> IF( OR( $C$46 = $DB$46, $C$46 =""), 0, IF( ISNUMBER( O46 ), 0, 1 ))</f>
        <v>0</v>
      </c>
      <c r="BX46" s="60"/>
      <c r="BY46" s="61">
        <f xml:space="preserve"> IF( OR( $C$46 = $DB$46, $C$46 =""), 0, IF( ISNUMBER( Q46 ), 0, 1 ))</f>
        <v>0</v>
      </c>
      <c r="BZ46" s="61">
        <f xml:space="preserve"> IF( OR( $C$46 = $DB$46, $C$46 =""), 0, IF( ISNUMBER( R46 ), 0, 1 ))</f>
        <v>0</v>
      </c>
      <c r="CA46" s="61">
        <f xml:space="preserve"> IF( OR( $C$46 = $DB$46, $C$46 =""), 0, IF( ISNUMBER( S46 ), 0, 1 ))</f>
        <v>0</v>
      </c>
      <c r="CB46" s="61">
        <f xml:space="preserve"> IF( OR( $C$46 = $DB$46, $C$46 =""), 0, IF( ISNUMBER( T46 ), 0, 1 ))</f>
        <v>0</v>
      </c>
      <c r="CC46" s="60"/>
      <c r="CD46" s="61">
        <f xml:space="preserve"> IF( OR( $C$46 = $DB$46, $C$46 =""), 0, IF( ISNUMBER( V46 ), 0, 1 ))</f>
        <v>0</v>
      </c>
      <c r="CE46" s="61">
        <f xml:space="preserve"> IF( OR( $C$46 = $DB$46, $C$46 =""), 0, IF( ISNUMBER( W46 ), 0, 1 ))</f>
        <v>0</v>
      </c>
      <c r="CF46" s="61">
        <f xml:space="preserve"> IF( OR( $C$46 = $DB$46, $C$46 =""), 0, IF( ISNUMBER( X46 ), 0, 1 ))</f>
        <v>0</v>
      </c>
      <c r="CG46" s="61">
        <f xml:space="preserve"> IF( OR( $C$46 = $DB$46, $C$46 =""), 0, IF( ISNUMBER( Y46 ), 0, 1 ))</f>
        <v>0</v>
      </c>
      <c r="CH46" s="36"/>
      <c r="CI46" s="61">
        <f xml:space="preserve"> IF( OR( $C$46 = $DB$46, $C$46 =""), 0, IF( ISNUMBER( AA46 ), 0, 1 ))</f>
        <v>0</v>
      </c>
      <c r="CJ46" s="61">
        <f xml:space="preserve"> IF( OR( $C$46 = $DB$46, $C$46 =""), 0, IF( ISNUMBER( AB46 ), 0, 1 ))</f>
        <v>0</v>
      </c>
      <c r="CK46" s="61">
        <f xml:space="preserve"> IF( OR( $C$46 = $DB$46, $C$46 =""), 0, IF( ISNUMBER( AC46 ), 0, 1 ))</f>
        <v>0</v>
      </c>
      <c r="CL46" s="61">
        <f xml:space="preserve"> IF( OR( $C$46 = $DB$46, $C$46 =""), 0, IF( ISNUMBER( AD46 ), 0, 1 ))</f>
        <v>0</v>
      </c>
      <c r="CM46" s="60"/>
      <c r="CN46" s="61">
        <f xml:space="preserve"> IF( OR( $C$46 = $DB$46, $C$46 =""), 0, IF( ISNUMBER( AF46 ), 0, 1 ))</f>
        <v>0</v>
      </c>
      <c r="CO46" s="61">
        <f xml:space="preserve"> IF( OR( $C$46 = $DB$46, $C$46 =""), 0, IF( ISNUMBER( AG46 ), 0, 1 ))</f>
        <v>0</v>
      </c>
      <c r="CP46" s="61">
        <f xml:space="preserve"> IF( OR( $C$46 = $DB$46, $C$46 =""), 0, IF( ISNUMBER( AH46 ), 0, 1 ))</f>
        <v>0</v>
      </c>
      <c r="CQ46" s="61">
        <f xml:space="preserve"> IF( OR( $C$46 = $DB$46, $C$46 =""), 0, IF( ISNUMBER( AI46 ), 0, 1 ))</f>
        <v>0</v>
      </c>
      <c r="CR46" s="60"/>
      <c r="CS46" s="61">
        <f xml:space="preserve"> IF( OR( $C$46 = $DB$46, $C$46 =""), 0, IF( ISNUMBER( AK46 ), 0, 1 ))</f>
        <v>0</v>
      </c>
      <c r="CT46" s="61">
        <f xml:space="preserve"> IF( OR( $C$46 = $DB$46, $C$46 =""), 0, IF( ISNUMBER( AL46 ), 0, 1 ))</f>
        <v>0</v>
      </c>
      <c r="CU46" s="61">
        <f xml:space="preserve"> IF( OR( $C$46 = $DB$46, $C$46 =""), 0, IF( ISNUMBER( AM46 ), 0, 1 ))</f>
        <v>0</v>
      </c>
      <c r="CV46" s="61">
        <f xml:space="preserve"> IF( OR( $C$46 = $DB$46, $C$46 =""), 0, IF( ISNUMBER( AN46 ), 0, 1 ))</f>
        <v>0</v>
      </c>
      <c r="CW46" s="60"/>
      <c r="CX46" s="61">
        <f xml:space="preserve"> IF( OR( $C$46 = $DB$46, $C$46 =""), 0, IF( ISNUMBER( AP46 ), 0, 1 ))</f>
        <v>0</v>
      </c>
      <c r="CY46" s="61">
        <f xml:space="preserve"> IF( OR( $C$46 = $DB$46, $C$46 =""), 0, IF( ISNUMBER( AQ46 ), 0, 1 ))</f>
        <v>0</v>
      </c>
      <c r="CZ46" s="61">
        <f xml:space="preserve"> IF( OR( $C$46 = $DB$46, $C$46 =""), 0, IF( ISNUMBER( AR46 ), 0, 1 ))</f>
        <v>0</v>
      </c>
      <c r="DA46" s="61">
        <f xml:space="preserve"> IF( OR( $C$46 = $DB$46, $C$46 =""), 0, IF( ISNUMBER( AS46 ), 0, 1 ))</f>
        <v>0</v>
      </c>
      <c r="DB46" s="165" t="s">
        <v>225</v>
      </c>
      <c r="DC46" s="147"/>
      <c r="DD46" s="6"/>
      <c r="DE46" s="6"/>
      <c r="DF46" s="147"/>
      <c r="DG46" s="166"/>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152"/>
      <c r="EV46" s="147"/>
    </row>
    <row r="47" spans="2:152" x14ac:dyDescent="0.25">
      <c r="B47" s="174">
        <f>+B46+1</f>
        <v>29</v>
      </c>
      <c r="C47" s="156" t="s">
        <v>232</v>
      </c>
      <c r="D47" s="167"/>
      <c r="E47" s="64" t="s">
        <v>41</v>
      </c>
      <c r="F47" s="65">
        <v>3</v>
      </c>
      <c r="G47" s="66">
        <v>0</v>
      </c>
      <c r="H47" s="67">
        <v>0</v>
      </c>
      <c r="I47" s="67">
        <v>0</v>
      </c>
      <c r="J47" s="68">
        <v>0</v>
      </c>
      <c r="K47" s="168">
        <f t="shared" si="51"/>
        <v>0</v>
      </c>
      <c r="L47" s="66">
        <v>0</v>
      </c>
      <c r="M47" s="67">
        <v>0</v>
      </c>
      <c r="N47" s="67">
        <v>0</v>
      </c>
      <c r="O47" s="68">
        <v>0</v>
      </c>
      <c r="P47" s="168">
        <f t="shared" si="52"/>
        <v>0</v>
      </c>
      <c r="Q47" s="66">
        <v>0</v>
      </c>
      <c r="R47" s="67">
        <v>0</v>
      </c>
      <c r="S47" s="67">
        <v>0</v>
      </c>
      <c r="T47" s="68">
        <v>0</v>
      </c>
      <c r="U47" s="168">
        <f t="shared" si="53"/>
        <v>0</v>
      </c>
      <c r="V47" s="66">
        <v>0</v>
      </c>
      <c r="W47" s="67">
        <v>0</v>
      </c>
      <c r="X47" s="67">
        <v>0</v>
      </c>
      <c r="Y47" s="68">
        <v>0</v>
      </c>
      <c r="Z47" s="168">
        <f t="shared" si="54"/>
        <v>0</v>
      </c>
      <c r="AA47" s="66">
        <v>0</v>
      </c>
      <c r="AB47" s="67">
        <v>0</v>
      </c>
      <c r="AC47" s="67">
        <v>0</v>
      </c>
      <c r="AD47" s="68">
        <v>0</v>
      </c>
      <c r="AE47" s="168">
        <f t="shared" si="55"/>
        <v>0</v>
      </c>
      <c r="AF47" s="66">
        <v>0</v>
      </c>
      <c r="AG47" s="67">
        <v>0</v>
      </c>
      <c r="AH47" s="67">
        <v>0</v>
      </c>
      <c r="AI47" s="68">
        <v>0</v>
      </c>
      <c r="AJ47" s="168">
        <f t="shared" si="56"/>
        <v>0</v>
      </c>
      <c r="AK47" s="66">
        <v>0</v>
      </c>
      <c r="AL47" s="67">
        <v>0</v>
      </c>
      <c r="AM47" s="67">
        <v>0</v>
      </c>
      <c r="AN47" s="68">
        <v>0</v>
      </c>
      <c r="AO47" s="168">
        <f t="shared" si="57"/>
        <v>0</v>
      </c>
      <c r="AP47" s="66">
        <v>0</v>
      </c>
      <c r="AQ47" s="67">
        <v>0</v>
      </c>
      <c r="AR47" s="67">
        <v>0</v>
      </c>
      <c r="AS47" s="68">
        <v>0</v>
      </c>
      <c r="AT47" s="168">
        <f t="shared" si="58"/>
        <v>0</v>
      </c>
      <c r="AU47" s="111"/>
      <c r="AV47" s="91"/>
      <c r="AW47" s="37" t="s">
        <v>211</v>
      </c>
      <c r="AX47" s="71"/>
      <c r="AY47" s="43">
        <f t="shared" si="59"/>
        <v>0</v>
      </c>
      <c r="AZ47" s="43"/>
      <c r="BA47" s="6"/>
      <c r="BB47" s="174">
        <f t="shared" si="60"/>
        <v>29</v>
      </c>
      <c r="BC47" s="169" t="s">
        <v>233</v>
      </c>
      <c r="BD47" s="64" t="s">
        <v>41</v>
      </c>
      <c r="BE47" s="65">
        <v>3</v>
      </c>
      <c r="BF47" s="170" t="s">
        <v>234</v>
      </c>
      <c r="BG47" s="171" t="s">
        <v>235</v>
      </c>
      <c r="BH47" s="171" t="s">
        <v>236</v>
      </c>
      <c r="BI47" s="172" t="s">
        <v>237</v>
      </c>
      <c r="BJ47" s="173" t="s">
        <v>238</v>
      </c>
      <c r="BL47" s="147"/>
      <c r="BM47" s="164">
        <f t="shared" si="61"/>
        <v>0</v>
      </c>
      <c r="BO47" s="61">
        <f xml:space="preserve"> IF( OR( $C$47 = $DB$47, $C$47 =""), 0, IF( ISNUMBER( G47 ), 0, 1 ))</f>
        <v>0</v>
      </c>
      <c r="BP47" s="61">
        <f xml:space="preserve"> IF( OR( $C$47 = $DB$47, $C$47 =""), 0, IF( ISNUMBER( H47 ), 0, 1 ))</f>
        <v>0</v>
      </c>
      <c r="BQ47" s="61">
        <f xml:space="preserve"> IF( OR( $C$47 = $DB$47, $C$47 =""), 0, IF( ISNUMBER( I47 ), 0, 1 ))</f>
        <v>0</v>
      </c>
      <c r="BR47" s="61">
        <f xml:space="preserve"> IF( OR( $C$47 = $DB$47, $C$47 =""), 0, IF( ISNUMBER( J47 ), 0, 1 ))</f>
        <v>0</v>
      </c>
      <c r="BS47" s="60"/>
      <c r="BT47" s="61">
        <f xml:space="preserve"> IF( OR( $C$47 = $DB$47, $C$47 =""), 0, IF( ISNUMBER( L47 ), 0, 1 ))</f>
        <v>0</v>
      </c>
      <c r="BU47" s="61">
        <f xml:space="preserve"> IF( OR( $C$47 = $DB$47, $C$47 =""), 0, IF( ISNUMBER( M47 ), 0, 1 ))</f>
        <v>0</v>
      </c>
      <c r="BV47" s="61">
        <f xml:space="preserve"> IF( OR( $C$47 = $DB$47, $C$47 =""), 0, IF( ISNUMBER( N47 ), 0, 1 ))</f>
        <v>0</v>
      </c>
      <c r="BW47" s="61">
        <f xml:space="preserve"> IF( OR( $C$47 = $DB$47, $C$47 =""), 0, IF( ISNUMBER( O47 ), 0, 1 ))</f>
        <v>0</v>
      </c>
      <c r="BX47" s="60"/>
      <c r="BY47" s="61">
        <f xml:space="preserve"> IF( OR( $C$47 = $DB$47, $C$47 =""), 0, IF( ISNUMBER( Q47 ), 0, 1 ))</f>
        <v>0</v>
      </c>
      <c r="BZ47" s="61">
        <f xml:space="preserve"> IF( OR( $C$47 = $DB$47, $C$47 =""), 0, IF( ISNUMBER( R47 ), 0, 1 ))</f>
        <v>0</v>
      </c>
      <c r="CA47" s="61">
        <f xml:space="preserve"> IF( OR( $C$47 = $DB$47, $C$47 =""), 0, IF( ISNUMBER( S47 ), 0, 1 ))</f>
        <v>0</v>
      </c>
      <c r="CB47" s="61">
        <f xml:space="preserve"> IF( OR( $C$47 = $DB$47, $C$47 =""), 0, IF( ISNUMBER( T47 ), 0, 1 ))</f>
        <v>0</v>
      </c>
      <c r="CC47" s="60"/>
      <c r="CD47" s="61">
        <f xml:space="preserve"> IF( OR( $C$47 = $DB$47, $C$47 =""), 0, IF( ISNUMBER( V47 ), 0, 1 ))</f>
        <v>0</v>
      </c>
      <c r="CE47" s="61">
        <f xml:space="preserve"> IF( OR( $C$47 = $DB$47, $C$47 =""), 0, IF( ISNUMBER( W47 ), 0, 1 ))</f>
        <v>0</v>
      </c>
      <c r="CF47" s="61">
        <f xml:space="preserve"> IF( OR( $C$47 = $DB$47, $C$47 =""), 0, IF( ISNUMBER( X47 ), 0, 1 ))</f>
        <v>0</v>
      </c>
      <c r="CG47" s="61">
        <f xml:space="preserve"> IF( OR( $C$47 = $DB$47, $C$47 =""), 0, IF( ISNUMBER( Y47 ), 0, 1 ))</f>
        <v>0</v>
      </c>
      <c r="CH47" s="60"/>
      <c r="CI47" s="61">
        <f xml:space="preserve"> IF( OR( $C$47 = $DB$47, $C$47 =""), 0, IF( ISNUMBER( AA47 ), 0, 1 ))</f>
        <v>0</v>
      </c>
      <c r="CJ47" s="61">
        <f xml:space="preserve"> IF( OR( $C$47 = $DB$47, $C$47 =""), 0, IF( ISNUMBER( AB47 ), 0, 1 ))</f>
        <v>0</v>
      </c>
      <c r="CK47" s="61">
        <f xml:space="preserve"> IF( OR( $C$47 = $DB$47, $C$47 =""), 0, IF( ISNUMBER( AC47 ), 0, 1 ))</f>
        <v>0</v>
      </c>
      <c r="CL47" s="61">
        <f xml:space="preserve"> IF( OR( $C$47 = $DB$47, $C$47 =""), 0, IF( ISNUMBER( AD47 ), 0, 1 ))</f>
        <v>0</v>
      </c>
      <c r="CM47" s="60"/>
      <c r="CN47" s="61">
        <f xml:space="preserve"> IF( OR( $C$47 = $DB$47, $C$47 =""), 0, IF( ISNUMBER( AF47 ), 0, 1 ))</f>
        <v>0</v>
      </c>
      <c r="CO47" s="61">
        <f xml:space="preserve"> IF( OR( $C$47 = $DB$47, $C$47 =""), 0, IF( ISNUMBER( AG47 ), 0, 1 ))</f>
        <v>0</v>
      </c>
      <c r="CP47" s="61">
        <f xml:space="preserve"> IF( OR( $C$47 = $DB$47, $C$47 =""), 0, IF( ISNUMBER( AH47 ), 0, 1 ))</f>
        <v>0</v>
      </c>
      <c r="CQ47" s="61">
        <f xml:space="preserve"> IF( OR( $C$47 = $DB$47, $C$47 =""), 0, IF( ISNUMBER( AI47 ), 0, 1 ))</f>
        <v>0</v>
      </c>
      <c r="CR47" s="60"/>
      <c r="CS47" s="61">
        <f xml:space="preserve"> IF( OR( $C$47 = $DB$47, $C$47 =""), 0, IF( ISNUMBER( AK47 ), 0, 1 ))</f>
        <v>0</v>
      </c>
      <c r="CT47" s="61">
        <f xml:space="preserve"> IF( OR( $C$47 = $DB$47, $C$47 =""), 0, IF( ISNUMBER( AL47 ), 0, 1 ))</f>
        <v>0</v>
      </c>
      <c r="CU47" s="61">
        <f xml:space="preserve"> IF( OR( $C$47 = $DB$47, $C$47 =""), 0, IF( ISNUMBER( AM47 ), 0, 1 ))</f>
        <v>0</v>
      </c>
      <c r="CV47" s="61">
        <f xml:space="preserve"> IF( OR( $C$47 = $DB$47, $C$47 =""), 0, IF( ISNUMBER( AN47 ), 0, 1 ))</f>
        <v>0</v>
      </c>
      <c r="CW47" s="60"/>
      <c r="CX47" s="61">
        <f xml:space="preserve"> IF( OR( $C$47 = $DB$47, $C$47 =""), 0, IF( ISNUMBER( AP47 ), 0, 1 ))</f>
        <v>0</v>
      </c>
      <c r="CY47" s="61">
        <f xml:space="preserve"> IF( OR( $C$47 = $DB$47, $C$47 =""), 0, IF( ISNUMBER( AQ47 ), 0, 1 ))</f>
        <v>0</v>
      </c>
      <c r="CZ47" s="61">
        <f xml:space="preserve"> IF( OR( $C$47 = $DB$47, $C$47 =""), 0, IF( ISNUMBER( AR47 ), 0, 1 ))</f>
        <v>0</v>
      </c>
      <c r="DA47" s="61">
        <f xml:space="preserve"> IF( OR( $C$47 = $DB$47, $C$47 =""), 0, IF( ISNUMBER( AS47 ), 0, 1 ))</f>
        <v>0</v>
      </c>
      <c r="DB47" s="165" t="s">
        <v>232</v>
      </c>
      <c r="DC47" s="147"/>
      <c r="DD47" s="6"/>
      <c r="DE47" s="6"/>
      <c r="DF47" s="147"/>
      <c r="DG47" s="166"/>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152"/>
      <c r="EV47" s="147"/>
    </row>
    <row r="48" spans="2:152" x14ac:dyDescent="0.25">
      <c r="B48" s="62">
        <f>+B47+1</f>
        <v>30</v>
      </c>
      <c r="C48" s="156" t="s">
        <v>239</v>
      </c>
      <c r="D48" s="167"/>
      <c r="E48" s="64" t="s">
        <v>41</v>
      </c>
      <c r="F48" s="65">
        <v>3</v>
      </c>
      <c r="G48" s="66">
        <v>0</v>
      </c>
      <c r="H48" s="67">
        <v>0</v>
      </c>
      <c r="I48" s="67">
        <v>0</v>
      </c>
      <c r="J48" s="68">
        <v>0</v>
      </c>
      <c r="K48" s="168">
        <f t="shared" si="51"/>
        <v>0</v>
      </c>
      <c r="L48" s="66">
        <v>0</v>
      </c>
      <c r="M48" s="67">
        <v>0</v>
      </c>
      <c r="N48" s="67">
        <v>0</v>
      </c>
      <c r="O48" s="68">
        <v>0</v>
      </c>
      <c r="P48" s="168">
        <f t="shared" si="52"/>
        <v>0</v>
      </c>
      <c r="Q48" s="66">
        <v>0</v>
      </c>
      <c r="R48" s="67">
        <v>0</v>
      </c>
      <c r="S48" s="67">
        <v>0</v>
      </c>
      <c r="T48" s="68">
        <v>0</v>
      </c>
      <c r="U48" s="168">
        <f t="shared" si="53"/>
        <v>0</v>
      </c>
      <c r="V48" s="66">
        <v>0</v>
      </c>
      <c r="W48" s="67">
        <v>0</v>
      </c>
      <c r="X48" s="67">
        <v>0</v>
      </c>
      <c r="Y48" s="68">
        <v>0</v>
      </c>
      <c r="Z48" s="168">
        <f t="shared" si="54"/>
        <v>0</v>
      </c>
      <c r="AA48" s="66">
        <v>0</v>
      </c>
      <c r="AB48" s="67">
        <v>0</v>
      </c>
      <c r="AC48" s="67">
        <v>0</v>
      </c>
      <c r="AD48" s="68">
        <v>0</v>
      </c>
      <c r="AE48" s="168">
        <f t="shared" si="55"/>
        <v>0</v>
      </c>
      <c r="AF48" s="66">
        <v>0</v>
      </c>
      <c r="AG48" s="67">
        <v>0</v>
      </c>
      <c r="AH48" s="67">
        <v>0</v>
      </c>
      <c r="AI48" s="68">
        <v>0</v>
      </c>
      <c r="AJ48" s="168">
        <f t="shared" si="56"/>
        <v>0</v>
      </c>
      <c r="AK48" s="66">
        <v>0</v>
      </c>
      <c r="AL48" s="67">
        <v>0</v>
      </c>
      <c r="AM48" s="67">
        <v>0</v>
      </c>
      <c r="AN48" s="68">
        <v>0</v>
      </c>
      <c r="AO48" s="168">
        <f t="shared" si="57"/>
        <v>0</v>
      </c>
      <c r="AP48" s="66">
        <v>0</v>
      </c>
      <c r="AQ48" s="67">
        <v>0</v>
      </c>
      <c r="AR48" s="67">
        <v>0</v>
      </c>
      <c r="AS48" s="68">
        <v>0</v>
      </c>
      <c r="AT48" s="168">
        <f t="shared" si="58"/>
        <v>0</v>
      </c>
      <c r="AU48" s="111"/>
      <c r="AV48" s="91"/>
      <c r="AW48" s="37" t="s">
        <v>211</v>
      </c>
      <c r="AX48" s="71"/>
      <c r="AY48" s="43">
        <f t="shared" si="59"/>
        <v>0</v>
      </c>
      <c r="AZ48" s="43"/>
      <c r="BA48" s="6"/>
      <c r="BB48" s="62">
        <f t="shared" si="60"/>
        <v>30</v>
      </c>
      <c r="BC48" s="169" t="s">
        <v>240</v>
      </c>
      <c r="BD48" s="64" t="s">
        <v>41</v>
      </c>
      <c r="BE48" s="65">
        <v>3</v>
      </c>
      <c r="BF48" s="170" t="s">
        <v>241</v>
      </c>
      <c r="BG48" s="171" t="s">
        <v>242</v>
      </c>
      <c r="BH48" s="171" t="s">
        <v>243</v>
      </c>
      <c r="BI48" s="172" t="s">
        <v>244</v>
      </c>
      <c r="BJ48" s="173" t="s">
        <v>245</v>
      </c>
      <c r="BL48" s="147"/>
      <c r="BM48" s="164">
        <f t="shared" si="61"/>
        <v>0</v>
      </c>
      <c r="BO48" s="61">
        <f xml:space="preserve"> IF( OR( $C$48 = $DB$48, $C$48 =""), 0, IF( ISNUMBER( G48 ), 0, 1 ))</f>
        <v>0</v>
      </c>
      <c r="BP48" s="61">
        <f xml:space="preserve"> IF( OR( $C$48 = $DB$48, $C$48 =""), 0, IF( ISNUMBER( H48 ), 0, 1 ))</f>
        <v>0</v>
      </c>
      <c r="BQ48" s="61">
        <f xml:space="preserve"> IF( OR( $C$48 = $DB$48, $C$48 =""), 0, IF( ISNUMBER( I48 ), 0, 1 ))</f>
        <v>0</v>
      </c>
      <c r="BR48" s="61">
        <f xml:space="preserve"> IF( OR( $C$48 = $DB$48, $C$48 =""), 0, IF( ISNUMBER( J48 ), 0, 1 ))</f>
        <v>0</v>
      </c>
      <c r="BS48" s="60"/>
      <c r="BT48" s="61">
        <f xml:space="preserve"> IF( OR( $C$48 = $DB$48, $C$48 =""), 0, IF( ISNUMBER( L48 ), 0, 1 ))</f>
        <v>0</v>
      </c>
      <c r="BU48" s="61">
        <f xml:space="preserve"> IF( OR( $C$48 = $DB$48, $C$48 =""), 0, IF( ISNUMBER( M48 ), 0, 1 ))</f>
        <v>0</v>
      </c>
      <c r="BV48" s="61">
        <f xml:space="preserve"> IF( OR( $C$48 = $DB$48, $C$48 =""), 0, IF( ISNUMBER( N48 ), 0, 1 ))</f>
        <v>0</v>
      </c>
      <c r="BW48" s="61">
        <f xml:space="preserve"> IF( OR( $C$48 = $DB$48, $C$48 =""), 0, IF( ISNUMBER( O48 ), 0, 1 ))</f>
        <v>0</v>
      </c>
      <c r="BX48" s="60"/>
      <c r="BY48" s="61">
        <f xml:space="preserve"> IF( OR( $C$48 = $DB$48, $C$48 =""), 0, IF( ISNUMBER( Q48 ), 0, 1 ))</f>
        <v>0</v>
      </c>
      <c r="BZ48" s="61">
        <f xml:space="preserve"> IF( OR( $C$48 = $DB$48, $C$48 =""), 0, IF( ISNUMBER( R48 ), 0, 1 ))</f>
        <v>0</v>
      </c>
      <c r="CA48" s="61">
        <f xml:space="preserve"> IF( OR( $C$48 = $DB$48, $C$48 =""), 0, IF( ISNUMBER( S48 ), 0, 1 ))</f>
        <v>0</v>
      </c>
      <c r="CB48" s="61">
        <f xml:space="preserve"> IF( OR( $C$48 = $DB$48, $C$48 =""), 0, IF( ISNUMBER( T48 ), 0, 1 ))</f>
        <v>0</v>
      </c>
      <c r="CC48" s="60"/>
      <c r="CD48" s="61">
        <f xml:space="preserve"> IF( OR( $C$48 = $DB$48, $C$48 =""), 0, IF( ISNUMBER( V48 ), 0, 1 ))</f>
        <v>0</v>
      </c>
      <c r="CE48" s="61">
        <f xml:space="preserve"> IF( OR( $C$48 = $DB$48, $C$48 =""), 0, IF( ISNUMBER( W48 ), 0, 1 ))</f>
        <v>0</v>
      </c>
      <c r="CF48" s="61">
        <f xml:space="preserve"> IF( OR( $C$48 = $DB$48, $C$48 =""), 0, IF( ISNUMBER( X48 ), 0, 1 ))</f>
        <v>0</v>
      </c>
      <c r="CG48" s="61">
        <f xml:space="preserve"> IF( OR( $C$48 = $DB$48, $C$48 =""), 0, IF( ISNUMBER( Y48 ), 0, 1 ))</f>
        <v>0</v>
      </c>
      <c r="CH48" s="60"/>
      <c r="CI48" s="61">
        <f xml:space="preserve"> IF( OR( $C$48 = $DB$48, $C$48 =""), 0, IF( ISNUMBER( AA48 ), 0, 1 ))</f>
        <v>0</v>
      </c>
      <c r="CJ48" s="61">
        <f xml:space="preserve"> IF( OR( $C$48 = $DB$48, $C$48 =""), 0, IF( ISNUMBER( AB48 ), 0, 1 ))</f>
        <v>0</v>
      </c>
      <c r="CK48" s="61">
        <f xml:space="preserve"> IF( OR( $C$48 = $DB$48, $C$48 =""), 0, IF( ISNUMBER( AC48 ), 0, 1 ))</f>
        <v>0</v>
      </c>
      <c r="CL48" s="61">
        <f xml:space="preserve"> IF( OR( $C$48 = $DB$48, $C$48 =""), 0, IF( ISNUMBER( AD48 ), 0, 1 ))</f>
        <v>0</v>
      </c>
      <c r="CM48" s="60"/>
      <c r="CN48" s="61">
        <f xml:space="preserve"> IF( OR( $C$48 = $DB$48, $C$48 =""), 0, IF( ISNUMBER( AF48 ), 0, 1 ))</f>
        <v>0</v>
      </c>
      <c r="CO48" s="61">
        <f xml:space="preserve"> IF( OR( $C$48 = $DB$48, $C$48 =""), 0, IF( ISNUMBER( AG48 ), 0, 1 ))</f>
        <v>0</v>
      </c>
      <c r="CP48" s="61">
        <f xml:space="preserve"> IF( OR( $C$48 = $DB$48, $C$48 =""), 0, IF( ISNUMBER( AH48 ), 0, 1 ))</f>
        <v>0</v>
      </c>
      <c r="CQ48" s="61">
        <f xml:space="preserve"> IF( OR( $C$48 = $DB$48, $C$48 =""), 0, IF( ISNUMBER( AI48 ), 0, 1 ))</f>
        <v>0</v>
      </c>
      <c r="CR48" s="60"/>
      <c r="CS48" s="61">
        <f xml:space="preserve"> IF( OR( $C$48 = $DB$48, $C$48 =""), 0, IF( ISNUMBER( AK48 ), 0, 1 ))</f>
        <v>0</v>
      </c>
      <c r="CT48" s="61">
        <f xml:space="preserve"> IF( OR( $C$48 = $DB$48, $C$48 =""), 0, IF( ISNUMBER( AL48 ), 0, 1 ))</f>
        <v>0</v>
      </c>
      <c r="CU48" s="61">
        <f xml:space="preserve"> IF( OR( $C$48 = $DB$48, $C$48 =""), 0, IF( ISNUMBER( AM48 ), 0, 1 ))</f>
        <v>0</v>
      </c>
      <c r="CV48" s="61">
        <f xml:space="preserve"> IF( OR( $C$48 = $DB$48, $C$48 =""), 0, IF( ISNUMBER( AN48 ), 0, 1 ))</f>
        <v>0</v>
      </c>
      <c r="CW48" s="60"/>
      <c r="CX48" s="61">
        <f xml:space="preserve"> IF( OR( $C$48 = $DB$48, $C$48 =""), 0, IF( ISNUMBER( AP48 ), 0, 1 ))</f>
        <v>0</v>
      </c>
      <c r="CY48" s="61">
        <f xml:space="preserve"> IF( OR( $C$48 = $DB$48, $C$48 =""), 0, IF( ISNUMBER( AQ48 ), 0, 1 ))</f>
        <v>0</v>
      </c>
      <c r="CZ48" s="61">
        <f xml:space="preserve"> IF( OR( $C$48 = $DB$48, $C$48 =""), 0, IF( ISNUMBER( AR48 ), 0, 1 ))</f>
        <v>0</v>
      </c>
      <c r="DA48" s="61">
        <f xml:space="preserve"> IF( OR( $C$48 = $DB$48, $C$48 =""), 0, IF( ISNUMBER( AS48 ), 0, 1 ))</f>
        <v>0</v>
      </c>
      <c r="DB48" s="165" t="s">
        <v>239</v>
      </c>
      <c r="DC48" s="147"/>
      <c r="DD48" s="6"/>
      <c r="DE48" s="6"/>
      <c r="DF48" s="147"/>
      <c r="DG48" s="166"/>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152"/>
      <c r="EV48" s="147"/>
    </row>
    <row r="49" spans="2:152" x14ac:dyDescent="0.25">
      <c r="B49" s="175">
        <f t="shared" ref="B49:B54" si="62">+B48+1</f>
        <v>31</v>
      </c>
      <c r="C49" s="156" t="s">
        <v>246</v>
      </c>
      <c r="D49" s="176"/>
      <c r="E49" s="64" t="s">
        <v>41</v>
      </c>
      <c r="F49" s="65">
        <v>3</v>
      </c>
      <c r="G49" s="66">
        <v>0</v>
      </c>
      <c r="H49" s="67">
        <v>0</v>
      </c>
      <c r="I49" s="67">
        <v>0</v>
      </c>
      <c r="J49" s="68">
        <v>0</v>
      </c>
      <c r="K49" s="168">
        <f>SUM(G49:J49)</f>
        <v>0</v>
      </c>
      <c r="L49" s="66">
        <v>0</v>
      </c>
      <c r="M49" s="67">
        <v>0</v>
      </c>
      <c r="N49" s="67">
        <v>0</v>
      </c>
      <c r="O49" s="68">
        <v>0</v>
      </c>
      <c r="P49" s="168">
        <f>SUM(L49:O49)</f>
        <v>0</v>
      </c>
      <c r="Q49" s="66">
        <v>0</v>
      </c>
      <c r="R49" s="67">
        <v>0</v>
      </c>
      <c r="S49" s="67">
        <v>0</v>
      </c>
      <c r="T49" s="68">
        <v>0</v>
      </c>
      <c r="U49" s="168">
        <f>SUM(Q49:T49)</f>
        <v>0</v>
      </c>
      <c r="V49" s="66">
        <v>0</v>
      </c>
      <c r="W49" s="67">
        <v>0</v>
      </c>
      <c r="X49" s="67">
        <v>0</v>
      </c>
      <c r="Y49" s="68">
        <v>0</v>
      </c>
      <c r="Z49" s="168">
        <f>SUM(V49:Y49)</f>
        <v>0</v>
      </c>
      <c r="AA49" s="66">
        <v>0</v>
      </c>
      <c r="AB49" s="67">
        <v>0</v>
      </c>
      <c r="AC49" s="67">
        <v>0</v>
      </c>
      <c r="AD49" s="68">
        <v>0</v>
      </c>
      <c r="AE49" s="168">
        <f>SUM(AA49:AD49)</f>
        <v>0</v>
      </c>
      <c r="AF49" s="66">
        <v>0</v>
      </c>
      <c r="AG49" s="67">
        <v>0</v>
      </c>
      <c r="AH49" s="67">
        <v>0</v>
      </c>
      <c r="AI49" s="68">
        <v>0</v>
      </c>
      <c r="AJ49" s="168">
        <f>SUM(AF49:AI49)</f>
        <v>0</v>
      </c>
      <c r="AK49" s="66">
        <v>0</v>
      </c>
      <c r="AL49" s="67">
        <v>0</v>
      </c>
      <c r="AM49" s="67">
        <v>0</v>
      </c>
      <c r="AN49" s="68">
        <v>0</v>
      </c>
      <c r="AO49" s="168">
        <f>SUM(AK49:AN49)</f>
        <v>0</v>
      </c>
      <c r="AP49" s="66">
        <v>0</v>
      </c>
      <c r="AQ49" s="67">
        <v>0</v>
      </c>
      <c r="AR49" s="67">
        <v>0</v>
      </c>
      <c r="AS49" s="68">
        <v>0</v>
      </c>
      <c r="AT49" s="168">
        <f>SUM(AP49:AS49)</f>
        <v>0</v>
      </c>
      <c r="AU49" s="111"/>
      <c r="AV49" s="91"/>
      <c r="AW49" s="37" t="s">
        <v>211</v>
      </c>
      <c r="AX49" s="71"/>
      <c r="AY49" s="43">
        <f t="shared" si="59"/>
        <v>0</v>
      </c>
      <c r="AZ49" s="43"/>
      <c r="BA49" s="6"/>
      <c r="BB49" s="62">
        <f t="shared" si="60"/>
        <v>31</v>
      </c>
      <c r="BC49" s="169" t="s">
        <v>247</v>
      </c>
      <c r="BD49" s="64" t="s">
        <v>41</v>
      </c>
      <c r="BE49" s="65">
        <v>4</v>
      </c>
      <c r="BF49" s="170" t="s">
        <v>248</v>
      </c>
      <c r="BG49" s="171" t="s">
        <v>249</v>
      </c>
      <c r="BH49" s="171" t="s">
        <v>250</v>
      </c>
      <c r="BI49" s="172" t="s">
        <v>251</v>
      </c>
      <c r="BJ49" s="173" t="s">
        <v>252</v>
      </c>
      <c r="BL49" s="147"/>
      <c r="BM49" s="164">
        <f t="shared" si="61"/>
        <v>0</v>
      </c>
      <c r="BN49" s="6"/>
      <c r="BO49" s="61">
        <f xml:space="preserve"> IF( OR( $C$49 = $DB$49, $C$49 =""), 0, IF( ISNUMBER( G49 ), 0, 1 ))</f>
        <v>0</v>
      </c>
      <c r="BP49" s="61">
        <f xml:space="preserve"> IF( OR( $C$49 = $DB$49, $C$49 =""), 0, IF( ISNUMBER( H49 ), 0, 1 ))</f>
        <v>0</v>
      </c>
      <c r="BQ49" s="61">
        <f xml:space="preserve"> IF( OR( $C$49 = $DB$49, $C$49 =""), 0, IF( ISNUMBER( I49 ), 0, 1 ))</f>
        <v>0</v>
      </c>
      <c r="BR49" s="61">
        <f xml:space="preserve"> IF( OR( $C$49 = $DB$49, $C$49 =""), 0, IF( ISNUMBER( J49 ), 0, 1 ))</f>
        <v>0</v>
      </c>
      <c r="BS49" s="60"/>
      <c r="BT49" s="61">
        <f xml:space="preserve"> IF( OR( $C$49 = $DB$49, $C$49 =""), 0, IF( ISNUMBER( L49 ), 0, 1 ))</f>
        <v>0</v>
      </c>
      <c r="BU49" s="61">
        <f xml:space="preserve"> IF( OR( $C$49 = $DB$49, $C$49 =""), 0, IF( ISNUMBER( M49 ), 0, 1 ))</f>
        <v>0</v>
      </c>
      <c r="BV49" s="61">
        <f xml:space="preserve"> IF( OR( $C$49 = $DB$49, $C$49 =""), 0, IF( ISNUMBER( N49 ), 0, 1 ))</f>
        <v>0</v>
      </c>
      <c r="BW49" s="61">
        <f xml:space="preserve"> IF( OR( $C$49 = $DB$49, $C$49 =""), 0, IF( ISNUMBER( O49 ), 0, 1 ))</f>
        <v>0</v>
      </c>
      <c r="BX49" s="60"/>
      <c r="BY49" s="61">
        <f xml:space="preserve"> IF( OR( $C$49 = $DB$49, $C$49 =""), 0, IF( ISNUMBER( Q49 ), 0, 1 ))</f>
        <v>0</v>
      </c>
      <c r="BZ49" s="61">
        <f xml:space="preserve"> IF( OR( $C$49 = $DB$49, $C$49 =""), 0, IF( ISNUMBER( R49 ), 0, 1 ))</f>
        <v>0</v>
      </c>
      <c r="CA49" s="61">
        <f xml:space="preserve"> IF( OR( $C$49 = $DB$49, $C$49 =""), 0, IF( ISNUMBER( S49 ), 0, 1 ))</f>
        <v>0</v>
      </c>
      <c r="CB49" s="61">
        <f xml:space="preserve"> IF( OR( $C$49 = $DB$49, $C$49 =""), 0, IF( ISNUMBER( T49 ), 0, 1 ))</f>
        <v>0</v>
      </c>
      <c r="CC49" s="60"/>
      <c r="CD49" s="61">
        <f xml:space="preserve"> IF( OR( $C$49 = $DB$49, $C$49 =""), 0, IF( ISNUMBER( V49 ), 0, 1 ))</f>
        <v>0</v>
      </c>
      <c r="CE49" s="61">
        <f xml:space="preserve"> IF( OR( $C$49 = $DB$49, $C$49 =""), 0, IF( ISNUMBER( W49 ), 0, 1 ))</f>
        <v>0</v>
      </c>
      <c r="CF49" s="61">
        <f xml:space="preserve"> IF( OR( $C$49 = $DB$49, $C$49 =""), 0, IF( ISNUMBER( X49 ), 0, 1 ))</f>
        <v>0</v>
      </c>
      <c r="CG49" s="61">
        <f xml:space="preserve"> IF( OR( $C$49 = $DB$49, $C$49 =""), 0, IF( ISNUMBER( Y49 ), 0, 1 ))</f>
        <v>0</v>
      </c>
      <c r="CH49" s="60"/>
      <c r="CI49" s="61">
        <f xml:space="preserve"> IF( OR( $C$49 = $DB$49, $C$49 =""), 0, IF( ISNUMBER( AA49 ), 0, 1 ))</f>
        <v>0</v>
      </c>
      <c r="CJ49" s="61">
        <f xml:space="preserve"> IF( OR( $C$49 = $DB$49, $C$49 =""), 0, IF( ISNUMBER( AB49 ), 0, 1 ))</f>
        <v>0</v>
      </c>
      <c r="CK49" s="61">
        <f xml:space="preserve"> IF( OR( $C$49 = $DB$49, $C$49 =""), 0, IF( ISNUMBER( AC49 ), 0, 1 ))</f>
        <v>0</v>
      </c>
      <c r="CL49" s="61">
        <f xml:space="preserve"> IF( OR( $C$49 = $DB$49, $C$49 =""), 0, IF( ISNUMBER( AD49 ), 0, 1 ))</f>
        <v>0</v>
      </c>
      <c r="CM49" s="60"/>
      <c r="CN49" s="61">
        <f xml:space="preserve"> IF( OR( $C$49 = $DB$49, $C$49 =""), 0, IF( ISNUMBER( AF49 ), 0, 1 ))</f>
        <v>0</v>
      </c>
      <c r="CO49" s="61">
        <f xml:space="preserve"> IF( OR( $C$49 = $DB$49, $C$49 =""), 0, IF( ISNUMBER( AG49 ), 0, 1 ))</f>
        <v>0</v>
      </c>
      <c r="CP49" s="61">
        <f xml:space="preserve"> IF( OR( $C$49 = $DB$49, $C$49 =""), 0, IF( ISNUMBER( AH49 ), 0, 1 ))</f>
        <v>0</v>
      </c>
      <c r="CQ49" s="61">
        <f xml:space="preserve"> IF( OR( $C$49 = $DB$49, $C$49 =""), 0, IF( ISNUMBER( AI49 ), 0, 1 ))</f>
        <v>0</v>
      </c>
      <c r="CR49" s="60"/>
      <c r="CS49" s="61">
        <f xml:space="preserve"> IF( OR( $C$49 = $DB$49, $C$49 =""), 0, IF( ISNUMBER( AK49 ), 0, 1 ))</f>
        <v>0</v>
      </c>
      <c r="CT49" s="61">
        <f xml:space="preserve"> IF( OR( $C$49 = $DB$49, $C$49 =""), 0, IF( ISNUMBER( AL49 ), 0, 1 ))</f>
        <v>0</v>
      </c>
      <c r="CU49" s="61">
        <f xml:space="preserve"> IF( OR( $C$49 = $DB$49, $C$49 =""), 0, IF( ISNUMBER( AM49 ), 0, 1 ))</f>
        <v>0</v>
      </c>
      <c r="CV49" s="61">
        <f xml:space="preserve"> IF( OR( $C$49 = $DB$49, $C$49 =""), 0, IF( ISNUMBER( AN49 ), 0, 1 ))</f>
        <v>0</v>
      </c>
      <c r="CW49" s="60"/>
      <c r="CX49" s="61">
        <f xml:space="preserve"> IF( OR( $C$49 = $DB$49, $C$49 =""), 0, IF( ISNUMBER( AP49 ), 0, 1 ))</f>
        <v>0</v>
      </c>
      <c r="CY49" s="61">
        <f xml:space="preserve"> IF( OR( $C$49 = $DB$49, $C$49 =""), 0, IF( ISNUMBER( AQ49 ), 0, 1 ))</f>
        <v>0</v>
      </c>
      <c r="CZ49" s="61">
        <f xml:space="preserve"> IF( OR( $C$49 = $DB$49, $C$49 =""), 0, IF( ISNUMBER( AR49 ), 0, 1 ))</f>
        <v>0</v>
      </c>
      <c r="DA49" s="61">
        <f xml:space="preserve"> IF( OR( $C$49 = $DB$49, $C$49 =""), 0, IF( ISNUMBER( AS49 ), 0, 1 ))</f>
        <v>0</v>
      </c>
      <c r="DB49" s="165" t="s">
        <v>246</v>
      </c>
      <c r="DC49" s="147"/>
      <c r="DD49" s="6"/>
      <c r="DE49" s="6"/>
      <c r="DF49" s="147"/>
      <c r="DG49" s="166"/>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152"/>
      <c r="EV49" s="147"/>
    </row>
    <row r="50" spans="2:152" x14ac:dyDescent="0.25">
      <c r="B50" s="175">
        <f t="shared" si="62"/>
        <v>32</v>
      </c>
      <c r="C50" s="156" t="s">
        <v>253</v>
      </c>
      <c r="D50" s="176"/>
      <c r="E50" s="64" t="s">
        <v>41</v>
      </c>
      <c r="F50" s="65">
        <v>3</v>
      </c>
      <c r="G50" s="66">
        <v>0</v>
      </c>
      <c r="H50" s="67">
        <v>0</v>
      </c>
      <c r="I50" s="67">
        <v>0</v>
      </c>
      <c r="J50" s="68">
        <v>0</v>
      </c>
      <c r="K50" s="168">
        <f>SUM(G50:J50)</f>
        <v>0</v>
      </c>
      <c r="L50" s="66">
        <v>0</v>
      </c>
      <c r="M50" s="67">
        <v>0</v>
      </c>
      <c r="N50" s="67">
        <v>0</v>
      </c>
      <c r="O50" s="68">
        <v>0</v>
      </c>
      <c r="P50" s="168">
        <f>SUM(L50:O50)</f>
        <v>0</v>
      </c>
      <c r="Q50" s="66">
        <v>0</v>
      </c>
      <c r="R50" s="67">
        <v>0</v>
      </c>
      <c r="S50" s="67">
        <v>0</v>
      </c>
      <c r="T50" s="68">
        <v>0</v>
      </c>
      <c r="U50" s="168">
        <f>SUM(Q50:T50)</f>
        <v>0</v>
      </c>
      <c r="V50" s="66">
        <v>0</v>
      </c>
      <c r="W50" s="67">
        <v>0</v>
      </c>
      <c r="X50" s="67">
        <v>0</v>
      </c>
      <c r="Y50" s="68">
        <v>0</v>
      </c>
      <c r="Z50" s="168">
        <f>SUM(V50:Y50)</f>
        <v>0</v>
      </c>
      <c r="AA50" s="66">
        <v>0</v>
      </c>
      <c r="AB50" s="67">
        <v>0</v>
      </c>
      <c r="AC50" s="67">
        <v>0</v>
      </c>
      <c r="AD50" s="68">
        <v>0</v>
      </c>
      <c r="AE50" s="168">
        <f>SUM(AA50:AD50)</f>
        <v>0</v>
      </c>
      <c r="AF50" s="66">
        <v>0</v>
      </c>
      <c r="AG50" s="67">
        <v>0</v>
      </c>
      <c r="AH50" s="67">
        <v>0</v>
      </c>
      <c r="AI50" s="68">
        <v>0</v>
      </c>
      <c r="AJ50" s="168">
        <f>SUM(AF50:AI50)</f>
        <v>0</v>
      </c>
      <c r="AK50" s="66">
        <v>0</v>
      </c>
      <c r="AL50" s="67">
        <v>0</v>
      </c>
      <c r="AM50" s="67">
        <v>0</v>
      </c>
      <c r="AN50" s="68">
        <v>0</v>
      </c>
      <c r="AO50" s="168">
        <f>SUM(AK50:AN50)</f>
        <v>0</v>
      </c>
      <c r="AP50" s="66">
        <v>0</v>
      </c>
      <c r="AQ50" s="67">
        <v>0</v>
      </c>
      <c r="AR50" s="67">
        <v>0</v>
      </c>
      <c r="AS50" s="68">
        <v>0</v>
      </c>
      <c r="AT50" s="168">
        <f>SUM(AP50:AS50)</f>
        <v>0</v>
      </c>
      <c r="AU50" s="111"/>
      <c r="AV50" s="91"/>
      <c r="AW50" s="37" t="s">
        <v>211</v>
      </c>
      <c r="AX50" s="71"/>
      <c r="AY50" s="43">
        <f t="shared" si="59"/>
        <v>0</v>
      </c>
      <c r="AZ50" s="43"/>
      <c r="BA50" s="6"/>
      <c r="BB50" s="62">
        <f t="shared" si="60"/>
        <v>32</v>
      </c>
      <c r="BC50" s="169" t="s">
        <v>254</v>
      </c>
      <c r="BD50" s="64" t="s">
        <v>41</v>
      </c>
      <c r="BE50" s="65">
        <v>5</v>
      </c>
      <c r="BF50" s="170" t="s">
        <v>255</v>
      </c>
      <c r="BG50" s="171" t="s">
        <v>256</v>
      </c>
      <c r="BH50" s="171" t="s">
        <v>257</v>
      </c>
      <c r="BI50" s="172" t="s">
        <v>258</v>
      </c>
      <c r="BJ50" s="173" t="s">
        <v>259</v>
      </c>
      <c r="BL50" s="147"/>
      <c r="BM50" s="164">
        <f t="shared" si="61"/>
        <v>0</v>
      </c>
      <c r="BN50" s="6"/>
      <c r="BO50" s="61">
        <f xml:space="preserve"> IF( OR( $C$50 = $DB$50, $C$50 =""), 0, IF( ISNUMBER( G50 ), 0, 1 ))</f>
        <v>0</v>
      </c>
      <c r="BP50" s="61">
        <f xml:space="preserve"> IF( OR( $C$50 = $DB$50, $C$50 =""), 0, IF( ISNUMBER( H50 ), 0, 1 ))</f>
        <v>0</v>
      </c>
      <c r="BQ50" s="61">
        <f xml:space="preserve"> IF( OR( $C$50 = $DB$50, $C$50 =""), 0, IF( ISNUMBER( I50 ), 0, 1 ))</f>
        <v>0</v>
      </c>
      <c r="BR50" s="61">
        <f xml:space="preserve"> IF( OR( $C$50 = $DB$50, $C$50 =""), 0, IF( ISNUMBER( J50 ), 0, 1 ))</f>
        <v>0</v>
      </c>
      <c r="BS50" s="60"/>
      <c r="BT50" s="61">
        <f xml:space="preserve"> IF( OR( $C$50 = $DB$50, $C$50 =""), 0, IF( ISNUMBER( L50 ), 0, 1 ))</f>
        <v>0</v>
      </c>
      <c r="BU50" s="61">
        <f xml:space="preserve"> IF( OR( $C$50 = $DB$50, $C$50 =""), 0, IF( ISNUMBER( M50 ), 0, 1 ))</f>
        <v>0</v>
      </c>
      <c r="BV50" s="61">
        <f xml:space="preserve"> IF( OR( $C$50 = $DB$50, $C$50 =""), 0, IF( ISNUMBER( N50 ), 0, 1 ))</f>
        <v>0</v>
      </c>
      <c r="BW50" s="61">
        <f xml:space="preserve"> IF( OR( $C$50 = $DB$50, $C$50 =""), 0, IF( ISNUMBER( O50 ), 0, 1 ))</f>
        <v>0</v>
      </c>
      <c r="BX50" s="60"/>
      <c r="BY50" s="61">
        <f xml:space="preserve"> IF( OR( $C$50 = $DB$50, $C$50 =""), 0, IF( ISNUMBER( Q50 ), 0, 1 ))</f>
        <v>0</v>
      </c>
      <c r="BZ50" s="61">
        <f xml:space="preserve"> IF( OR( $C$50 = $DB$50, $C$50 =""), 0, IF( ISNUMBER( R50 ), 0, 1 ))</f>
        <v>0</v>
      </c>
      <c r="CA50" s="61">
        <f xml:space="preserve"> IF( OR( $C$50 = $DB$50, $C$50 =""), 0, IF( ISNUMBER( S50 ), 0, 1 ))</f>
        <v>0</v>
      </c>
      <c r="CB50" s="61">
        <f xml:space="preserve"> IF( OR( $C$50 = $DB$50, $C$50 =""), 0, IF( ISNUMBER( T50 ), 0, 1 ))</f>
        <v>0</v>
      </c>
      <c r="CC50" s="60"/>
      <c r="CD50" s="61">
        <f xml:space="preserve"> IF( OR( $C$50 = $DB$50, $C$50 =""), 0, IF( ISNUMBER( V50 ), 0, 1 ))</f>
        <v>0</v>
      </c>
      <c r="CE50" s="61">
        <f xml:space="preserve"> IF( OR( $C$50 = $DB$50, $C$50 =""), 0, IF( ISNUMBER( W50 ), 0, 1 ))</f>
        <v>0</v>
      </c>
      <c r="CF50" s="61">
        <f xml:space="preserve"> IF( OR( $C$50 = $DB$50, $C$50 =""), 0, IF( ISNUMBER( X50 ), 0, 1 ))</f>
        <v>0</v>
      </c>
      <c r="CG50" s="61">
        <f xml:space="preserve"> IF( OR( $C$50 = $DB$50, $C$50 =""), 0, IF( ISNUMBER( Y50 ), 0, 1 ))</f>
        <v>0</v>
      </c>
      <c r="CH50" s="60"/>
      <c r="CI50" s="61">
        <f xml:space="preserve"> IF( OR( $C$50 = $DB$50, $C$50 =""), 0, IF( ISNUMBER( AA50 ), 0, 1 ))</f>
        <v>0</v>
      </c>
      <c r="CJ50" s="61">
        <f xml:space="preserve"> IF( OR( $C$50 = $DB$50, $C$50 =""), 0, IF( ISNUMBER( AB50 ), 0, 1 ))</f>
        <v>0</v>
      </c>
      <c r="CK50" s="61">
        <f xml:space="preserve"> IF( OR( $C$50 = $DB$50, $C$50 =""), 0, IF( ISNUMBER( AC50 ), 0, 1 ))</f>
        <v>0</v>
      </c>
      <c r="CL50" s="61">
        <f xml:space="preserve"> IF( OR( $C$50 = $DB$50, $C$50 =""), 0, IF( ISNUMBER( AD50 ), 0, 1 ))</f>
        <v>0</v>
      </c>
      <c r="CM50" s="60"/>
      <c r="CN50" s="61">
        <f xml:space="preserve"> IF( OR( $C$50 = $DB$50, $C$50 =""), 0, IF( ISNUMBER( AF50 ), 0, 1 ))</f>
        <v>0</v>
      </c>
      <c r="CO50" s="61">
        <f xml:space="preserve"> IF( OR( $C$50 = $DB$50, $C$50 =""), 0, IF( ISNUMBER( AG50 ), 0, 1 ))</f>
        <v>0</v>
      </c>
      <c r="CP50" s="61">
        <f xml:space="preserve"> IF( OR( $C$50 = $DB$50, $C$50 =""), 0, IF( ISNUMBER( AH50 ), 0, 1 ))</f>
        <v>0</v>
      </c>
      <c r="CQ50" s="61">
        <f xml:space="preserve"> IF( OR( $C$50 = $DB$50, $C$50 =""), 0, IF( ISNUMBER( AI50 ), 0, 1 ))</f>
        <v>0</v>
      </c>
      <c r="CR50" s="60"/>
      <c r="CS50" s="61">
        <f xml:space="preserve"> IF( OR( $C$50 = $DB$50, $C$50 =""), 0, IF( ISNUMBER( AK50 ), 0, 1 ))</f>
        <v>0</v>
      </c>
      <c r="CT50" s="61">
        <f xml:space="preserve"> IF( OR( $C$50 = $DB$50, $C$50 =""), 0, IF( ISNUMBER( AL50 ), 0, 1 ))</f>
        <v>0</v>
      </c>
      <c r="CU50" s="61">
        <f xml:space="preserve"> IF( OR( $C$50 = $DB$50, $C$50 =""), 0, IF( ISNUMBER( AM50 ), 0, 1 ))</f>
        <v>0</v>
      </c>
      <c r="CV50" s="61">
        <f xml:space="preserve"> IF( OR( $C$50 = $DB$50, $C$50 =""), 0, IF( ISNUMBER( AN50 ), 0, 1 ))</f>
        <v>0</v>
      </c>
      <c r="CW50" s="60"/>
      <c r="CX50" s="61">
        <f xml:space="preserve"> IF( OR( $C$50 = $DB$50, $C$50 =""), 0, IF( ISNUMBER( AP50 ), 0, 1 ))</f>
        <v>0</v>
      </c>
      <c r="CY50" s="61">
        <f xml:space="preserve"> IF( OR( $C$50 = $DB$50, $C$50 =""), 0, IF( ISNUMBER( AQ50 ), 0, 1 ))</f>
        <v>0</v>
      </c>
      <c r="CZ50" s="61">
        <f xml:space="preserve"> IF( OR( $C$50 = $DB$50, $C$50 =""), 0, IF( ISNUMBER( AR50 ), 0, 1 ))</f>
        <v>0</v>
      </c>
      <c r="DA50" s="61">
        <f xml:space="preserve"> IF( OR( $C$50 = $DB$50, $C$50 =""), 0, IF( ISNUMBER( AS50 ), 0, 1 ))</f>
        <v>0</v>
      </c>
      <c r="DB50" s="165" t="s">
        <v>253</v>
      </c>
      <c r="DC50" s="147"/>
      <c r="DD50" s="6"/>
      <c r="DE50" s="6"/>
      <c r="DF50" s="147"/>
      <c r="DG50" s="166"/>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152"/>
      <c r="EV50" s="147"/>
    </row>
    <row r="51" spans="2:152" x14ac:dyDescent="0.25">
      <c r="B51" s="175">
        <f t="shared" si="62"/>
        <v>33</v>
      </c>
      <c r="C51" s="156" t="s">
        <v>260</v>
      </c>
      <c r="D51" s="176"/>
      <c r="E51" s="64" t="s">
        <v>41</v>
      </c>
      <c r="F51" s="65">
        <v>3</v>
      </c>
      <c r="G51" s="66">
        <v>0</v>
      </c>
      <c r="H51" s="67">
        <v>0</v>
      </c>
      <c r="I51" s="67">
        <v>0</v>
      </c>
      <c r="J51" s="68">
        <v>0</v>
      </c>
      <c r="K51" s="168">
        <f>SUM(G51:J51)</f>
        <v>0</v>
      </c>
      <c r="L51" s="66">
        <v>0</v>
      </c>
      <c r="M51" s="67">
        <v>0</v>
      </c>
      <c r="N51" s="67">
        <v>0</v>
      </c>
      <c r="O51" s="68">
        <v>0</v>
      </c>
      <c r="P51" s="168">
        <f>SUM(L51:O51)</f>
        <v>0</v>
      </c>
      <c r="Q51" s="66">
        <v>0</v>
      </c>
      <c r="R51" s="67">
        <v>0</v>
      </c>
      <c r="S51" s="67">
        <v>0</v>
      </c>
      <c r="T51" s="68">
        <v>0</v>
      </c>
      <c r="U51" s="168">
        <f>SUM(Q51:T51)</f>
        <v>0</v>
      </c>
      <c r="V51" s="66">
        <v>0</v>
      </c>
      <c r="W51" s="67">
        <v>0</v>
      </c>
      <c r="X51" s="67">
        <v>0</v>
      </c>
      <c r="Y51" s="68">
        <v>0</v>
      </c>
      <c r="Z51" s="168">
        <f>SUM(V51:Y51)</f>
        <v>0</v>
      </c>
      <c r="AA51" s="66">
        <v>0</v>
      </c>
      <c r="AB51" s="67">
        <v>0</v>
      </c>
      <c r="AC51" s="67">
        <v>0</v>
      </c>
      <c r="AD51" s="68">
        <v>0</v>
      </c>
      <c r="AE51" s="168">
        <f>SUM(AA51:AD51)</f>
        <v>0</v>
      </c>
      <c r="AF51" s="66">
        <v>0</v>
      </c>
      <c r="AG51" s="67">
        <v>0</v>
      </c>
      <c r="AH51" s="67">
        <v>0</v>
      </c>
      <c r="AI51" s="68">
        <v>0</v>
      </c>
      <c r="AJ51" s="168">
        <f>SUM(AF51:AI51)</f>
        <v>0</v>
      </c>
      <c r="AK51" s="66">
        <v>0</v>
      </c>
      <c r="AL51" s="67">
        <v>0</v>
      </c>
      <c r="AM51" s="67">
        <v>0</v>
      </c>
      <c r="AN51" s="68">
        <v>0</v>
      </c>
      <c r="AO51" s="168">
        <f>SUM(AK51:AN51)</f>
        <v>0</v>
      </c>
      <c r="AP51" s="66">
        <v>0</v>
      </c>
      <c r="AQ51" s="67">
        <v>0</v>
      </c>
      <c r="AR51" s="67">
        <v>0</v>
      </c>
      <c r="AS51" s="68">
        <v>0</v>
      </c>
      <c r="AT51" s="168">
        <f>SUM(AP51:AS51)</f>
        <v>0</v>
      </c>
      <c r="AU51" s="111"/>
      <c r="AV51" s="91"/>
      <c r="AW51" s="37" t="s">
        <v>211</v>
      </c>
      <c r="AX51" s="71"/>
      <c r="AY51" s="43">
        <f t="shared" si="59"/>
        <v>0</v>
      </c>
      <c r="AZ51" s="43"/>
      <c r="BA51" s="6"/>
      <c r="BB51" s="62">
        <f t="shared" si="60"/>
        <v>33</v>
      </c>
      <c r="BC51" s="169" t="s">
        <v>261</v>
      </c>
      <c r="BD51" s="64" t="s">
        <v>41</v>
      </c>
      <c r="BE51" s="65">
        <v>6</v>
      </c>
      <c r="BF51" s="170" t="s">
        <v>262</v>
      </c>
      <c r="BG51" s="171" t="s">
        <v>263</v>
      </c>
      <c r="BH51" s="171" t="s">
        <v>264</v>
      </c>
      <c r="BI51" s="172" t="s">
        <v>265</v>
      </c>
      <c r="BJ51" s="173" t="s">
        <v>266</v>
      </c>
      <c r="BL51" s="147"/>
      <c r="BM51" s="164">
        <f t="shared" si="61"/>
        <v>0</v>
      </c>
      <c r="BN51" s="6"/>
      <c r="BO51" s="61">
        <f xml:space="preserve"> IF( OR( $C$51 = $DB$51, $C$51 =""), 0, IF( ISNUMBER( G51 ), 0, 1 ))</f>
        <v>0</v>
      </c>
      <c r="BP51" s="61">
        <f xml:space="preserve"> IF( OR( $C$51 = $DB$51, $C$51 =""), 0, IF( ISNUMBER( H51 ), 0, 1 ))</f>
        <v>0</v>
      </c>
      <c r="BQ51" s="61">
        <f xml:space="preserve"> IF( OR( $C$51 = $DB$51, $C$51 =""), 0, IF( ISNUMBER( I51 ), 0, 1 ))</f>
        <v>0</v>
      </c>
      <c r="BR51" s="61">
        <f xml:space="preserve"> IF( OR( $C$51 = $DB$51, $C$51 =""), 0, IF( ISNUMBER( J51 ), 0, 1 ))</f>
        <v>0</v>
      </c>
      <c r="BS51" s="60"/>
      <c r="BT51" s="61">
        <f xml:space="preserve"> IF( OR( $C$51 = $DB$51, $C$51 =""), 0, IF( ISNUMBER( L51 ), 0, 1 ))</f>
        <v>0</v>
      </c>
      <c r="BU51" s="61">
        <f xml:space="preserve"> IF( OR( $C$51 = $DB$51, $C$51 =""), 0, IF( ISNUMBER( M51 ), 0, 1 ))</f>
        <v>0</v>
      </c>
      <c r="BV51" s="61">
        <f xml:space="preserve"> IF( OR( $C$51 = $DB$51, $C$51 =""), 0, IF( ISNUMBER( N51 ), 0, 1 ))</f>
        <v>0</v>
      </c>
      <c r="BW51" s="61">
        <f xml:space="preserve"> IF( OR( $C$51 = $DB$51, $C$51 =""), 0, IF( ISNUMBER( O51 ), 0, 1 ))</f>
        <v>0</v>
      </c>
      <c r="BX51" s="60"/>
      <c r="BY51" s="61">
        <f xml:space="preserve"> IF( OR( $C$51 = $DB$51, $C$51 =""), 0, IF( ISNUMBER( Q51 ), 0, 1 ))</f>
        <v>0</v>
      </c>
      <c r="BZ51" s="61">
        <f xml:space="preserve"> IF( OR( $C$51 = $DB$51, $C$51 =""), 0, IF( ISNUMBER( R51 ), 0, 1 ))</f>
        <v>0</v>
      </c>
      <c r="CA51" s="61">
        <f xml:space="preserve"> IF( OR( $C$51 = $DB$51, $C$51 =""), 0, IF( ISNUMBER( S51 ), 0, 1 ))</f>
        <v>0</v>
      </c>
      <c r="CB51" s="61">
        <f xml:space="preserve"> IF( OR( $C$51 = $DB$51, $C$51 =""), 0, IF( ISNUMBER( T51 ), 0, 1 ))</f>
        <v>0</v>
      </c>
      <c r="CC51" s="60"/>
      <c r="CD51" s="61">
        <f xml:space="preserve"> IF( OR( $C$51 = $DB$51, $C$51 =""), 0, IF( ISNUMBER( V51 ), 0, 1 ))</f>
        <v>0</v>
      </c>
      <c r="CE51" s="61">
        <f xml:space="preserve"> IF( OR( $C$51 = $DB$51, $C$51 =""), 0, IF( ISNUMBER( W51 ), 0, 1 ))</f>
        <v>0</v>
      </c>
      <c r="CF51" s="61">
        <f xml:space="preserve"> IF( OR( $C$51 = $DB$51, $C$51 =""), 0, IF( ISNUMBER( X51 ), 0, 1 ))</f>
        <v>0</v>
      </c>
      <c r="CG51" s="61">
        <f xml:space="preserve"> IF( OR( $C$51 = $DB$51, $C$51 =""), 0, IF( ISNUMBER( Y51 ), 0, 1 ))</f>
        <v>0</v>
      </c>
      <c r="CH51" s="60"/>
      <c r="CI51" s="61">
        <f xml:space="preserve"> IF( OR( $C$51 = $DB$51, $C$51 =""), 0, IF( ISNUMBER( AA51 ), 0, 1 ))</f>
        <v>0</v>
      </c>
      <c r="CJ51" s="61">
        <f xml:space="preserve"> IF( OR( $C$51 = $DB$51, $C$51 =""), 0, IF( ISNUMBER( AB51 ), 0, 1 ))</f>
        <v>0</v>
      </c>
      <c r="CK51" s="61">
        <f xml:space="preserve"> IF( OR( $C$51 = $DB$51, $C$51 =""), 0, IF( ISNUMBER( AC51 ), 0, 1 ))</f>
        <v>0</v>
      </c>
      <c r="CL51" s="61">
        <f xml:space="preserve"> IF( OR( $C$51 = $DB$51, $C$51 =""), 0, IF( ISNUMBER( AD51 ), 0, 1 ))</f>
        <v>0</v>
      </c>
      <c r="CM51" s="60"/>
      <c r="CN51" s="61">
        <f xml:space="preserve"> IF( OR( $C$51 = $DB$51, $C$51 =""), 0, IF( ISNUMBER( AF51 ), 0, 1 ))</f>
        <v>0</v>
      </c>
      <c r="CO51" s="61">
        <f xml:space="preserve"> IF( OR( $C$51 = $DB$51, $C$51 =""), 0, IF( ISNUMBER( AG51 ), 0, 1 ))</f>
        <v>0</v>
      </c>
      <c r="CP51" s="61">
        <f xml:space="preserve"> IF( OR( $C$51 = $DB$51, $C$51 =""), 0, IF( ISNUMBER( AH51 ), 0, 1 ))</f>
        <v>0</v>
      </c>
      <c r="CQ51" s="61">
        <f xml:space="preserve"> IF( OR( $C$51 = $DB$51, $C$51 =""), 0, IF( ISNUMBER( AI51 ), 0, 1 ))</f>
        <v>0</v>
      </c>
      <c r="CR51" s="60"/>
      <c r="CS51" s="61">
        <f xml:space="preserve"> IF( OR( $C$51 = $DB$51, $C$51 =""), 0, IF( ISNUMBER( AK51 ), 0, 1 ))</f>
        <v>0</v>
      </c>
      <c r="CT51" s="61">
        <f xml:space="preserve"> IF( OR( $C$51 = $DB$51, $C$51 =""), 0, IF( ISNUMBER( AL51 ), 0, 1 ))</f>
        <v>0</v>
      </c>
      <c r="CU51" s="61">
        <f xml:space="preserve"> IF( OR( $C$51 = $DB$51, $C$51 =""), 0, IF( ISNUMBER( AM51 ), 0, 1 ))</f>
        <v>0</v>
      </c>
      <c r="CV51" s="61">
        <f xml:space="preserve"> IF( OR( $C$51 = $DB$51, $C$51 =""), 0, IF( ISNUMBER( AN51 ), 0, 1 ))</f>
        <v>0</v>
      </c>
      <c r="CW51" s="60"/>
      <c r="CX51" s="61">
        <f xml:space="preserve"> IF( OR( $C$51 = $DB$51, $C$51 =""), 0, IF( ISNUMBER( AP51 ), 0, 1 ))</f>
        <v>0</v>
      </c>
      <c r="CY51" s="61">
        <f xml:space="preserve"> IF( OR( $C$51 = $DB$51, $C$51 =""), 0, IF( ISNUMBER( AQ51 ), 0, 1 ))</f>
        <v>0</v>
      </c>
      <c r="CZ51" s="61">
        <f xml:space="preserve"> IF( OR( $C$51 = $DB$51, $C$51 =""), 0, IF( ISNUMBER( AR51 ), 0, 1 ))</f>
        <v>0</v>
      </c>
      <c r="DA51" s="61">
        <f xml:space="preserve"> IF( OR( $C$51 = $DB$51, $C$51 =""), 0, IF( ISNUMBER( AS51 ), 0, 1 ))</f>
        <v>0</v>
      </c>
      <c r="DB51" s="165" t="s">
        <v>260</v>
      </c>
      <c r="DC51" s="147"/>
      <c r="DD51" s="6"/>
      <c r="DE51" s="6"/>
      <c r="DF51" s="147"/>
      <c r="DG51" s="166"/>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152"/>
      <c r="EV51" s="147"/>
    </row>
    <row r="52" spans="2:152" x14ac:dyDescent="0.25">
      <c r="B52" s="175">
        <f t="shared" si="62"/>
        <v>34</v>
      </c>
      <c r="C52" s="156" t="s">
        <v>267</v>
      </c>
      <c r="D52" s="176"/>
      <c r="E52" s="64" t="s">
        <v>41</v>
      </c>
      <c r="F52" s="65">
        <v>3</v>
      </c>
      <c r="G52" s="66">
        <v>0</v>
      </c>
      <c r="H52" s="67">
        <v>0</v>
      </c>
      <c r="I52" s="67">
        <v>0</v>
      </c>
      <c r="J52" s="68">
        <v>0</v>
      </c>
      <c r="K52" s="168">
        <f>SUM(G52:J52)</f>
        <v>0</v>
      </c>
      <c r="L52" s="66">
        <v>0</v>
      </c>
      <c r="M52" s="67">
        <v>0</v>
      </c>
      <c r="N52" s="67">
        <v>0</v>
      </c>
      <c r="O52" s="68">
        <v>0</v>
      </c>
      <c r="P52" s="168">
        <f>SUM(L52:O52)</f>
        <v>0</v>
      </c>
      <c r="Q52" s="66">
        <v>0</v>
      </c>
      <c r="R52" s="67">
        <v>0</v>
      </c>
      <c r="S52" s="67">
        <v>0</v>
      </c>
      <c r="T52" s="68">
        <v>0</v>
      </c>
      <c r="U52" s="168">
        <f>SUM(Q52:T52)</f>
        <v>0</v>
      </c>
      <c r="V52" s="66">
        <v>0</v>
      </c>
      <c r="W52" s="67">
        <v>0</v>
      </c>
      <c r="X52" s="67">
        <v>0</v>
      </c>
      <c r="Y52" s="68">
        <v>0</v>
      </c>
      <c r="Z52" s="168">
        <f>SUM(V52:Y52)</f>
        <v>0</v>
      </c>
      <c r="AA52" s="66">
        <v>0</v>
      </c>
      <c r="AB52" s="67">
        <v>0</v>
      </c>
      <c r="AC52" s="67">
        <v>0</v>
      </c>
      <c r="AD52" s="68">
        <v>0</v>
      </c>
      <c r="AE52" s="168">
        <f>SUM(AA52:AD52)</f>
        <v>0</v>
      </c>
      <c r="AF52" s="66">
        <v>0</v>
      </c>
      <c r="AG52" s="67">
        <v>0</v>
      </c>
      <c r="AH52" s="67">
        <v>0</v>
      </c>
      <c r="AI52" s="68">
        <v>0</v>
      </c>
      <c r="AJ52" s="168">
        <f>SUM(AF52:AI52)</f>
        <v>0</v>
      </c>
      <c r="AK52" s="66">
        <v>0</v>
      </c>
      <c r="AL52" s="67">
        <v>0</v>
      </c>
      <c r="AM52" s="67">
        <v>0</v>
      </c>
      <c r="AN52" s="68">
        <v>0</v>
      </c>
      <c r="AO52" s="168">
        <f>SUM(AK52:AN52)</f>
        <v>0</v>
      </c>
      <c r="AP52" s="66">
        <v>0</v>
      </c>
      <c r="AQ52" s="67">
        <v>0</v>
      </c>
      <c r="AR52" s="67">
        <v>0</v>
      </c>
      <c r="AS52" s="68">
        <v>0</v>
      </c>
      <c r="AT52" s="168">
        <f>SUM(AP52:AS52)</f>
        <v>0</v>
      </c>
      <c r="AU52" s="111"/>
      <c r="AV52" s="91"/>
      <c r="AW52" s="37" t="s">
        <v>211</v>
      </c>
      <c r="AX52" s="71"/>
      <c r="AY52" s="43">
        <f t="shared" si="59"/>
        <v>0</v>
      </c>
      <c r="AZ52" s="43"/>
      <c r="BA52" s="6"/>
      <c r="BB52" s="62">
        <f t="shared" si="60"/>
        <v>34</v>
      </c>
      <c r="BC52" s="169" t="s">
        <v>268</v>
      </c>
      <c r="BD52" s="64" t="s">
        <v>41</v>
      </c>
      <c r="BE52" s="65">
        <v>7</v>
      </c>
      <c r="BF52" s="170" t="s">
        <v>269</v>
      </c>
      <c r="BG52" s="171" t="s">
        <v>270</v>
      </c>
      <c r="BH52" s="171" t="s">
        <v>271</v>
      </c>
      <c r="BI52" s="172" t="s">
        <v>272</v>
      </c>
      <c r="BJ52" s="173" t="s">
        <v>273</v>
      </c>
      <c r="BL52" s="147"/>
      <c r="BM52" s="164">
        <f t="shared" si="61"/>
        <v>0</v>
      </c>
      <c r="BN52" s="6"/>
      <c r="BO52" s="61">
        <f xml:space="preserve"> IF( OR( $C$52 = $DB$52, $C$52 =""), 0, IF( ISNUMBER( G52 ), 0, 1 ))</f>
        <v>0</v>
      </c>
      <c r="BP52" s="61">
        <f xml:space="preserve"> IF( OR( $C$52 = $DB$52, $C$52 =""), 0, IF( ISNUMBER( H52 ), 0, 1 ))</f>
        <v>0</v>
      </c>
      <c r="BQ52" s="61">
        <f xml:space="preserve"> IF( OR( $C$52 = $DB$52, $C$52 =""), 0, IF( ISNUMBER( I52 ), 0, 1 ))</f>
        <v>0</v>
      </c>
      <c r="BR52" s="61">
        <f xml:space="preserve"> IF( OR( $C$52 = $DB$52, $C$52 =""), 0, IF( ISNUMBER( J52 ), 0, 1 ))</f>
        <v>0</v>
      </c>
      <c r="BS52" s="60"/>
      <c r="BT52" s="61">
        <f xml:space="preserve"> IF( OR( $C$52 = $DB$52, $C$52 =""), 0, IF( ISNUMBER( L52 ), 0, 1 ))</f>
        <v>0</v>
      </c>
      <c r="BU52" s="61">
        <f xml:space="preserve"> IF( OR( $C$52 = $DB$52, $C$52 =""), 0, IF( ISNUMBER( M52 ), 0, 1 ))</f>
        <v>0</v>
      </c>
      <c r="BV52" s="61">
        <f xml:space="preserve"> IF( OR( $C$52 = $DB$52, $C$52 =""), 0, IF( ISNUMBER( N52 ), 0, 1 ))</f>
        <v>0</v>
      </c>
      <c r="BW52" s="61">
        <f xml:space="preserve"> IF( OR( $C$52 = $DB$52, $C$52 =""), 0, IF( ISNUMBER( O52 ), 0, 1 ))</f>
        <v>0</v>
      </c>
      <c r="BX52" s="60"/>
      <c r="BY52" s="61">
        <f xml:space="preserve"> IF( OR( $C$52 = $DB$52, $C$52 =""), 0, IF( ISNUMBER( Q52 ), 0, 1 ))</f>
        <v>0</v>
      </c>
      <c r="BZ52" s="61">
        <f xml:space="preserve"> IF( OR( $C$52 = $DB$52, $C$52 =""), 0, IF( ISNUMBER( R52 ), 0, 1 ))</f>
        <v>0</v>
      </c>
      <c r="CA52" s="61">
        <f xml:space="preserve"> IF( OR( $C$52 = $DB$52, $C$52 =""), 0, IF( ISNUMBER( S52 ), 0, 1 ))</f>
        <v>0</v>
      </c>
      <c r="CB52" s="61">
        <f xml:space="preserve"> IF( OR( $C$52 = $DB$52, $C$52 =""), 0, IF( ISNUMBER( T52 ), 0, 1 ))</f>
        <v>0</v>
      </c>
      <c r="CC52" s="60"/>
      <c r="CD52" s="61">
        <f xml:space="preserve"> IF( OR( $C$52 = $DB$52, $C$52 =""), 0, IF( ISNUMBER( V52 ), 0, 1 ))</f>
        <v>0</v>
      </c>
      <c r="CE52" s="61">
        <f xml:space="preserve"> IF( OR( $C$52 = $DB$52, $C$52 =""), 0, IF( ISNUMBER( W52 ), 0, 1 ))</f>
        <v>0</v>
      </c>
      <c r="CF52" s="61">
        <f xml:space="preserve"> IF( OR( $C$52 = $DB$52, $C$52 =""), 0, IF( ISNUMBER( X52 ), 0, 1 ))</f>
        <v>0</v>
      </c>
      <c r="CG52" s="61">
        <f xml:space="preserve"> IF( OR( $C$52 = $DB$52, $C$52 =""), 0, IF( ISNUMBER( Y52 ), 0, 1 ))</f>
        <v>0</v>
      </c>
      <c r="CH52" s="60"/>
      <c r="CI52" s="61">
        <f xml:space="preserve"> IF( OR( $C$52 = $DB$52, $C$52 =""), 0, IF( ISNUMBER( AA52 ), 0, 1 ))</f>
        <v>0</v>
      </c>
      <c r="CJ52" s="61">
        <f xml:space="preserve"> IF( OR( $C$52 = $DB$52, $C$52 =""), 0, IF( ISNUMBER( AB52 ), 0, 1 ))</f>
        <v>0</v>
      </c>
      <c r="CK52" s="61">
        <f xml:space="preserve"> IF( OR( $C$52 = $DB$52, $C$52 =""), 0, IF( ISNUMBER( AC52 ), 0, 1 ))</f>
        <v>0</v>
      </c>
      <c r="CL52" s="61">
        <f xml:space="preserve"> IF( OR( $C$52 = $DB$52, $C$52 =""), 0, IF( ISNUMBER( AD52 ), 0, 1 ))</f>
        <v>0</v>
      </c>
      <c r="CM52" s="60"/>
      <c r="CN52" s="61">
        <f xml:space="preserve"> IF( OR( $C$52 = $DB$52, $C$52 =""), 0, IF( ISNUMBER( AF52 ), 0, 1 ))</f>
        <v>0</v>
      </c>
      <c r="CO52" s="61">
        <f xml:space="preserve"> IF( OR( $C$52 = $DB$52, $C$52 =""), 0, IF( ISNUMBER( AG52 ), 0, 1 ))</f>
        <v>0</v>
      </c>
      <c r="CP52" s="61">
        <f xml:space="preserve"> IF( OR( $C$52 = $DB$52, $C$52 =""), 0, IF( ISNUMBER( AH52 ), 0, 1 ))</f>
        <v>0</v>
      </c>
      <c r="CQ52" s="61">
        <f xml:space="preserve"> IF( OR( $C$52 = $DB$52, $C$52 =""), 0, IF( ISNUMBER( AI52 ), 0, 1 ))</f>
        <v>0</v>
      </c>
      <c r="CR52" s="60"/>
      <c r="CS52" s="61">
        <f xml:space="preserve"> IF( OR( $C$52 = $DB$52, $C$52 =""), 0, IF( ISNUMBER( AK52 ), 0, 1 ))</f>
        <v>0</v>
      </c>
      <c r="CT52" s="61">
        <f xml:space="preserve"> IF( OR( $C$52 = $DB$52, $C$52 =""), 0, IF( ISNUMBER( AL52 ), 0, 1 ))</f>
        <v>0</v>
      </c>
      <c r="CU52" s="61">
        <f xml:space="preserve"> IF( OR( $C$52 = $DB$52, $C$52 =""), 0, IF( ISNUMBER( AM52 ), 0, 1 ))</f>
        <v>0</v>
      </c>
      <c r="CV52" s="61">
        <f xml:space="preserve"> IF( OR( $C$52 = $DB$52, $C$52 =""), 0, IF( ISNUMBER( AN52 ), 0, 1 ))</f>
        <v>0</v>
      </c>
      <c r="CW52" s="60"/>
      <c r="CX52" s="61">
        <f xml:space="preserve"> IF( OR( $C$52 = $DB$52, $C$52 =""), 0, IF( ISNUMBER( AP52 ), 0, 1 ))</f>
        <v>0</v>
      </c>
      <c r="CY52" s="61">
        <f xml:space="preserve"> IF( OR( $C$52 = $DB$52, $C$52 =""), 0, IF( ISNUMBER( AQ52 ), 0, 1 ))</f>
        <v>0</v>
      </c>
      <c r="CZ52" s="61">
        <f xml:space="preserve"> IF( OR( $C$52 = $DB$52, $C$52 =""), 0, IF( ISNUMBER( AR52 ), 0, 1 ))</f>
        <v>0</v>
      </c>
      <c r="DA52" s="61">
        <f xml:space="preserve"> IF( OR( $C$52 = $DB$52, $C$52 =""), 0, IF( ISNUMBER( AS52 ), 0, 1 ))</f>
        <v>0</v>
      </c>
      <c r="DB52" s="165" t="s">
        <v>267</v>
      </c>
      <c r="DC52" s="147"/>
      <c r="DD52" s="6"/>
      <c r="DE52" s="6"/>
      <c r="DF52" s="147"/>
      <c r="DG52" s="166"/>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152"/>
      <c r="EV52" s="147"/>
    </row>
    <row r="53" spans="2:152" x14ac:dyDescent="0.25">
      <c r="B53" s="175">
        <f t="shared" si="62"/>
        <v>35</v>
      </c>
      <c r="C53" s="156" t="s">
        <v>274</v>
      </c>
      <c r="D53" s="176"/>
      <c r="E53" s="64" t="s">
        <v>41</v>
      </c>
      <c r="F53" s="65">
        <v>3</v>
      </c>
      <c r="G53" s="66">
        <v>0</v>
      </c>
      <c r="H53" s="67">
        <v>0</v>
      </c>
      <c r="I53" s="67">
        <v>0</v>
      </c>
      <c r="J53" s="68">
        <v>0</v>
      </c>
      <c r="K53" s="168">
        <f>SUM(G53:J53)</f>
        <v>0</v>
      </c>
      <c r="L53" s="66">
        <v>0</v>
      </c>
      <c r="M53" s="67">
        <v>0</v>
      </c>
      <c r="N53" s="67">
        <v>0</v>
      </c>
      <c r="O53" s="68">
        <v>0</v>
      </c>
      <c r="P53" s="168">
        <f>SUM(L53:O53)</f>
        <v>0</v>
      </c>
      <c r="Q53" s="66">
        <v>0</v>
      </c>
      <c r="R53" s="67">
        <v>0</v>
      </c>
      <c r="S53" s="67">
        <v>0</v>
      </c>
      <c r="T53" s="68">
        <v>0</v>
      </c>
      <c r="U53" s="168">
        <f>SUM(Q53:T53)</f>
        <v>0</v>
      </c>
      <c r="V53" s="66">
        <v>0</v>
      </c>
      <c r="W53" s="67">
        <v>0</v>
      </c>
      <c r="X53" s="67">
        <v>0</v>
      </c>
      <c r="Y53" s="68">
        <v>0</v>
      </c>
      <c r="Z53" s="168">
        <f>SUM(V53:Y53)</f>
        <v>0</v>
      </c>
      <c r="AA53" s="66">
        <v>0</v>
      </c>
      <c r="AB53" s="67">
        <v>0</v>
      </c>
      <c r="AC53" s="67">
        <v>0</v>
      </c>
      <c r="AD53" s="68">
        <v>0</v>
      </c>
      <c r="AE53" s="168">
        <f>SUM(AA53:AD53)</f>
        <v>0</v>
      </c>
      <c r="AF53" s="66">
        <v>0</v>
      </c>
      <c r="AG53" s="67">
        <v>0</v>
      </c>
      <c r="AH53" s="67">
        <v>0</v>
      </c>
      <c r="AI53" s="68">
        <v>0</v>
      </c>
      <c r="AJ53" s="168">
        <f>SUM(AF53:AI53)</f>
        <v>0</v>
      </c>
      <c r="AK53" s="66">
        <v>0</v>
      </c>
      <c r="AL53" s="67">
        <v>0</v>
      </c>
      <c r="AM53" s="67">
        <v>0</v>
      </c>
      <c r="AN53" s="68">
        <v>0</v>
      </c>
      <c r="AO53" s="168">
        <f>SUM(AK53:AN53)</f>
        <v>0</v>
      </c>
      <c r="AP53" s="66">
        <v>0</v>
      </c>
      <c r="AQ53" s="67">
        <v>0</v>
      </c>
      <c r="AR53" s="67">
        <v>0</v>
      </c>
      <c r="AS53" s="68">
        <v>0</v>
      </c>
      <c r="AT53" s="168">
        <f>SUM(AP53:AS53)</f>
        <v>0</v>
      </c>
      <c r="AU53" s="111"/>
      <c r="AV53" s="91"/>
      <c r="AW53" s="37" t="s">
        <v>211</v>
      </c>
      <c r="AX53" s="71"/>
      <c r="AY53" s="43">
        <f>(IF(SUM(BO53:DA53)=0,IF(BM53=1,$BM$4,0),$BO$4))</f>
        <v>0</v>
      </c>
      <c r="AZ53" s="43"/>
      <c r="BA53" s="6"/>
      <c r="BB53" s="62">
        <f t="shared" si="60"/>
        <v>35</v>
      </c>
      <c r="BC53" s="169" t="s">
        <v>275</v>
      </c>
      <c r="BD53" s="64" t="s">
        <v>41</v>
      </c>
      <c r="BE53" s="65">
        <v>8</v>
      </c>
      <c r="BF53" s="170" t="s">
        <v>276</v>
      </c>
      <c r="BG53" s="171" t="s">
        <v>277</v>
      </c>
      <c r="BH53" s="171" t="s">
        <v>278</v>
      </c>
      <c r="BI53" s="172" t="s">
        <v>279</v>
      </c>
      <c r="BJ53" s="173" t="s">
        <v>280</v>
      </c>
      <c r="BL53" s="7"/>
      <c r="BM53" s="164">
        <f t="shared" si="61"/>
        <v>0</v>
      </c>
      <c r="BN53" s="6"/>
      <c r="BO53" s="61">
        <f xml:space="preserve"> IF( OR( $C$53 = $DB$53, $C$53 =""), 0, IF( ISNUMBER( G53 ), 0, 1 ))</f>
        <v>0</v>
      </c>
      <c r="BP53" s="61">
        <f xml:space="preserve"> IF( OR( $C$53 = $DB$53, $C$53 =""), 0, IF( ISNUMBER( H53 ), 0, 1 ))</f>
        <v>0</v>
      </c>
      <c r="BQ53" s="61">
        <f xml:space="preserve"> IF( OR( $C$53 = $DB$53, $C$53 =""), 0, IF( ISNUMBER( I53 ), 0, 1 ))</f>
        <v>0</v>
      </c>
      <c r="BR53" s="61">
        <f xml:space="preserve"> IF( OR( $C$53 = $DB$53, $C$53 =""), 0, IF( ISNUMBER( J53 ), 0, 1 ))</f>
        <v>0</v>
      </c>
      <c r="BS53" s="60"/>
      <c r="BT53" s="61">
        <f xml:space="preserve"> IF( OR( $C$53 = $DB$53, $C$53 =""), 0, IF( ISNUMBER( L53 ), 0, 1 ))</f>
        <v>0</v>
      </c>
      <c r="BU53" s="61">
        <f xml:space="preserve"> IF( OR( $C$53 = $DB$53, $C$53 =""), 0, IF( ISNUMBER( M53 ), 0, 1 ))</f>
        <v>0</v>
      </c>
      <c r="BV53" s="61">
        <f xml:space="preserve"> IF( OR( $C$53 = $DB$53, $C$53 =""), 0, IF( ISNUMBER( N53 ), 0, 1 ))</f>
        <v>0</v>
      </c>
      <c r="BW53" s="61">
        <f xml:space="preserve"> IF( OR( $C$53 = $DB$53, $C$53 =""), 0, IF( ISNUMBER( O53 ), 0, 1 ))</f>
        <v>0</v>
      </c>
      <c r="BX53" s="60"/>
      <c r="BY53" s="61">
        <f xml:space="preserve"> IF( OR( $C$53 = $DB$53, $C$53 =""), 0, IF( ISNUMBER( Q53 ), 0, 1 ))</f>
        <v>0</v>
      </c>
      <c r="BZ53" s="61">
        <f xml:space="preserve"> IF( OR( $C$53 = $DB$53, $C$53 =""), 0, IF( ISNUMBER( R53 ), 0, 1 ))</f>
        <v>0</v>
      </c>
      <c r="CA53" s="61">
        <f xml:space="preserve"> IF( OR( $C$53 = $DB$53, $C$53 =""), 0, IF( ISNUMBER( S53 ), 0, 1 ))</f>
        <v>0</v>
      </c>
      <c r="CB53" s="61">
        <f xml:space="preserve"> IF( OR( $C$53 = $DB$53, $C$53 =""), 0, IF( ISNUMBER( T53 ), 0, 1 ))</f>
        <v>0</v>
      </c>
      <c r="CC53" s="60"/>
      <c r="CD53" s="61">
        <f xml:space="preserve"> IF( OR( $C$53 = $DB$53, $C$53 =""), 0, IF( ISNUMBER( V53 ), 0, 1 ))</f>
        <v>0</v>
      </c>
      <c r="CE53" s="61">
        <f xml:space="preserve"> IF( OR( $C$53 = $DB$53, $C$53 =""), 0, IF( ISNUMBER( W53 ), 0, 1 ))</f>
        <v>0</v>
      </c>
      <c r="CF53" s="61">
        <f xml:space="preserve"> IF( OR( $C$53 = $DB$53, $C$53 =""), 0, IF( ISNUMBER( X53 ), 0, 1 ))</f>
        <v>0</v>
      </c>
      <c r="CG53" s="61">
        <f xml:space="preserve"> IF( OR( $C$53 = $DB$53, $C$53 =""), 0, IF( ISNUMBER( Y53 ), 0, 1 ))</f>
        <v>0</v>
      </c>
      <c r="CH53" s="60"/>
      <c r="CI53" s="61">
        <f xml:space="preserve"> IF( OR( $C$53 = $DB$53, $C$53 =""), 0, IF( ISNUMBER( AA53 ), 0, 1 ))</f>
        <v>0</v>
      </c>
      <c r="CJ53" s="61">
        <f xml:space="preserve"> IF( OR( $C$53 = $DB$53, $C$53 =""), 0, IF( ISNUMBER( AB53 ), 0, 1 ))</f>
        <v>0</v>
      </c>
      <c r="CK53" s="61">
        <f xml:space="preserve"> IF( OR( $C$53 = $DB$53, $C$53 =""), 0, IF( ISNUMBER( AC53 ), 0, 1 ))</f>
        <v>0</v>
      </c>
      <c r="CL53" s="61">
        <f xml:space="preserve"> IF( OR( $C$53 = $DB$53, $C$53 =""), 0, IF( ISNUMBER( AD53 ), 0, 1 ))</f>
        <v>0</v>
      </c>
      <c r="CM53" s="60"/>
      <c r="CN53" s="61">
        <f xml:space="preserve"> IF( OR( $C$53 = $DB$53, $C$53 =""), 0, IF( ISNUMBER( AF53 ), 0, 1 ))</f>
        <v>0</v>
      </c>
      <c r="CO53" s="61">
        <f xml:space="preserve"> IF( OR( $C$53 = $DB$53, $C$53 =""), 0, IF( ISNUMBER( AG53 ), 0, 1 ))</f>
        <v>0</v>
      </c>
      <c r="CP53" s="61">
        <f xml:space="preserve"> IF( OR( $C$53 = $DB$53, $C$53 =""), 0, IF( ISNUMBER( AH53 ), 0, 1 ))</f>
        <v>0</v>
      </c>
      <c r="CQ53" s="61">
        <f xml:space="preserve"> IF( OR( $C$53 = $DB$53, $C$53 =""), 0, IF( ISNUMBER( AI53 ), 0, 1 ))</f>
        <v>0</v>
      </c>
      <c r="CR53" s="60"/>
      <c r="CS53" s="61">
        <f xml:space="preserve"> IF( OR( $C$53 = $DB$53, $C$53 =""), 0, IF( ISNUMBER( AK53 ), 0, 1 ))</f>
        <v>0</v>
      </c>
      <c r="CT53" s="61">
        <f xml:space="preserve"> IF( OR( $C$53 = $DB$53, $C$53 =""), 0, IF( ISNUMBER( AL53 ), 0, 1 ))</f>
        <v>0</v>
      </c>
      <c r="CU53" s="61">
        <f xml:space="preserve"> IF( OR( $C$53 = $DB$53, $C$53 =""), 0, IF( ISNUMBER( AM53 ), 0, 1 ))</f>
        <v>0</v>
      </c>
      <c r="CV53" s="61">
        <f xml:space="preserve"> IF( OR( $C$53 = $DB$53, $C$53 =""), 0, IF( ISNUMBER( AN53 ), 0, 1 ))</f>
        <v>0</v>
      </c>
      <c r="CW53" s="60"/>
      <c r="CX53" s="61">
        <f xml:space="preserve"> IF( OR( $C$53 = $DB$53, $C$53 =""), 0, IF( ISNUMBER( AP53 ), 0, 1 ))</f>
        <v>0</v>
      </c>
      <c r="CY53" s="61">
        <f xml:space="preserve"> IF( OR( $C$53 = $DB$53, $C$53 =""), 0, IF( ISNUMBER( AQ53 ), 0, 1 ))</f>
        <v>0</v>
      </c>
      <c r="CZ53" s="61">
        <f xml:space="preserve"> IF( OR( $C$53 = $DB$53, $C$53 =""), 0, IF( ISNUMBER( AR53 ), 0, 1 ))</f>
        <v>0</v>
      </c>
      <c r="DA53" s="61">
        <f xml:space="preserve"> IF( OR( $C$53 = $DB$53, $C$53 =""), 0, IF( ISNUMBER( AS53 ), 0, 1 ))</f>
        <v>0</v>
      </c>
      <c r="DB53" s="165" t="s">
        <v>274</v>
      </c>
      <c r="DC53" s="7"/>
      <c r="DD53" s="6"/>
      <c r="DE53" s="6"/>
      <c r="DF53" s="7"/>
      <c r="DG53" s="166"/>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152"/>
      <c r="EV53" s="7"/>
    </row>
    <row r="54" spans="2:152" ht="15.75" thickBot="1" x14ac:dyDescent="0.3">
      <c r="B54" s="95">
        <f t="shared" si="62"/>
        <v>36</v>
      </c>
      <c r="C54" s="96" t="s">
        <v>281</v>
      </c>
      <c r="D54" s="177"/>
      <c r="E54" s="97" t="s">
        <v>41</v>
      </c>
      <c r="F54" s="98">
        <v>3</v>
      </c>
      <c r="G54" s="178">
        <f>SUM(G44:G53)</f>
        <v>0</v>
      </c>
      <c r="H54" s="179">
        <f>SUM(H44:H53)</f>
        <v>0</v>
      </c>
      <c r="I54" s="179">
        <f>SUM(I44:I53)</f>
        <v>0</v>
      </c>
      <c r="J54" s="180">
        <f>SUM(J44:J53)</f>
        <v>0</v>
      </c>
      <c r="K54" s="181">
        <f t="shared" si="51"/>
        <v>0</v>
      </c>
      <c r="L54" s="178">
        <f>SUM(L44:L53)</f>
        <v>4.91</v>
      </c>
      <c r="M54" s="179">
        <f>SUM(M44:M53)</f>
        <v>0.01</v>
      </c>
      <c r="N54" s="179">
        <f>SUM(N44:N53)</f>
        <v>4.0249999999999995</v>
      </c>
      <c r="O54" s="180">
        <f>SUM(O44:O53)</f>
        <v>57.542999999999999</v>
      </c>
      <c r="P54" s="181">
        <f t="shared" si="52"/>
        <v>66.488</v>
      </c>
      <c r="Q54" s="178">
        <f>SUM(Q44:Q53)</f>
        <v>0</v>
      </c>
      <c r="R54" s="179">
        <f>SUM(R44:R53)</f>
        <v>0</v>
      </c>
      <c r="S54" s="179">
        <f>SUM(S44:S53)</f>
        <v>0</v>
      </c>
      <c r="T54" s="180">
        <f>SUM(T44:T53)</f>
        <v>0</v>
      </c>
      <c r="U54" s="181">
        <f t="shared" si="53"/>
        <v>0</v>
      </c>
      <c r="V54" s="178">
        <f>SUM(V44:V53)</f>
        <v>0</v>
      </c>
      <c r="W54" s="179">
        <f>SUM(W44:W53)</f>
        <v>0</v>
      </c>
      <c r="X54" s="179">
        <f>SUM(X44:X53)</f>
        <v>0</v>
      </c>
      <c r="Y54" s="180">
        <f>SUM(Y44:Y53)</f>
        <v>0</v>
      </c>
      <c r="Z54" s="181">
        <f t="shared" si="54"/>
        <v>0</v>
      </c>
      <c r="AA54" s="178">
        <f>SUM(AA44:AA53)</f>
        <v>0</v>
      </c>
      <c r="AB54" s="179">
        <f>SUM(AB44:AB53)</f>
        <v>0</v>
      </c>
      <c r="AC54" s="179">
        <f>SUM(AC44:AC53)</f>
        <v>0</v>
      </c>
      <c r="AD54" s="180">
        <f>SUM(AD44:AD53)</f>
        <v>0</v>
      </c>
      <c r="AE54" s="181">
        <f t="shared" si="55"/>
        <v>0</v>
      </c>
      <c r="AF54" s="178">
        <f>SUM(AF44:AF53)</f>
        <v>0</v>
      </c>
      <c r="AG54" s="179">
        <f>SUM(AG44:AG53)</f>
        <v>0</v>
      </c>
      <c r="AH54" s="179">
        <f>SUM(AH44:AH53)</f>
        <v>0</v>
      </c>
      <c r="AI54" s="180">
        <f>SUM(AI44:AI53)</f>
        <v>0</v>
      </c>
      <c r="AJ54" s="181">
        <f t="shared" si="56"/>
        <v>0</v>
      </c>
      <c r="AK54" s="178">
        <f>SUM(AK44:AK53)</f>
        <v>0</v>
      </c>
      <c r="AL54" s="179">
        <f>SUM(AL44:AL53)</f>
        <v>0</v>
      </c>
      <c r="AM54" s="179">
        <f>SUM(AM44:AM53)</f>
        <v>0</v>
      </c>
      <c r="AN54" s="180">
        <f>SUM(AN44:AN53)</f>
        <v>0</v>
      </c>
      <c r="AO54" s="181">
        <f t="shared" si="57"/>
        <v>0</v>
      </c>
      <c r="AP54" s="178">
        <f>SUM(AP44:AP53)</f>
        <v>0</v>
      </c>
      <c r="AQ54" s="179">
        <f>SUM(AQ44:AQ53)</f>
        <v>0</v>
      </c>
      <c r="AR54" s="179">
        <f>SUM(AR44:AR53)</f>
        <v>0</v>
      </c>
      <c r="AS54" s="180">
        <f>SUM(AS44:AS53)</f>
        <v>0</v>
      </c>
      <c r="AT54" s="181">
        <f t="shared" si="58"/>
        <v>0</v>
      </c>
      <c r="AU54" s="111"/>
      <c r="AV54" s="141" t="s">
        <v>282</v>
      </c>
      <c r="AW54" s="142"/>
      <c r="AX54" s="135"/>
      <c r="AY54" s="43"/>
      <c r="AZ54" s="43"/>
      <c r="BA54" s="6"/>
      <c r="BB54" s="95">
        <v>36</v>
      </c>
      <c r="BC54" s="96" t="s">
        <v>281</v>
      </c>
      <c r="BD54" s="97" t="s">
        <v>41</v>
      </c>
      <c r="BE54" s="98">
        <v>3</v>
      </c>
      <c r="BF54" s="182" t="s">
        <v>283</v>
      </c>
      <c r="BG54" s="183" t="s">
        <v>284</v>
      </c>
      <c r="BH54" s="183" t="s">
        <v>285</v>
      </c>
      <c r="BI54" s="184" t="s">
        <v>286</v>
      </c>
      <c r="BJ54" s="185" t="s">
        <v>287</v>
      </c>
      <c r="BL54" s="7"/>
      <c r="DC54" s="7"/>
      <c r="DD54" s="6"/>
      <c r="DE54" s="6"/>
      <c r="DF54" s="7"/>
      <c r="DG54" s="155"/>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152"/>
      <c r="EV54" s="7"/>
    </row>
    <row r="55" spans="2:152" ht="15.75" thickBot="1" x14ac:dyDescent="0.3">
      <c r="B55" s="149"/>
      <c r="C55" s="150"/>
      <c r="D55" s="33"/>
      <c r="E55" s="33"/>
      <c r="F55" s="33"/>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4"/>
      <c r="AV55" s="120"/>
      <c r="AW55" s="120"/>
      <c r="AX55" s="120"/>
      <c r="AY55" s="43"/>
      <c r="AZ55" s="43"/>
      <c r="BA55" s="6"/>
      <c r="BB55" s="149"/>
      <c r="BC55" s="150"/>
      <c r="BD55" s="33"/>
      <c r="BE55" s="33"/>
      <c r="BF55" s="151"/>
      <c r="BG55" s="151"/>
      <c r="BH55" s="151"/>
      <c r="BI55" s="151"/>
      <c r="BJ55" s="151"/>
      <c r="BL55" s="7"/>
      <c r="DC55" s="7"/>
      <c r="DD55" s="6"/>
      <c r="DE55" s="6"/>
      <c r="DF55" s="7"/>
      <c r="DG55" s="155"/>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152"/>
      <c r="EV55" s="7"/>
    </row>
    <row r="56" spans="2:152" ht="15" customHeight="1" thickBot="1" x14ac:dyDescent="0.3">
      <c r="B56" s="40" t="s">
        <v>288</v>
      </c>
      <c r="C56" s="153" t="s">
        <v>289</v>
      </c>
      <c r="D56" s="33"/>
      <c r="E56" s="42"/>
      <c r="F56" s="4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4"/>
      <c r="AV56" s="115"/>
      <c r="AW56" s="115"/>
      <c r="AX56" s="115"/>
      <c r="AY56" s="43"/>
      <c r="AZ56" s="43"/>
      <c r="BA56" s="6"/>
      <c r="BB56" s="40" t="s">
        <v>288</v>
      </c>
      <c r="BC56" s="153" t="s">
        <v>289</v>
      </c>
      <c r="BD56" s="42"/>
      <c r="BE56" s="42"/>
      <c r="BF56" s="154"/>
      <c r="BG56" s="154"/>
      <c r="BH56" s="154"/>
      <c r="BI56" s="154"/>
      <c r="BJ56" s="154"/>
      <c r="BL56" s="7"/>
      <c r="DC56" s="7"/>
      <c r="DD56" s="6"/>
      <c r="DE56" s="6"/>
      <c r="DF56" s="7"/>
      <c r="DG56" s="155"/>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152"/>
      <c r="EV56" s="7"/>
    </row>
    <row r="57" spans="2:152" ht="15" customHeight="1" thickBot="1" x14ac:dyDescent="0.3">
      <c r="B57" s="186">
        <f>+B54+1</f>
        <v>37</v>
      </c>
      <c r="C57" s="187" t="s">
        <v>290</v>
      </c>
      <c r="D57" s="188"/>
      <c r="E57" s="188" t="s">
        <v>41</v>
      </c>
      <c r="F57" s="189">
        <v>3</v>
      </c>
      <c r="G57" s="190">
        <f>G41+G54</f>
        <v>3.8515915204418958</v>
      </c>
      <c r="H57" s="191">
        <f>H41+H54</f>
        <v>0.79555210195970782</v>
      </c>
      <c r="I57" s="191">
        <f>I41+I54</f>
        <v>12.247685944997732</v>
      </c>
      <c r="J57" s="192">
        <f>J41+J54</f>
        <v>11.988698568445567</v>
      </c>
      <c r="K57" s="193">
        <f>SUM(G57:J57)</f>
        <v>28.883528135844902</v>
      </c>
      <c r="L57" s="190">
        <f>L41+L54</f>
        <v>8.9468425700747503</v>
      </c>
      <c r="M57" s="191">
        <f>M41+M54</f>
        <v>1.1020000000000001</v>
      </c>
      <c r="N57" s="191">
        <f>N41+N54</f>
        <v>14.734000000000002</v>
      </c>
      <c r="O57" s="192">
        <f>O41+O54</f>
        <v>73.596999999999994</v>
      </c>
      <c r="P57" s="193">
        <f>SUM(L57:O57)</f>
        <v>98.379842570074743</v>
      </c>
      <c r="Q57" s="190">
        <f>Q41+Q54</f>
        <v>4.5162116715514413</v>
      </c>
      <c r="R57" s="191">
        <f>R41+R54</f>
        <v>1.0233055165362042</v>
      </c>
      <c r="S57" s="191">
        <f>S41+S54</f>
        <v>7.2555970876558824</v>
      </c>
      <c r="T57" s="192">
        <f>T41+T54</f>
        <v>13.747032522671896</v>
      </c>
      <c r="U57" s="193">
        <f>SUM(Q57:T57)</f>
        <v>26.542146798415423</v>
      </c>
      <c r="V57" s="190">
        <f>V41+V54</f>
        <v>6.0180000000000007</v>
      </c>
      <c r="W57" s="191">
        <f>W41+W54</f>
        <v>1.0907720757264814</v>
      </c>
      <c r="X57" s="191">
        <f>X41+X54</f>
        <v>7.4917957750247703</v>
      </c>
      <c r="Y57" s="192">
        <f>Y41+Y54</f>
        <v>12.859432149248748</v>
      </c>
      <c r="Z57" s="193">
        <f>SUM(V57:Y57)</f>
        <v>27.46</v>
      </c>
      <c r="AA57" s="190">
        <f>AA41+AA54</f>
        <v>5.8409999999999984</v>
      </c>
      <c r="AB57" s="191">
        <f>AB41+AB54</f>
        <v>1.3188871889134191</v>
      </c>
      <c r="AC57" s="191">
        <f>AC41+AC54</f>
        <v>7.3926920242248073</v>
      </c>
      <c r="AD57" s="192">
        <f>AD41+AD54</f>
        <v>12.56842078686177</v>
      </c>
      <c r="AE57" s="193">
        <f>SUM(AA57:AD57)</f>
        <v>27.120999999999995</v>
      </c>
      <c r="AF57" s="190">
        <f>AF41+AF54</f>
        <v>4.5140000000000002</v>
      </c>
      <c r="AG57" s="191">
        <f>AG41+AG54</f>
        <v>1.3138026844713244</v>
      </c>
      <c r="AH57" s="191">
        <f>AH41+AH54</f>
        <v>7.7105437686214238</v>
      </c>
      <c r="AI57" s="192">
        <f>AI41+AI54</f>
        <v>12.788653546907248</v>
      </c>
      <c r="AJ57" s="193">
        <f>SUM(AF57:AI57)</f>
        <v>26.326999999999998</v>
      </c>
      <c r="AK57" s="190">
        <f>AK41+AK54</f>
        <v>4.3539999999999992</v>
      </c>
      <c r="AL57" s="191">
        <f>AL41+AL54</f>
        <v>1.0608164336236288</v>
      </c>
      <c r="AM57" s="191">
        <f>AM41+AM54</f>
        <v>7.6582012695270176</v>
      </c>
      <c r="AN57" s="192">
        <f>AN41+AN54</f>
        <v>12.668982296849352</v>
      </c>
      <c r="AO57" s="193">
        <f>SUM(AK57:AN57)</f>
        <v>25.741999999999997</v>
      </c>
      <c r="AP57" s="190">
        <f>AP41+AP54</f>
        <v>4.5140000000000011</v>
      </c>
      <c r="AQ57" s="191">
        <f>AQ41+AQ54</f>
        <v>1.0657543993403555</v>
      </c>
      <c r="AR57" s="191">
        <f>AR41+AR54</f>
        <v>7.6497796163922978</v>
      </c>
      <c r="AS57" s="192">
        <f>AS41+AS54</f>
        <v>12.814465984267347</v>
      </c>
      <c r="AT57" s="193">
        <f>SUM(AP57:AS57)</f>
        <v>26.044</v>
      </c>
      <c r="AU57" s="111"/>
      <c r="AV57" s="194" t="s">
        <v>291</v>
      </c>
      <c r="AW57" s="195"/>
      <c r="AX57" s="135"/>
      <c r="AY57" s="43"/>
      <c r="AZ57" s="43"/>
      <c r="BA57" s="6"/>
      <c r="BB57" s="186">
        <f>+BB54+1</f>
        <v>37</v>
      </c>
      <c r="BC57" s="187" t="s">
        <v>292</v>
      </c>
      <c r="BD57" s="188" t="s">
        <v>41</v>
      </c>
      <c r="BE57" s="189">
        <v>3</v>
      </c>
      <c r="BF57" s="196" t="s">
        <v>293</v>
      </c>
      <c r="BG57" s="197" t="s">
        <v>294</v>
      </c>
      <c r="BH57" s="197" t="s">
        <v>295</v>
      </c>
      <c r="BI57" s="198" t="s">
        <v>296</v>
      </c>
      <c r="BJ57" s="199" t="s">
        <v>297</v>
      </c>
      <c r="BL57" s="7"/>
      <c r="DC57" s="7"/>
      <c r="DD57" s="6"/>
      <c r="DE57" s="6"/>
      <c r="DF57" s="7"/>
      <c r="DG57" s="155"/>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152"/>
      <c r="EV57" s="7"/>
    </row>
    <row r="58" spans="2:152" ht="15" customHeight="1" x14ac:dyDescent="0.25">
      <c r="B58" s="111"/>
      <c r="C58" s="111"/>
      <c r="D58" s="200"/>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201"/>
      <c r="AL58" s="202"/>
      <c r="AM58" s="111"/>
      <c r="AN58" s="111"/>
      <c r="AO58" s="111"/>
      <c r="AP58" s="111"/>
      <c r="AQ58" s="111"/>
      <c r="AR58" s="111"/>
      <c r="AS58" s="111"/>
      <c r="AT58" s="111"/>
      <c r="AU58" s="111"/>
      <c r="AV58" s="203"/>
      <c r="AW58" s="204"/>
      <c r="AX58" s="204"/>
      <c r="AY58" s="204"/>
      <c r="AZ58" s="204"/>
      <c r="BA58" s="6"/>
      <c r="DG58" s="155"/>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152"/>
    </row>
    <row r="59" spans="2:152" ht="15" customHeight="1" x14ac:dyDescent="0.25">
      <c r="B59" s="206" t="s">
        <v>298</v>
      </c>
      <c r="C59" s="207"/>
      <c r="D59" s="208"/>
      <c r="E59" s="208"/>
      <c r="F59" s="208"/>
      <c r="G59" s="35"/>
      <c r="H59" s="209"/>
      <c r="I59" s="209"/>
      <c r="J59" s="209"/>
      <c r="K59" s="209"/>
      <c r="L59" s="209"/>
      <c r="M59" s="209"/>
      <c r="N59" s="209"/>
      <c r="O59" s="209"/>
      <c r="P59" s="999">
        <f>P57-P54</f>
        <v>31.891842570074743</v>
      </c>
      <c r="Q59" s="209"/>
      <c r="R59" s="111"/>
      <c r="S59" s="111"/>
      <c r="T59" s="111"/>
      <c r="U59" s="111"/>
      <c r="V59" s="111"/>
      <c r="W59" s="111"/>
      <c r="X59" s="111"/>
      <c r="Y59" s="111"/>
      <c r="Z59" s="111"/>
      <c r="AA59" s="111"/>
      <c r="AB59" s="111"/>
      <c r="AC59" s="111"/>
      <c r="AD59" s="111"/>
      <c r="AE59" s="111"/>
      <c r="AF59" s="111"/>
      <c r="AG59" s="111"/>
      <c r="AH59" s="111"/>
      <c r="AI59" s="111"/>
      <c r="AJ59" s="111"/>
      <c r="AK59" s="210"/>
      <c r="AL59" s="14"/>
      <c r="AM59" s="111"/>
      <c r="AN59" s="111"/>
      <c r="AO59" s="111"/>
      <c r="AP59" s="111"/>
      <c r="AQ59" s="111"/>
      <c r="AR59" s="111"/>
      <c r="AS59" s="111"/>
      <c r="AT59" s="111"/>
      <c r="AU59" s="111"/>
      <c r="AV59" s="203"/>
      <c r="AW59" s="204"/>
      <c r="AX59" s="204"/>
      <c r="AY59" s="204"/>
      <c r="AZ59" s="204"/>
      <c r="BA59" s="6"/>
    </row>
    <row r="60" spans="2:152" ht="15" customHeight="1" x14ac:dyDescent="0.25">
      <c r="B60" s="211"/>
      <c r="C60" s="212" t="s">
        <v>299</v>
      </c>
      <c r="D60" s="208"/>
      <c r="E60" s="208"/>
      <c r="F60" s="208"/>
      <c r="G60" s="35"/>
      <c r="H60" s="209"/>
      <c r="I60" s="209"/>
      <c r="J60" s="209"/>
      <c r="K60" s="209"/>
      <c r="L60" s="209"/>
      <c r="M60" s="209"/>
      <c r="N60" s="209"/>
      <c r="O60" s="209"/>
      <c r="P60" s="209"/>
      <c r="Q60" s="209"/>
      <c r="R60" s="111"/>
      <c r="S60" s="111"/>
      <c r="T60" s="111"/>
      <c r="U60" s="111"/>
      <c r="V60" s="111"/>
      <c r="W60" s="111"/>
      <c r="X60" s="111"/>
      <c r="Y60" s="111"/>
      <c r="Z60" s="111"/>
      <c r="AA60" s="111"/>
      <c r="AB60" s="111"/>
      <c r="AC60" s="111"/>
      <c r="AD60" s="111"/>
      <c r="AE60" s="111"/>
      <c r="AF60" s="111"/>
      <c r="AG60" s="111"/>
      <c r="AH60" s="111"/>
      <c r="AI60" s="111"/>
      <c r="AJ60" s="111"/>
      <c r="AK60" s="210"/>
      <c r="AL60" s="14"/>
      <c r="AM60" s="111"/>
      <c r="AN60" s="111"/>
      <c r="AO60" s="111"/>
      <c r="AP60" s="111"/>
      <c r="AQ60" s="111"/>
      <c r="AR60" s="111"/>
      <c r="AS60" s="111"/>
      <c r="AT60" s="111"/>
      <c r="AU60" s="111"/>
      <c r="AV60" s="203"/>
      <c r="AW60" s="204"/>
      <c r="AX60" s="204"/>
      <c r="AY60" s="204"/>
      <c r="AZ60" s="204"/>
      <c r="BA60" s="6"/>
    </row>
    <row r="61" spans="2:152" ht="15" customHeight="1" x14ac:dyDescent="0.25">
      <c r="B61" s="213"/>
      <c r="C61" s="212" t="s">
        <v>300</v>
      </c>
      <c r="D61" s="208"/>
      <c r="E61" s="208"/>
      <c r="F61" s="208"/>
      <c r="G61" s="35"/>
      <c r="H61" s="209"/>
      <c r="I61" s="209"/>
      <c r="J61" s="209"/>
      <c r="K61" s="209"/>
      <c r="L61" s="209"/>
      <c r="M61" s="209"/>
      <c r="N61" s="209"/>
      <c r="O61" s="209"/>
      <c r="P61" s="209"/>
      <c r="Q61" s="209"/>
      <c r="R61" s="111"/>
      <c r="S61" s="111"/>
      <c r="T61" s="111"/>
      <c r="U61" s="111"/>
      <c r="V61" s="111"/>
      <c r="W61" s="111"/>
      <c r="X61" s="111"/>
      <c r="Y61" s="111"/>
      <c r="Z61" s="111"/>
      <c r="AA61" s="111"/>
      <c r="AB61" s="111"/>
      <c r="AC61" s="111"/>
      <c r="AD61" s="111"/>
      <c r="AE61" s="111"/>
      <c r="AF61" s="111"/>
      <c r="AG61" s="111"/>
      <c r="AH61" s="111"/>
      <c r="AI61" s="111"/>
      <c r="AJ61" s="111"/>
      <c r="AK61" s="210"/>
      <c r="AL61" s="14"/>
      <c r="AM61" s="111"/>
      <c r="AN61" s="111"/>
      <c r="AO61" s="111"/>
      <c r="AP61" s="111"/>
      <c r="AQ61" s="111"/>
      <c r="AR61" s="111"/>
      <c r="AS61" s="111"/>
      <c r="AT61" s="111"/>
      <c r="AU61" s="111"/>
      <c r="AV61" s="203"/>
      <c r="AW61" s="204"/>
      <c r="AX61" s="204"/>
      <c r="AY61" s="204"/>
      <c r="AZ61" s="204"/>
      <c r="BA61" s="6"/>
    </row>
    <row r="62" spans="2:152" ht="15" customHeight="1" x14ac:dyDescent="0.25">
      <c r="B62" s="214"/>
      <c r="C62" s="212" t="s">
        <v>301</v>
      </c>
      <c r="D62" s="208"/>
      <c r="E62" s="208"/>
      <c r="F62" s="208"/>
      <c r="G62" s="35"/>
      <c r="H62" s="209"/>
      <c r="I62" s="209"/>
      <c r="J62" s="209"/>
      <c r="K62" s="209"/>
      <c r="L62" s="209"/>
      <c r="M62" s="209"/>
      <c r="N62" s="209"/>
      <c r="O62" s="209"/>
      <c r="P62" s="209"/>
      <c r="Q62" s="209"/>
      <c r="R62" s="111"/>
      <c r="S62" s="111"/>
      <c r="T62" s="111"/>
      <c r="U62" s="111"/>
      <c r="V62" s="111"/>
      <c r="W62" s="111"/>
      <c r="X62" s="111"/>
      <c r="Y62" s="111"/>
      <c r="Z62" s="111"/>
      <c r="AA62" s="111"/>
      <c r="AB62" s="111"/>
      <c r="AC62" s="111"/>
      <c r="AD62" s="111"/>
      <c r="AE62" s="111"/>
      <c r="AF62" s="111"/>
      <c r="AG62" s="111"/>
      <c r="AH62" s="111"/>
      <c r="AI62" s="111"/>
      <c r="AJ62" s="111"/>
      <c r="AK62" s="210"/>
      <c r="AL62" s="14"/>
      <c r="AM62" s="111"/>
      <c r="AN62" s="111"/>
      <c r="AO62" s="111"/>
      <c r="AP62" s="111"/>
      <c r="AQ62" s="111"/>
      <c r="AR62" s="111"/>
      <c r="AS62" s="111"/>
      <c r="AT62" s="111"/>
      <c r="AU62" s="111"/>
      <c r="AV62" s="203"/>
      <c r="AW62" s="204"/>
      <c r="AX62" s="204"/>
      <c r="AY62" s="204"/>
      <c r="AZ62" s="204"/>
      <c r="BA62" s="6"/>
    </row>
    <row r="63" spans="2:152" ht="15" customHeight="1" x14ac:dyDescent="0.25">
      <c r="B63" s="215"/>
      <c r="C63" s="212" t="s">
        <v>302</v>
      </c>
      <c r="D63" s="208"/>
      <c r="E63" s="208"/>
      <c r="F63" s="208"/>
      <c r="G63" s="35"/>
      <c r="H63" s="209"/>
      <c r="I63" s="209"/>
      <c r="J63" s="209"/>
      <c r="K63" s="209"/>
      <c r="L63" s="209"/>
      <c r="M63" s="209"/>
      <c r="N63" s="209"/>
      <c r="O63" s="209"/>
      <c r="P63" s="209"/>
      <c r="Q63" s="209"/>
      <c r="R63" s="111"/>
      <c r="S63" s="111"/>
      <c r="T63" s="111"/>
      <c r="U63" s="111"/>
      <c r="V63" s="111"/>
      <c r="W63" s="111"/>
      <c r="X63" s="111"/>
      <c r="Y63" s="111"/>
      <c r="Z63" s="111"/>
      <c r="AA63" s="111"/>
      <c r="AB63" s="111"/>
      <c r="AC63" s="111"/>
      <c r="AD63" s="111"/>
      <c r="AE63" s="111"/>
      <c r="AF63" s="111"/>
      <c r="AG63" s="111"/>
      <c r="AH63" s="111"/>
      <c r="AI63" s="111"/>
      <c r="AJ63" s="111"/>
      <c r="AK63" s="210"/>
      <c r="AL63" s="14"/>
      <c r="AM63" s="111"/>
      <c r="AN63" s="111"/>
      <c r="AO63" s="111"/>
      <c r="AP63" s="111"/>
      <c r="AQ63" s="111"/>
      <c r="AR63" s="111"/>
      <c r="AS63" s="111"/>
      <c r="AT63" s="111"/>
      <c r="AU63" s="111"/>
      <c r="AV63" s="203"/>
      <c r="AW63" s="204"/>
      <c r="AX63" s="204"/>
      <c r="AY63" s="204"/>
      <c r="AZ63" s="204"/>
      <c r="BA63" s="6"/>
    </row>
    <row r="64" spans="2:152" ht="15" customHeight="1" thickBot="1" x14ac:dyDescent="0.25">
      <c r="B64" s="216"/>
      <c r="C64" s="212"/>
      <c r="D64" s="208"/>
      <c r="E64" s="208"/>
      <c r="F64" s="208"/>
      <c r="G64" s="35"/>
      <c r="H64" s="209"/>
      <c r="I64" s="209"/>
      <c r="J64" s="209"/>
      <c r="K64" s="209"/>
      <c r="L64" s="209"/>
      <c r="M64" s="209"/>
      <c r="N64" s="209"/>
      <c r="O64" s="209"/>
      <c r="P64" s="209"/>
      <c r="Q64" s="209"/>
      <c r="R64" s="111"/>
      <c r="S64" s="111"/>
      <c r="T64" s="111"/>
      <c r="U64" s="111"/>
      <c r="V64" s="111"/>
      <c r="W64" s="111"/>
      <c r="X64" s="111"/>
      <c r="Y64" s="111"/>
      <c r="Z64" s="111"/>
      <c r="AA64" s="111"/>
      <c r="AB64" s="111"/>
      <c r="AC64" s="111"/>
      <c r="AD64" s="111"/>
      <c r="AE64" s="111"/>
      <c r="AF64" s="111"/>
      <c r="AG64" s="111"/>
      <c r="AH64" s="111"/>
      <c r="AI64" s="111"/>
      <c r="AJ64" s="111"/>
      <c r="AK64" s="210"/>
      <c r="AL64" s="14"/>
      <c r="AM64" s="111"/>
      <c r="AN64" s="111"/>
      <c r="AO64" s="111"/>
      <c r="AP64" s="111"/>
      <c r="AQ64" s="111"/>
      <c r="AR64" s="111"/>
      <c r="AS64" s="111"/>
      <c r="AT64" s="111"/>
      <c r="AU64" s="111"/>
      <c r="AV64" s="203"/>
      <c r="AW64" s="204"/>
      <c r="AX64" s="204"/>
      <c r="AY64" s="204"/>
      <c r="AZ64" s="204"/>
      <c r="BA64" s="6"/>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row>
    <row r="65" spans="2:109" s="8" customFormat="1" ht="15" customHeight="1" thickBot="1" x14ac:dyDescent="0.25">
      <c r="B65" s="1202" t="s">
        <v>303</v>
      </c>
      <c r="C65" s="1203"/>
      <c r="D65" s="1203"/>
      <c r="E65" s="1203"/>
      <c r="F65" s="1203"/>
      <c r="G65" s="1203"/>
      <c r="H65" s="1203"/>
      <c r="I65" s="1203"/>
      <c r="J65" s="1203"/>
      <c r="K65" s="1203"/>
      <c r="L65" s="1203"/>
      <c r="M65" s="1203"/>
      <c r="N65" s="1203"/>
      <c r="O65" s="1203"/>
      <c r="P65" s="1203"/>
      <c r="Q65" s="1203"/>
      <c r="R65" s="1203"/>
      <c r="S65" s="1203"/>
      <c r="T65" s="1203"/>
      <c r="U65" s="1204"/>
      <c r="V65" s="111"/>
      <c r="W65" s="111"/>
      <c r="X65" s="111"/>
      <c r="Y65" s="111"/>
      <c r="Z65" s="111"/>
      <c r="AA65" s="111"/>
      <c r="AB65" s="111"/>
      <c r="AC65" s="111"/>
      <c r="AD65" s="111"/>
      <c r="AE65" s="111"/>
      <c r="AF65" s="111"/>
      <c r="AG65" s="111"/>
      <c r="AH65" s="111"/>
      <c r="AI65" s="111"/>
      <c r="AJ65" s="111"/>
      <c r="AK65" s="210"/>
      <c r="AL65" s="14"/>
      <c r="AM65" s="111"/>
      <c r="AN65" s="111"/>
      <c r="AO65" s="111"/>
      <c r="AP65" s="111"/>
      <c r="AQ65" s="111"/>
      <c r="AR65" s="111"/>
      <c r="AS65" s="111"/>
      <c r="AT65" s="111"/>
      <c r="AU65" s="111"/>
      <c r="AV65" s="203"/>
      <c r="AW65" s="204"/>
      <c r="AX65" s="204"/>
      <c r="AY65" s="204"/>
      <c r="AZ65" s="204"/>
      <c r="BA65" s="6"/>
      <c r="BB65" s="6"/>
      <c r="BC65" s="6"/>
      <c r="BD65" s="6"/>
      <c r="BE65" s="6"/>
      <c r="BF65" s="6"/>
      <c r="BG65" s="6"/>
      <c r="BH65" s="6"/>
      <c r="BI65" s="6"/>
      <c r="BJ65" s="6"/>
      <c r="BK65" s="6"/>
      <c r="DD65" s="205"/>
      <c r="DE65" s="205"/>
    </row>
    <row r="66" spans="2:109" s="8" customFormat="1" ht="15" customHeight="1" thickBot="1" x14ac:dyDescent="0.3">
      <c r="B66" s="217"/>
      <c r="C66" s="218"/>
      <c r="D66" s="219"/>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10"/>
      <c r="AL66" s="14"/>
      <c r="AM66" s="14"/>
      <c r="AN66" s="14"/>
      <c r="AO66" s="14"/>
      <c r="AP66" s="14"/>
      <c r="AQ66" s="14"/>
      <c r="AR66" s="14"/>
      <c r="AS66" s="14"/>
      <c r="AT66" s="14"/>
      <c r="AU66" s="14"/>
      <c r="AV66" s="115"/>
      <c r="AW66" s="204"/>
      <c r="AX66" s="204"/>
      <c r="AY66" s="204"/>
      <c r="AZ66" s="204"/>
      <c r="BA66" s="6"/>
      <c r="BB66" s="6"/>
      <c r="BC66" s="6"/>
      <c r="BD66" s="6"/>
      <c r="BE66" s="6"/>
      <c r="BF66" s="6"/>
      <c r="BG66" s="6"/>
      <c r="BH66" s="6"/>
      <c r="BI66" s="6"/>
      <c r="BJ66" s="6"/>
      <c r="BK66" s="6"/>
      <c r="DD66" s="205"/>
      <c r="DE66" s="205"/>
    </row>
    <row r="67" spans="2:109" s="8" customFormat="1" ht="60" customHeight="1" thickBot="1" x14ac:dyDescent="0.3">
      <c r="B67" s="1191" t="s">
        <v>331</v>
      </c>
      <c r="C67" s="1192"/>
      <c r="D67" s="1192"/>
      <c r="E67" s="1192"/>
      <c r="F67" s="1192"/>
      <c r="G67" s="1192"/>
      <c r="H67" s="1192"/>
      <c r="I67" s="1192"/>
      <c r="J67" s="1192"/>
      <c r="K67" s="1192"/>
      <c r="L67" s="1192"/>
      <c r="M67" s="1192"/>
      <c r="N67" s="1192"/>
      <c r="O67" s="1192"/>
      <c r="P67" s="1192"/>
      <c r="Q67" s="1192"/>
      <c r="R67" s="1192"/>
      <c r="S67" s="1192"/>
      <c r="T67" s="1192"/>
      <c r="U67" s="1193"/>
      <c r="V67" s="220"/>
      <c r="W67" s="220"/>
      <c r="X67" s="220"/>
      <c r="Y67" s="220"/>
      <c r="Z67" s="220"/>
      <c r="AA67" s="220"/>
      <c r="AB67" s="220"/>
      <c r="AC67" s="220"/>
      <c r="AD67" s="220"/>
      <c r="AE67" s="220"/>
      <c r="AF67" s="220"/>
      <c r="AG67" s="220"/>
      <c r="AH67" s="220"/>
      <c r="AI67" s="220"/>
      <c r="AJ67" s="220"/>
      <c r="AK67" s="210"/>
      <c r="AL67" s="14"/>
      <c r="AM67" s="14"/>
      <c r="AN67" s="14"/>
      <c r="AO67" s="14"/>
      <c r="AP67" s="14"/>
      <c r="AQ67" s="14"/>
      <c r="AR67" s="14"/>
      <c r="AS67" s="14"/>
      <c r="AT67" s="14"/>
      <c r="AU67" s="14"/>
      <c r="AV67" s="115"/>
      <c r="AW67" s="204"/>
      <c r="AX67" s="204"/>
      <c r="AY67" s="204"/>
      <c r="AZ67" s="204"/>
      <c r="BA67" s="6"/>
      <c r="BB67" s="6"/>
      <c r="BC67" s="6"/>
      <c r="BD67" s="6"/>
      <c r="BE67" s="6"/>
      <c r="BF67" s="6"/>
      <c r="BG67" s="6"/>
      <c r="BH67" s="6"/>
      <c r="BI67" s="6"/>
      <c r="BJ67" s="6"/>
      <c r="BK67" s="6"/>
      <c r="DD67" s="205"/>
      <c r="DE67" s="205"/>
    </row>
    <row r="68" spans="2:109" s="8" customFormat="1" ht="15" customHeight="1" thickBot="1" x14ac:dyDescent="0.3">
      <c r="B68" s="217"/>
      <c r="C68" s="218"/>
      <c r="D68" s="219"/>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10"/>
      <c r="AL68" s="14"/>
      <c r="AM68" s="14"/>
      <c r="AN68" s="14"/>
      <c r="AO68" s="14"/>
      <c r="AP68" s="14"/>
      <c r="AQ68" s="14"/>
      <c r="AR68" s="14"/>
      <c r="AS68" s="14"/>
      <c r="AT68" s="14"/>
      <c r="AU68" s="14"/>
      <c r="AV68" s="115"/>
      <c r="AW68" s="204"/>
      <c r="AX68" s="204"/>
      <c r="AY68" s="204"/>
      <c r="AZ68" s="204"/>
      <c r="BA68" s="6"/>
      <c r="BB68" s="6"/>
      <c r="BC68" s="6"/>
      <c r="BD68" s="6"/>
      <c r="BE68" s="6"/>
      <c r="BF68" s="6"/>
      <c r="BG68" s="6"/>
      <c r="BH68" s="6"/>
      <c r="BI68" s="6"/>
      <c r="BJ68" s="6"/>
      <c r="BK68" s="6"/>
      <c r="DD68" s="205"/>
      <c r="DE68" s="205"/>
    </row>
    <row r="69" spans="2:109" s="8" customFormat="1" ht="15" customHeight="1" x14ac:dyDescent="0.25">
      <c r="B69" s="221" t="s">
        <v>304</v>
      </c>
      <c r="C69" s="1207" t="s">
        <v>305</v>
      </c>
      <c r="D69" s="1207"/>
      <c r="E69" s="1207"/>
      <c r="F69" s="1207"/>
      <c r="G69" s="1207"/>
      <c r="H69" s="1207"/>
      <c r="I69" s="1207"/>
      <c r="J69" s="1207"/>
      <c r="K69" s="1207"/>
      <c r="L69" s="1207"/>
      <c r="M69" s="1207"/>
      <c r="N69" s="1207"/>
      <c r="O69" s="1207"/>
      <c r="P69" s="1207"/>
      <c r="Q69" s="1207"/>
      <c r="R69" s="1207"/>
      <c r="S69" s="1207"/>
      <c r="T69" s="1207"/>
      <c r="U69" s="1208"/>
      <c r="V69" s="222"/>
      <c r="W69" s="222"/>
      <c r="X69" s="222"/>
      <c r="Y69" s="222"/>
      <c r="Z69" s="222"/>
      <c r="AA69" s="222"/>
      <c r="AB69" s="222"/>
      <c r="AC69" s="222"/>
      <c r="AD69" s="222"/>
      <c r="AE69" s="222"/>
      <c r="AF69" s="222"/>
      <c r="AG69" s="222"/>
      <c r="AH69" s="222"/>
      <c r="AI69" s="222"/>
      <c r="AJ69" s="222"/>
      <c r="AK69" s="210"/>
      <c r="AL69" s="14"/>
      <c r="AM69" s="14"/>
      <c r="AN69" s="14"/>
      <c r="AO69" s="14"/>
      <c r="AP69" s="14"/>
      <c r="AQ69" s="14"/>
      <c r="AR69" s="14"/>
      <c r="AS69" s="14"/>
      <c r="AT69" s="14"/>
      <c r="AU69" s="14"/>
      <c r="AV69" s="115"/>
      <c r="AW69" s="204"/>
      <c r="AX69" s="204"/>
      <c r="AY69" s="204"/>
      <c r="AZ69" s="204"/>
      <c r="BA69" s="6"/>
      <c r="BB69" s="6"/>
      <c r="BC69" s="6"/>
      <c r="BD69" s="6"/>
      <c r="BE69" s="6"/>
      <c r="BF69" s="6"/>
      <c r="BG69" s="6"/>
      <c r="BH69" s="6"/>
      <c r="BI69" s="6"/>
      <c r="BJ69" s="6"/>
      <c r="BK69" s="6"/>
      <c r="DD69" s="205"/>
      <c r="DE69" s="205"/>
    </row>
    <row r="70" spans="2:109" s="8" customFormat="1" ht="15" customHeight="1" x14ac:dyDescent="0.25">
      <c r="B70" s="223" t="s">
        <v>306</v>
      </c>
      <c r="C70" s="224" t="str">
        <f>$C$8</f>
        <v>Operating expenditure (excluding Atypical expenditure)</v>
      </c>
      <c r="D70" s="224"/>
      <c r="E70" s="224"/>
      <c r="F70" s="224"/>
      <c r="G70" s="224"/>
      <c r="H70" s="224"/>
      <c r="I70" s="224"/>
      <c r="J70" s="224"/>
      <c r="K70" s="224"/>
      <c r="L70" s="224"/>
      <c r="M70" s="224"/>
      <c r="N70" s="224"/>
      <c r="O70" s="224"/>
      <c r="P70" s="224"/>
      <c r="Q70" s="224"/>
      <c r="R70" s="224"/>
      <c r="S70" s="224"/>
      <c r="T70" s="224"/>
      <c r="U70" s="225"/>
      <c r="V70" s="222"/>
      <c r="W70" s="222"/>
      <c r="X70" s="222"/>
      <c r="Y70" s="222"/>
      <c r="Z70" s="222"/>
      <c r="AA70" s="222"/>
      <c r="AB70" s="222"/>
      <c r="AC70" s="222"/>
      <c r="AD70" s="222"/>
      <c r="AE70" s="222"/>
      <c r="AF70" s="222"/>
      <c r="AG70" s="222"/>
      <c r="AH70" s="222"/>
      <c r="AI70" s="222"/>
      <c r="AJ70" s="222"/>
      <c r="AK70" s="210"/>
      <c r="AL70" s="14"/>
      <c r="AM70" s="14"/>
      <c r="AN70" s="14"/>
      <c r="AO70" s="14"/>
      <c r="AP70" s="14"/>
      <c r="AQ70" s="14"/>
      <c r="AR70" s="14"/>
      <c r="AS70" s="14"/>
      <c r="AT70" s="14"/>
      <c r="AU70" s="14"/>
      <c r="AV70" s="115"/>
      <c r="AW70" s="204"/>
      <c r="AX70" s="204"/>
      <c r="AY70" s="204"/>
      <c r="AZ70" s="204"/>
      <c r="BA70" s="6"/>
      <c r="BB70" s="6"/>
      <c r="BC70" s="6"/>
      <c r="BD70" s="6"/>
      <c r="BE70" s="6"/>
      <c r="BF70" s="6"/>
      <c r="BG70" s="6"/>
      <c r="BH70" s="6"/>
      <c r="BI70" s="6"/>
      <c r="BJ70" s="6"/>
      <c r="BK70" s="6"/>
      <c r="DD70" s="205"/>
      <c r="DE70" s="205"/>
    </row>
    <row r="71" spans="2:109" s="8" customFormat="1" ht="15" customHeight="1" x14ac:dyDescent="0.25">
      <c r="B71" s="226">
        <v>1</v>
      </c>
      <c r="C71" s="1205" t="s">
        <v>307</v>
      </c>
      <c r="D71" s="1205"/>
      <c r="E71" s="1205"/>
      <c r="F71" s="1205"/>
      <c r="G71" s="1205"/>
      <c r="H71" s="1205"/>
      <c r="I71" s="1205"/>
      <c r="J71" s="1205"/>
      <c r="K71" s="1205"/>
      <c r="L71" s="1205"/>
      <c r="M71" s="1205"/>
      <c r="N71" s="1205"/>
      <c r="O71" s="1205"/>
      <c r="P71" s="1205"/>
      <c r="Q71" s="1205"/>
      <c r="R71" s="1205"/>
      <c r="S71" s="1205"/>
      <c r="T71" s="1205"/>
      <c r="U71" s="1206"/>
      <c r="V71" s="227"/>
      <c r="W71" s="227"/>
      <c r="X71" s="227"/>
      <c r="Y71" s="227"/>
      <c r="Z71" s="227"/>
      <c r="AA71" s="227"/>
      <c r="AB71" s="227"/>
      <c r="AC71" s="227"/>
      <c r="AD71" s="227"/>
      <c r="AE71" s="227"/>
      <c r="AF71" s="227"/>
      <c r="AG71" s="227"/>
      <c r="AH71" s="227"/>
      <c r="AI71" s="227"/>
      <c r="AJ71" s="227"/>
      <c r="AK71" s="228"/>
      <c r="AL71" s="229"/>
      <c r="AM71" s="14"/>
      <c r="AN71" s="14"/>
      <c r="AO71" s="14"/>
      <c r="AP71" s="14"/>
      <c r="AQ71" s="14"/>
      <c r="AR71" s="14"/>
      <c r="AS71" s="14"/>
      <c r="AT71" s="14"/>
      <c r="AU71" s="14"/>
      <c r="AV71" s="115"/>
      <c r="AW71" s="204"/>
      <c r="AX71" s="204"/>
      <c r="AY71" s="204"/>
      <c r="AZ71" s="204"/>
      <c r="BA71" s="6"/>
      <c r="BB71" s="6"/>
      <c r="BC71" s="6"/>
      <c r="BD71" s="6"/>
      <c r="BE71" s="6"/>
      <c r="BF71" s="6"/>
      <c r="BG71" s="6"/>
      <c r="BH71" s="6"/>
      <c r="BI71" s="6"/>
      <c r="BJ71" s="6"/>
      <c r="BK71" s="6"/>
      <c r="DD71" s="205"/>
      <c r="DE71" s="205"/>
    </row>
    <row r="72" spans="2:109" s="8" customFormat="1" ht="60.75" customHeight="1" x14ac:dyDescent="0.25">
      <c r="B72" s="226">
        <f>+B71+1</f>
        <v>2</v>
      </c>
      <c r="C72" s="1205" t="s">
        <v>308</v>
      </c>
      <c r="D72" s="1205"/>
      <c r="E72" s="1205"/>
      <c r="F72" s="1205"/>
      <c r="G72" s="1205"/>
      <c r="H72" s="1205"/>
      <c r="I72" s="1205"/>
      <c r="J72" s="1205"/>
      <c r="K72" s="1205"/>
      <c r="L72" s="1205"/>
      <c r="M72" s="1205"/>
      <c r="N72" s="1205"/>
      <c r="O72" s="1205"/>
      <c r="P72" s="1205"/>
      <c r="Q72" s="1205"/>
      <c r="R72" s="1205"/>
      <c r="S72" s="1205"/>
      <c r="T72" s="1205"/>
      <c r="U72" s="1206"/>
      <c r="V72" s="227"/>
      <c r="W72" s="227"/>
      <c r="X72" s="227"/>
      <c r="Y72" s="227"/>
      <c r="Z72" s="227"/>
      <c r="AA72" s="227"/>
      <c r="AB72" s="227"/>
      <c r="AC72" s="227"/>
      <c r="AD72" s="227"/>
      <c r="AE72" s="227"/>
      <c r="AF72" s="227"/>
      <c r="AG72" s="227"/>
      <c r="AH72" s="227"/>
      <c r="AI72" s="227"/>
      <c r="AJ72" s="227"/>
      <c r="AK72" s="228"/>
      <c r="AL72" s="229"/>
      <c r="AM72" s="14"/>
      <c r="AN72" s="14"/>
      <c r="AO72" s="14"/>
      <c r="AP72" s="14"/>
      <c r="AQ72" s="14"/>
      <c r="AR72" s="14"/>
      <c r="AS72" s="14"/>
      <c r="AT72" s="14"/>
      <c r="AU72" s="14"/>
      <c r="AV72" s="115"/>
      <c r="AW72" s="204"/>
      <c r="AX72" s="204"/>
      <c r="AY72" s="204"/>
      <c r="AZ72" s="204"/>
      <c r="BA72" s="6"/>
      <c r="BB72" s="6"/>
      <c r="BC72" s="6"/>
      <c r="BD72" s="6"/>
      <c r="BE72" s="6"/>
      <c r="BF72" s="6"/>
      <c r="BG72" s="6"/>
      <c r="BH72" s="6"/>
      <c r="BI72" s="6"/>
      <c r="BJ72" s="6"/>
      <c r="BK72" s="6"/>
      <c r="DD72" s="205"/>
      <c r="DE72" s="205"/>
    </row>
    <row r="73" spans="2:109" s="8" customFormat="1" ht="43.5" customHeight="1" x14ac:dyDescent="0.25">
      <c r="B73" s="226">
        <f t="shared" ref="B73:B81" si="63">+B72+1</f>
        <v>3</v>
      </c>
      <c r="C73" s="1205" t="s">
        <v>309</v>
      </c>
      <c r="D73" s="1205"/>
      <c r="E73" s="1205"/>
      <c r="F73" s="1205"/>
      <c r="G73" s="1205"/>
      <c r="H73" s="1205"/>
      <c r="I73" s="1205"/>
      <c r="J73" s="1205"/>
      <c r="K73" s="1205"/>
      <c r="L73" s="1205"/>
      <c r="M73" s="1205"/>
      <c r="N73" s="1205"/>
      <c r="O73" s="1205"/>
      <c r="P73" s="1205"/>
      <c r="Q73" s="1205"/>
      <c r="R73" s="1205"/>
      <c r="S73" s="1205"/>
      <c r="T73" s="1205"/>
      <c r="U73" s="1206"/>
      <c r="V73" s="227"/>
      <c r="W73" s="227"/>
      <c r="X73" s="227"/>
      <c r="Y73" s="227"/>
      <c r="Z73" s="227"/>
      <c r="AA73" s="227"/>
      <c r="AB73" s="227"/>
      <c r="AC73" s="227"/>
      <c r="AD73" s="227"/>
      <c r="AE73" s="227"/>
      <c r="AF73" s="227"/>
      <c r="AG73" s="227"/>
      <c r="AH73" s="227"/>
      <c r="AI73" s="227"/>
      <c r="AJ73" s="227"/>
      <c r="AK73" s="228"/>
      <c r="AL73" s="229"/>
      <c r="AM73" s="14"/>
      <c r="AN73" s="14"/>
      <c r="AO73" s="14"/>
      <c r="AP73" s="14"/>
      <c r="AQ73" s="14"/>
      <c r="AR73" s="14"/>
      <c r="AS73" s="14"/>
      <c r="AT73" s="14"/>
      <c r="AU73" s="14"/>
      <c r="AV73" s="115"/>
      <c r="AW73" s="204"/>
      <c r="AX73" s="204"/>
      <c r="AY73" s="204"/>
      <c r="AZ73" s="204"/>
      <c r="BA73" s="6"/>
      <c r="BB73" s="6"/>
      <c r="BC73" s="6"/>
      <c r="BD73" s="6"/>
      <c r="BE73" s="6"/>
      <c r="BF73" s="6"/>
      <c r="BG73" s="6"/>
      <c r="BH73" s="6"/>
      <c r="BI73" s="6"/>
      <c r="BJ73" s="6"/>
      <c r="BK73" s="6"/>
      <c r="DD73" s="205"/>
      <c r="DE73" s="205"/>
    </row>
    <row r="74" spans="2:109" s="8" customFormat="1" ht="15" customHeight="1" x14ac:dyDescent="0.25">
      <c r="B74" s="226">
        <f t="shared" si="63"/>
        <v>4</v>
      </c>
      <c r="C74" s="1205" t="s">
        <v>310</v>
      </c>
      <c r="D74" s="1205"/>
      <c r="E74" s="1205"/>
      <c r="F74" s="1205"/>
      <c r="G74" s="1205"/>
      <c r="H74" s="1205"/>
      <c r="I74" s="1205"/>
      <c r="J74" s="1205"/>
      <c r="K74" s="1205"/>
      <c r="L74" s="1205"/>
      <c r="M74" s="1205"/>
      <c r="N74" s="1205"/>
      <c r="O74" s="1205"/>
      <c r="P74" s="1205"/>
      <c r="Q74" s="1205"/>
      <c r="R74" s="1205"/>
      <c r="S74" s="1205"/>
      <c r="T74" s="1205"/>
      <c r="U74" s="1206"/>
      <c r="V74" s="230"/>
      <c r="W74" s="227"/>
      <c r="X74" s="227"/>
      <c r="Y74" s="227"/>
      <c r="Z74" s="227"/>
      <c r="AA74" s="227"/>
      <c r="AB74" s="227"/>
      <c r="AC74" s="227"/>
      <c r="AD74" s="227"/>
      <c r="AE74" s="227"/>
      <c r="AF74" s="227"/>
      <c r="AG74" s="227"/>
      <c r="AH74" s="227"/>
      <c r="AI74" s="227"/>
      <c r="AJ74" s="227"/>
      <c r="AK74" s="228"/>
      <c r="AL74" s="229"/>
      <c r="AM74" s="14"/>
      <c r="AN74" s="14"/>
      <c r="AO74" s="14"/>
      <c r="AP74" s="14"/>
      <c r="AQ74" s="14"/>
      <c r="AR74" s="14"/>
      <c r="AS74" s="14"/>
      <c r="AT74" s="14"/>
      <c r="AU74" s="14"/>
      <c r="AV74" s="115"/>
      <c r="AW74" s="204"/>
      <c r="AX74" s="204"/>
      <c r="AY74" s="204"/>
      <c r="AZ74" s="204"/>
      <c r="BA74" s="6"/>
      <c r="BB74" s="6"/>
      <c r="BC74" s="6"/>
      <c r="BD74" s="6"/>
      <c r="BE74" s="6"/>
      <c r="BF74" s="6"/>
      <c r="BG74" s="6"/>
      <c r="BH74" s="6"/>
      <c r="BI74" s="6"/>
      <c r="BJ74" s="6"/>
      <c r="BK74" s="6"/>
      <c r="DD74" s="205"/>
      <c r="DE74" s="205"/>
    </row>
    <row r="75" spans="2:109" s="8" customFormat="1" ht="15" customHeight="1" x14ac:dyDescent="0.25">
      <c r="B75" s="226">
        <f t="shared" si="63"/>
        <v>5</v>
      </c>
      <c r="C75" s="1209" t="s">
        <v>311</v>
      </c>
      <c r="D75" s="1209"/>
      <c r="E75" s="1209"/>
      <c r="F75" s="1209"/>
      <c r="G75" s="1209"/>
      <c r="H75" s="1209"/>
      <c r="I75" s="1209"/>
      <c r="J75" s="1209"/>
      <c r="K75" s="1209"/>
      <c r="L75" s="1209"/>
      <c r="M75" s="1209"/>
      <c r="N75" s="1209"/>
      <c r="O75" s="1209"/>
      <c r="P75" s="1209"/>
      <c r="Q75" s="1209"/>
      <c r="R75" s="1209"/>
      <c r="S75" s="1209"/>
      <c r="T75" s="1209"/>
      <c r="U75" s="1210"/>
      <c r="V75" s="230"/>
      <c r="W75" s="227"/>
      <c r="X75" s="227"/>
      <c r="Y75" s="227"/>
      <c r="Z75" s="227"/>
      <c r="AA75" s="227"/>
      <c r="AB75" s="227"/>
      <c r="AC75" s="227"/>
      <c r="AD75" s="227"/>
      <c r="AE75" s="227"/>
      <c r="AF75" s="227"/>
      <c r="AG75" s="227"/>
      <c r="AH75" s="227"/>
      <c r="AI75" s="227"/>
      <c r="AJ75" s="227"/>
      <c r="AK75" s="228"/>
      <c r="AL75" s="229"/>
      <c r="AM75" s="14"/>
      <c r="AN75" s="14"/>
      <c r="AO75" s="14"/>
      <c r="AP75" s="14"/>
      <c r="AQ75" s="14"/>
      <c r="AR75" s="14"/>
      <c r="AS75" s="14"/>
      <c r="AT75" s="14"/>
      <c r="AU75" s="14"/>
      <c r="AV75" s="115"/>
      <c r="AW75" s="204"/>
      <c r="AX75" s="204"/>
      <c r="AY75" s="204"/>
      <c r="AZ75" s="204"/>
      <c r="BA75" s="6"/>
      <c r="BB75" s="6"/>
      <c r="BC75" s="6"/>
      <c r="BD75" s="6"/>
      <c r="BE75" s="6"/>
      <c r="BF75" s="6"/>
      <c r="BG75" s="6"/>
      <c r="BH75" s="6"/>
      <c r="BI75" s="6"/>
      <c r="BJ75" s="6"/>
      <c r="BK75" s="6"/>
      <c r="DD75" s="205"/>
      <c r="DE75" s="205"/>
    </row>
    <row r="76" spans="2:109" s="8" customFormat="1" ht="15" customHeight="1" x14ac:dyDescent="0.25">
      <c r="B76" s="226">
        <f t="shared" si="63"/>
        <v>6</v>
      </c>
      <c r="C76" s="1209" t="s">
        <v>312</v>
      </c>
      <c r="D76" s="1209"/>
      <c r="E76" s="1209"/>
      <c r="F76" s="1209"/>
      <c r="G76" s="1209"/>
      <c r="H76" s="1209"/>
      <c r="I76" s="1209"/>
      <c r="J76" s="1209"/>
      <c r="K76" s="1209"/>
      <c r="L76" s="1209"/>
      <c r="M76" s="1209"/>
      <c r="N76" s="1209"/>
      <c r="O76" s="1209"/>
      <c r="P76" s="1209"/>
      <c r="Q76" s="1209"/>
      <c r="R76" s="1209"/>
      <c r="S76" s="1209"/>
      <c r="T76" s="1209"/>
      <c r="U76" s="1210"/>
      <c r="V76" s="230"/>
      <c r="W76" s="227"/>
      <c r="X76" s="227"/>
      <c r="Y76" s="227"/>
      <c r="Z76" s="227"/>
      <c r="AA76" s="227"/>
      <c r="AB76" s="227"/>
      <c r="AC76" s="227"/>
      <c r="AD76" s="227"/>
      <c r="AE76" s="227"/>
      <c r="AF76" s="227"/>
      <c r="AG76" s="227"/>
      <c r="AH76" s="227"/>
      <c r="AI76" s="227"/>
      <c r="AJ76" s="227"/>
      <c r="AK76" s="228"/>
      <c r="AL76" s="229"/>
      <c r="AM76" s="14"/>
      <c r="AN76" s="14"/>
      <c r="AO76" s="14"/>
      <c r="AP76" s="14"/>
      <c r="AQ76" s="14"/>
      <c r="AR76" s="14"/>
      <c r="AS76" s="14"/>
      <c r="AT76" s="14"/>
      <c r="AU76" s="14"/>
      <c r="AV76" s="115"/>
      <c r="AW76" s="204"/>
      <c r="AX76" s="204"/>
      <c r="AY76" s="204"/>
      <c r="AZ76" s="204"/>
      <c r="BA76" s="6"/>
      <c r="BB76" s="6"/>
      <c r="BC76" s="6"/>
      <c r="BD76" s="6"/>
      <c r="BE76" s="6"/>
      <c r="BF76" s="6"/>
      <c r="BG76" s="6"/>
      <c r="BH76" s="6"/>
      <c r="BI76" s="6"/>
      <c r="BJ76" s="6"/>
      <c r="BK76" s="6"/>
      <c r="DD76" s="205"/>
      <c r="DE76" s="205"/>
    </row>
    <row r="77" spans="2:109" s="8" customFormat="1" ht="15" customHeight="1" x14ac:dyDescent="0.25">
      <c r="B77" s="226">
        <f t="shared" si="63"/>
        <v>7</v>
      </c>
      <c r="C77" s="1209" t="s">
        <v>313</v>
      </c>
      <c r="D77" s="1209"/>
      <c r="E77" s="1209"/>
      <c r="F77" s="1209"/>
      <c r="G77" s="1209"/>
      <c r="H77" s="1209"/>
      <c r="I77" s="1209"/>
      <c r="J77" s="1209"/>
      <c r="K77" s="1209"/>
      <c r="L77" s="1209"/>
      <c r="M77" s="1209"/>
      <c r="N77" s="1209"/>
      <c r="O77" s="1209"/>
      <c r="P77" s="1209"/>
      <c r="Q77" s="1209"/>
      <c r="R77" s="1209"/>
      <c r="S77" s="1209"/>
      <c r="T77" s="1209"/>
      <c r="U77" s="1210"/>
      <c r="V77" s="230"/>
      <c r="W77" s="227"/>
      <c r="X77" s="227"/>
      <c r="Y77" s="227"/>
      <c r="Z77" s="227"/>
      <c r="AA77" s="227"/>
      <c r="AB77" s="227"/>
      <c r="AC77" s="227"/>
      <c r="AD77" s="227"/>
      <c r="AE77" s="227"/>
      <c r="AF77" s="227"/>
      <c r="AG77" s="227"/>
      <c r="AH77" s="227"/>
      <c r="AI77" s="227"/>
      <c r="AJ77" s="227"/>
      <c r="AK77" s="228"/>
      <c r="AL77" s="229"/>
      <c r="AM77" s="14"/>
      <c r="AN77" s="14"/>
      <c r="AO77" s="14"/>
      <c r="AP77" s="14"/>
      <c r="AQ77" s="14"/>
      <c r="AR77" s="14"/>
      <c r="AS77" s="14"/>
      <c r="AT77" s="14"/>
      <c r="AU77" s="14"/>
      <c r="AV77" s="115"/>
      <c r="AW77" s="204"/>
      <c r="AX77" s="204"/>
      <c r="AY77" s="204"/>
      <c r="AZ77" s="204"/>
      <c r="BA77" s="6"/>
      <c r="BB77" s="6"/>
      <c r="BC77" s="6"/>
      <c r="BD77" s="6"/>
      <c r="BE77" s="6"/>
      <c r="BF77" s="6"/>
      <c r="BG77" s="6"/>
      <c r="BH77" s="6"/>
      <c r="BI77" s="6"/>
      <c r="BJ77" s="6"/>
      <c r="BK77" s="6"/>
      <c r="DD77" s="205"/>
      <c r="DE77" s="205"/>
    </row>
    <row r="78" spans="2:109" s="8" customFormat="1" ht="15" customHeight="1" x14ac:dyDescent="0.25">
      <c r="B78" s="226">
        <f t="shared" si="63"/>
        <v>8</v>
      </c>
      <c r="C78" s="1205" t="s">
        <v>314</v>
      </c>
      <c r="D78" s="1205"/>
      <c r="E78" s="1205"/>
      <c r="F78" s="1205"/>
      <c r="G78" s="1205"/>
      <c r="H78" s="1205"/>
      <c r="I78" s="1205"/>
      <c r="J78" s="1205"/>
      <c r="K78" s="1205"/>
      <c r="L78" s="1205"/>
      <c r="M78" s="1205"/>
      <c r="N78" s="1205"/>
      <c r="O78" s="1205"/>
      <c r="P78" s="1205"/>
      <c r="Q78" s="1205"/>
      <c r="R78" s="1205"/>
      <c r="S78" s="1205"/>
      <c r="T78" s="1205"/>
      <c r="U78" s="1206"/>
      <c r="V78" s="230"/>
      <c r="W78" s="227"/>
      <c r="X78" s="227"/>
      <c r="Y78" s="227"/>
      <c r="Z78" s="227"/>
      <c r="AA78" s="227"/>
      <c r="AB78" s="227"/>
      <c r="AC78" s="227"/>
      <c r="AD78" s="227"/>
      <c r="AE78" s="227"/>
      <c r="AF78" s="227"/>
      <c r="AG78" s="227"/>
      <c r="AH78" s="227"/>
      <c r="AI78" s="227"/>
      <c r="AJ78" s="227"/>
      <c r="AK78" s="228"/>
      <c r="AL78" s="229"/>
      <c r="AM78" s="14"/>
      <c r="AN78" s="14"/>
      <c r="AO78" s="14"/>
      <c r="AP78" s="14"/>
      <c r="AQ78" s="14"/>
      <c r="AR78" s="14"/>
      <c r="AS78" s="14"/>
      <c r="AT78" s="14"/>
      <c r="AU78" s="14"/>
      <c r="AV78" s="14"/>
      <c r="AW78" s="6"/>
      <c r="AX78" s="6"/>
      <c r="AY78" s="6"/>
      <c r="AZ78" s="6"/>
      <c r="BA78" s="6"/>
      <c r="BB78" s="6"/>
      <c r="BC78" s="6"/>
      <c r="BD78" s="6"/>
      <c r="BE78" s="6"/>
      <c r="BF78" s="6"/>
      <c r="BG78" s="6"/>
      <c r="BH78" s="6"/>
      <c r="BI78" s="6"/>
      <c r="BJ78" s="6"/>
      <c r="BK78" s="6"/>
      <c r="DD78" s="205"/>
      <c r="DE78" s="205"/>
    </row>
    <row r="79" spans="2:109" s="8" customFormat="1" ht="15" customHeight="1" x14ac:dyDescent="0.25">
      <c r="B79" s="226">
        <f t="shared" si="63"/>
        <v>9</v>
      </c>
      <c r="C79" s="1205" t="s">
        <v>332</v>
      </c>
      <c r="D79" s="1205"/>
      <c r="E79" s="1205"/>
      <c r="F79" s="1205"/>
      <c r="G79" s="1205"/>
      <c r="H79" s="1205"/>
      <c r="I79" s="1205"/>
      <c r="J79" s="1205"/>
      <c r="K79" s="1205"/>
      <c r="L79" s="1205"/>
      <c r="M79" s="1205"/>
      <c r="N79" s="1205"/>
      <c r="O79" s="1205"/>
      <c r="P79" s="1205"/>
      <c r="Q79" s="1205"/>
      <c r="R79" s="1205"/>
      <c r="S79" s="1205"/>
      <c r="T79" s="1205"/>
      <c r="U79" s="1206"/>
      <c r="V79" s="230"/>
      <c r="W79" s="227"/>
      <c r="X79" s="227"/>
      <c r="Y79" s="227"/>
      <c r="Z79" s="227"/>
      <c r="AA79" s="227"/>
      <c r="AB79" s="227"/>
      <c r="AC79" s="227"/>
      <c r="AD79" s="227"/>
      <c r="AE79" s="227"/>
      <c r="AF79" s="227"/>
      <c r="AG79" s="227"/>
      <c r="AH79" s="227"/>
      <c r="AI79" s="227"/>
      <c r="AJ79" s="227"/>
      <c r="AK79" s="229"/>
      <c r="AL79" s="229"/>
      <c r="AM79" s="14"/>
      <c r="AN79" s="14"/>
      <c r="AO79" s="14"/>
      <c r="AP79" s="14"/>
      <c r="AQ79" s="14"/>
      <c r="AR79" s="14"/>
      <c r="AS79" s="14"/>
      <c r="AT79" s="14"/>
      <c r="AU79" s="14"/>
      <c r="AV79" s="14"/>
      <c r="AW79" s="6"/>
      <c r="AX79" s="6"/>
      <c r="AY79" s="6"/>
      <c r="AZ79" s="6"/>
      <c r="BA79" s="6"/>
      <c r="BB79" s="6"/>
      <c r="BC79" s="6"/>
      <c r="BD79" s="6"/>
      <c r="BE79" s="6"/>
      <c r="BF79" s="6"/>
      <c r="BG79" s="6"/>
      <c r="BH79" s="6"/>
      <c r="BI79" s="6"/>
      <c r="BJ79" s="6"/>
      <c r="BK79" s="6"/>
      <c r="DD79" s="205"/>
      <c r="DE79" s="205"/>
    </row>
    <row r="80" spans="2:109" s="8" customFormat="1" ht="15" customHeight="1" x14ac:dyDescent="0.25">
      <c r="B80" s="226">
        <f t="shared" si="63"/>
        <v>10</v>
      </c>
      <c r="C80" s="1205" t="s">
        <v>315</v>
      </c>
      <c r="D80" s="1205"/>
      <c r="E80" s="1205"/>
      <c r="F80" s="1205"/>
      <c r="G80" s="1205"/>
      <c r="H80" s="1205"/>
      <c r="I80" s="1205"/>
      <c r="J80" s="1205"/>
      <c r="K80" s="1205"/>
      <c r="L80" s="1205"/>
      <c r="M80" s="1205"/>
      <c r="N80" s="1205"/>
      <c r="O80" s="1205"/>
      <c r="P80" s="1205"/>
      <c r="Q80" s="1205"/>
      <c r="R80" s="1205"/>
      <c r="S80" s="1205"/>
      <c r="T80" s="1205"/>
      <c r="U80" s="1206"/>
      <c r="V80" s="230"/>
      <c r="W80" s="227"/>
      <c r="X80" s="227"/>
      <c r="Y80" s="227"/>
      <c r="Z80" s="227"/>
      <c r="AA80" s="227"/>
      <c r="AB80" s="227"/>
      <c r="AC80" s="227"/>
      <c r="AD80" s="227"/>
      <c r="AE80" s="227"/>
      <c r="AF80" s="227"/>
      <c r="AG80" s="227"/>
      <c r="AH80" s="227"/>
      <c r="AI80" s="227"/>
      <c r="AJ80" s="227"/>
      <c r="AK80" s="229"/>
      <c r="AL80" s="229"/>
      <c r="AM80" s="14"/>
      <c r="AN80" s="14"/>
      <c r="AO80" s="14"/>
      <c r="AP80" s="14"/>
      <c r="AQ80" s="14"/>
      <c r="AR80" s="14"/>
      <c r="AS80" s="14"/>
      <c r="AT80" s="14"/>
      <c r="AU80" s="14"/>
      <c r="AV80" s="14"/>
      <c r="AW80" s="6"/>
      <c r="AX80" s="6"/>
      <c r="AY80" s="6"/>
      <c r="AZ80" s="6"/>
      <c r="BA80" s="6"/>
      <c r="BB80" s="6"/>
      <c r="BC80" s="6"/>
      <c r="BD80" s="6"/>
      <c r="BE80" s="6"/>
      <c r="BF80" s="6"/>
      <c r="BG80" s="6"/>
      <c r="BH80" s="6"/>
      <c r="BI80" s="6"/>
      <c r="BJ80" s="6"/>
      <c r="BK80" s="6"/>
      <c r="DD80" s="205"/>
      <c r="DE80" s="205"/>
    </row>
    <row r="81" spans="2:151" ht="15" customHeight="1" x14ac:dyDescent="0.25">
      <c r="B81" s="226">
        <f t="shared" si="63"/>
        <v>11</v>
      </c>
      <c r="C81" s="1205" t="s">
        <v>333</v>
      </c>
      <c r="D81" s="1205"/>
      <c r="E81" s="1205"/>
      <c r="F81" s="1205"/>
      <c r="G81" s="1205"/>
      <c r="H81" s="1205"/>
      <c r="I81" s="1205"/>
      <c r="J81" s="1205"/>
      <c r="K81" s="1205"/>
      <c r="L81" s="1205"/>
      <c r="M81" s="1205"/>
      <c r="N81" s="1205"/>
      <c r="O81" s="1205"/>
      <c r="P81" s="1205"/>
      <c r="Q81" s="1205"/>
      <c r="R81" s="1205"/>
      <c r="S81" s="1205"/>
      <c r="T81" s="1205"/>
      <c r="U81" s="1206"/>
      <c r="V81" s="230"/>
      <c r="W81" s="227"/>
      <c r="X81" s="227"/>
      <c r="Y81" s="227"/>
      <c r="Z81" s="227"/>
      <c r="AA81" s="227"/>
      <c r="AB81" s="227"/>
      <c r="AC81" s="227"/>
      <c r="AD81" s="227"/>
      <c r="AE81" s="227"/>
      <c r="AF81" s="227"/>
      <c r="AG81" s="227"/>
      <c r="AH81" s="227"/>
      <c r="AI81" s="227"/>
      <c r="AJ81" s="227"/>
      <c r="AK81" s="229"/>
      <c r="AL81" s="229"/>
      <c r="AM81" s="14"/>
      <c r="AN81" s="14"/>
      <c r="AO81" s="14"/>
      <c r="AP81" s="14"/>
      <c r="AQ81" s="14"/>
      <c r="AR81" s="14"/>
      <c r="AS81" s="14"/>
      <c r="AT81" s="14"/>
      <c r="AU81" s="14"/>
      <c r="AV81" s="14"/>
      <c r="BA81" s="6"/>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row>
    <row r="82" spans="2:151" ht="15" customHeight="1" x14ac:dyDescent="0.25">
      <c r="B82" s="223" t="s">
        <v>316</v>
      </c>
      <c r="C82" s="224" t="str">
        <f>$C$23</f>
        <v>Capital Expenditure (excluding Atypical expenditure)</v>
      </c>
      <c r="D82" s="224"/>
      <c r="E82" s="224"/>
      <c r="F82" s="224"/>
      <c r="G82" s="224"/>
      <c r="H82" s="224"/>
      <c r="I82" s="224"/>
      <c r="J82" s="224"/>
      <c r="K82" s="224"/>
      <c r="L82" s="224"/>
      <c r="M82" s="224"/>
      <c r="N82" s="224"/>
      <c r="O82" s="224"/>
      <c r="P82" s="224"/>
      <c r="Q82" s="224"/>
      <c r="R82" s="224"/>
      <c r="S82" s="224"/>
      <c r="T82" s="224"/>
      <c r="U82" s="225"/>
      <c r="V82" s="230"/>
      <c r="W82" s="227"/>
      <c r="X82" s="227"/>
      <c r="Y82" s="227"/>
      <c r="Z82" s="227"/>
      <c r="AA82" s="227"/>
      <c r="AB82" s="227"/>
      <c r="AC82" s="227"/>
      <c r="AD82" s="227"/>
      <c r="AE82" s="227"/>
      <c r="AF82" s="227"/>
      <c r="AG82" s="227"/>
      <c r="AH82" s="227"/>
      <c r="AI82" s="227"/>
      <c r="AJ82" s="227"/>
      <c r="AK82" s="229"/>
      <c r="AL82" s="229"/>
      <c r="AM82" s="14"/>
      <c r="AN82" s="14"/>
      <c r="AO82" s="14"/>
      <c r="AP82" s="14"/>
      <c r="AQ82" s="14"/>
      <c r="AR82" s="14"/>
      <c r="AS82" s="14"/>
      <c r="AT82" s="14"/>
      <c r="AU82" s="14"/>
      <c r="AV82" s="14"/>
      <c r="BA82" s="6"/>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row>
    <row r="83" spans="2:151" ht="30" customHeight="1" x14ac:dyDescent="0.25">
      <c r="B83" s="226">
        <f>+B81+1</f>
        <v>12</v>
      </c>
      <c r="C83" s="1205" t="s">
        <v>317</v>
      </c>
      <c r="D83" s="1205"/>
      <c r="E83" s="1205"/>
      <c r="F83" s="1205"/>
      <c r="G83" s="1205"/>
      <c r="H83" s="1205"/>
      <c r="I83" s="1205"/>
      <c r="J83" s="1205"/>
      <c r="K83" s="1205"/>
      <c r="L83" s="1205"/>
      <c r="M83" s="1205"/>
      <c r="N83" s="1205"/>
      <c r="O83" s="1205"/>
      <c r="P83" s="1205"/>
      <c r="Q83" s="1205"/>
      <c r="R83" s="1205"/>
      <c r="S83" s="1205"/>
      <c r="T83" s="1205"/>
      <c r="U83" s="1206"/>
      <c r="V83" s="230"/>
      <c r="W83" s="227"/>
      <c r="X83" s="227"/>
      <c r="Y83" s="227"/>
      <c r="Z83" s="227"/>
      <c r="AA83" s="227"/>
      <c r="AB83" s="227"/>
      <c r="AC83" s="227"/>
      <c r="AD83" s="227"/>
      <c r="AE83" s="227"/>
      <c r="AF83" s="227"/>
      <c r="AG83" s="227"/>
      <c r="AH83" s="227"/>
      <c r="AI83" s="227"/>
      <c r="AJ83" s="227"/>
      <c r="AK83" s="229"/>
      <c r="AL83" s="229"/>
      <c r="AM83" s="14"/>
      <c r="AN83" s="14"/>
      <c r="AO83" s="14"/>
      <c r="AP83" s="14"/>
      <c r="AQ83" s="14"/>
      <c r="AR83" s="14"/>
      <c r="AS83" s="14"/>
      <c r="AT83" s="14"/>
      <c r="AU83" s="14"/>
      <c r="AV83" s="14"/>
      <c r="BA83" s="6"/>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row>
    <row r="84" spans="2:151" ht="30" customHeight="1" x14ac:dyDescent="0.25">
      <c r="B84" s="226">
        <f>+B83+1</f>
        <v>13</v>
      </c>
      <c r="C84" s="1205" t="s">
        <v>318</v>
      </c>
      <c r="D84" s="1205"/>
      <c r="E84" s="1205"/>
      <c r="F84" s="1205"/>
      <c r="G84" s="1205"/>
      <c r="H84" s="1205"/>
      <c r="I84" s="1205"/>
      <c r="J84" s="1205"/>
      <c r="K84" s="1205"/>
      <c r="L84" s="1205"/>
      <c r="M84" s="1205"/>
      <c r="N84" s="1205"/>
      <c r="O84" s="1205"/>
      <c r="P84" s="1205"/>
      <c r="Q84" s="1205"/>
      <c r="R84" s="1205"/>
      <c r="S84" s="1205"/>
      <c r="T84" s="1205"/>
      <c r="U84" s="1206"/>
      <c r="V84" s="230"/>
      <c r="W84" s="227"/>
      <c r="X84" s="227"/>
      <c r="Y84" s="227"/>
      <c r="Z84" s="227"/>
      <c r="AA84" s="227"/>
      <c r="AB84" s="227"/>
      <c r="AC84" s="227"/>
      <c r="AD84" s="227"/>
      <c r="AE84" s="227"/>
      <c r="AF84" s="227"/>
      <c r="AG84" s="227"/>
      <c r="AH84" s="227"/>
      <c r="AI84" s="227"/>
      <c r="AJ84" s="227"/>
      <c r="AK84" s="229"/>
      <c r="AL84" s="229"/>
      <c r="AM84" s="14"/>
      <c r="AN84" s="14"/>
      <c r="AO84" s="14"/>
      <c r="AP84" s="14"/>
      <c r="AQ84" s="14"/>
      <c r="AR84" s="14"/>
      <c r="AS84" s="14"/>
      <c r="AT84" s="14"/>
      <c r="AU84" s="14"/>
      <c r="AV84" s="14"/>
      <c r="BA84" s="6"/>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row>
    <row r="85" spans="2:151" ht="15" customHeight="1" x14ac:dyDescent="0.25">
      <c r="B85" s="226">
        <f t="shared" ref="B85:B94" si="64">+B84+1</f>
        <v>14</v>
      </c>
      <c r="C85" s="1205" t="s">
        <v>334</v>
      </c>
      <c r="D85" s="1205"/>
      <c r="E85" s="1205"/>
      <c r="F85" s="1205"/>
      <c r="G85" s="1205"/>
      <c r="H85" s="1205"/>
      <c r="I85" s="1205"/>
      <c r="J85" s="1205"/>
      <c r="K85" s="1205"/>
      <c r="L85" s="1205"/>
      <c r="M85" s="1205"/>
      <c r="N85" s="1205"/>
      <c r="O85" s="1205"/>
      <c r="P85" s="1205"/>
      <c r="Q85" s="1205"/>
      <c r="R85" s="1205"/>
      <c r="S85" s="1205"/>
      <c r="T85" s="1205"/>
      <c r="U85" s="1206"/>
      <c r="V85" s="230"/>
      <c r="W85" s="227"/>
      <c r="X85" s="227"/>
      <c r="Y85" s="227"/>
      <c r="Z85" s="227"/>
      <c r="AA85" s="227"/>
      <c r="AB85" s="227"/>
      <c r="AC85" s="227"/>
      <c r="AD85" s="227"/>
      <c r="AE85" s="227"/>
      <c r="AF85" s="227"/>
      <c r="AG85" s="227"/>
      <c r="AH85" s="227"/>
      <c r="AI85" s="227"/>
      <c r="AJ85" s="227"/>
      <c r="AK85" s="229"/>
      <c r="AL85" s="229"/>
      <c r="AM85" s="14"/>
      <c r="AN85" s="14"/>
      <c r="AO85" s="14"/>
      <c r="AP85" s="14"/>
      <c r="AQ85" s="14"/>
      <c r="AR85" s="14"/>
      <c r="AS85" s="14"/>
      <c r="AT85" s="14"/>
      <c r="AU85" s="14"/>
      <c r="AV85" s="14"/>
      <c r="BA85" s="6"/>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row>
    <row r="86" spans="2:151" ht="15" customHeight="1" x14ac:dyDescent="0.25">
      <c r="B86" s="226">
        <f t="shared" si="64"/>
        <v>15</v>
      </c>
      <c r="C86" s="1205" t="s">
        <v>335</v>
      </c>
      <c r="D86" s="1205"/>
      <c r="E86" s="1205"/>
      <c r="F86" s="1205"/>
      <c r="G86" s="1205"/>
      <c r="H86" s="1205"/>
      <c r="I86" s="1205"/>
      <c r="J86" s="1205"/>
      <c r="K86" s="1205"/>
      <c r="L86" s="1205"/>
      <c r="M86" s="1205"/>
      <c r="N86" s="1205"/>
      <c r="O86" s="1205"/>
      <c r="P86" s="1205"/>
      <c r="Q86" s="1205"/>
      <c r="R86" s="1205"/>
      <c r="S86" s="1205"/>
      <c r="T86" s="1205"/>
      <c r="U86" s="1206"/>
      <c r="V86" s="230"/>
      <c r="W86" s="227"/>
      <c r="X86" s="227"/>
      <c r="Y86" s="227"/>
      <c r="Z86" s="227"/>
      <c r="AA86" s="227"/>
      <c r="AB86" s="227"/>
      <c r="AC86" s="227"/>
      <c r="AD86" s="227"/>
      <c r="AE86" s="227"/>
      <c r="AF86" s="227"/>
      <c r="AG86" s="227"/>
      <c r="AH86" s="227"/>
      <c r="AI86" s="227"/>
      <c r="AJ86" s="227"/>
      <c r="AK86" s="229"/>
      <c r="AL86" s="229"/>
      <c r="AM86" s="14"/>
      <c r="AN86" s="14"/>
      <c r="AO86" s="14"/>
      <c r="AP86" s="14"/>
      <c r="AQ86" s="14"/>
      <c r="AR86" s="14"/>
      <c r="AS86" s="14"/>
      <c r="AT86" s="14"/>
      <c r="AU86" s="14"/>
      <c r="AV86" s="14"/>
      <c r="BA86" s="6"/>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row>
    <row r="87" spans="2:151" ht="45" customHeight="1" x14ac:dyDescent="0.25">
      <c r="B87" s="226">
        <f t="shared" si="64"/>
        <v>16</v>
      </c>
      <c r="C87" s="1205" t="s">
        <v>319</v>
      </c>
      <c r="D87" s="1205"/>
      <c r="E87" s="1205"/>
      <c r="F87" s="1205"/>
      <c r="G87" s="1205"/>
      <c r="H87" s="1205"/>
      <c r="I87" s="1205"/>
      <c r="J87" s="1205"/>
      <c r="K87" s="1205"/>
      <c r="L87" s="1205"/>
      <c r="M87" s="1205"/>
      <c r="N87" s="1205"/>
      <c r="O87" s="1205"/>
      <c r="P87" s="1205"/>
      <c r="Q87" s="1205"/>
      <c r="R87" s="1205"/>
      <c r="S87" s="1205"/>
      <c r="T87" s="1205"/>
      <c r="U87" s="1206"/>
      <c r="V87" s="230"/>
      <c r="W87" s="227"/>
      <c r="X87" s="227"/>
      <c r="Y87" s="227"/>
      <c r="Z87" s="227"/>
      <c r="AA87" s="227"/>
      <c r="AB87" s="227"/>
      <c r="AC87" s="227"/>
      <c r="AD87" s="227"/>
      <c r="AE87" s="227"/>
      <c r="AF87" s="227"/>
      <c r="AG87" s="227"/>
      <c r="AH87" s="227"/>
      <c r="AI87" s="227"/>
      <c r="AJ87" s="227"/>
      <c r="AK87" s="229"/>
      <c r="AL87" s="229"/>
      <c r="AM87" s="14"/>
      <c r="AN87" s="14"/>
      <c r="AO87" s="14"/>
      <c r="AP87" s="14"/>
      <c r="AQ87" s="14"/>
      <c r="AR87" s="14"/>
      <c r="AS87" s="14"/>
      <c r="AT87" s="14"/>
      <c r="AU87" s="14"/>
      <c r="AV87" s="14"/>
      <c r="BA87" s="6"/>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row>
    <row r="88" spans="2:151" ht="15" customHeight="1" x14ac:dyDescent="0.25">
      <c r="B88" s="226">
        <f t="shared" si="64"/>
        <v>17</v>
      </c>
      <c r="C88" s="1205" t="s">
        <v>336</v>
      </c>
      <c r="D88" s="1205"/>
      <c r="E88" s="1205"/>
      <c r="F88" s="1205"/>
      <c r="G88" s="1205"/>
      <c r="H88" s="1205"/>
      <c r="I88" s="1205"/>
      <c r="J88" s="1205"/>
      <c r="K88" s="1205"/>
      <c r="L88" s="1205"/>
      <c r="M88" s="1205"/>
      <c r="N88" s="1205"/>
      <c r="O88" s="1205"/>
      <c r="P88" s="1205"/>
      <c r="Q88" s="1205"/>
      <c r="R88" s="1205"/>
      <c r="S88" s="1205"/>
      <c r="T88" s="1205"/>
      <c r="U88" s="1206"/>
      <c r="V88" s="230"/>
      <c r="W88" s="227"/>
      <c r="X88" s="227"/>
      <c r="Y88" s="227"/>
      <c r="Z88" s="227"/>
      <c r="AA88" s="227"/>
      <c r="AB88" s="227"/>
      <c r="AC88" s="227"/>
      <c r="AD88" s="227"/>
      <c r="AE88" s="227"/>
      <c r="AF88" s="227"/>
      <c r="AG88" s="227"/>
      <c r="AH88" s="227"/>
      <c r="AI88" s="227"/>
      <c r="AJ88" s="227"/>
      <c r="AK88" s="229"/>
      <c r="AL88" s="229"/>
      <c r="AM88" s="14"/>
      <c r="AN88" s="14"/>
      <c r="AO88" s="14"/>
      <c r="AP88" s="14"/>
      <c r="AQ88" s="14"/>
      <c r="AR88" s="14"/>
      <c r="AS88" s="14"/>
      <c r="AT88" s="14"/>
      <c r="AU88" s="14"/>
      <c r="AV88" s="14"/>
      <c r="BA88" s="6"/>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row>
    <row r="89" spans="2:151" ht="15" customHeight="1" x14ac:dyDescent="0.25">
      <c r="B89" s="226">
        <f t="shared" si="64"/>
        <v>18</v>
      </c>
      <c r="C89" s="1205" t="s">
        <v>320</v>
      </c>
      <c r="D89" s="1205"/>
      <c r="E89" s="1205"/>
      <c r="F89" s="1205"/>
      <c r="G89" s="1205"/>
      <c r="H89" s="1205"/>
      <c r="I89" s="1205"/>
      <c r="J89" s="1205"/>
      <c r="K89" s="1205"/>
      <c r="L89" s="1205"/>
      <c r="M89" s="1205"/>
      <c r="N89" s="1205"/>
      <c r="O89" s="1205"/>
      <c r="P89" s="1205"/>
      <c r="Q89" s="1205"/>
      <c r="R89" s="1205"/>
      <c r="S89" s="1205"/>
      <c r="T89" s="1205"/>
      <c r="U89" s="1206"/>
      <c r="V89" s="230"/>
      <c r="W89" s="227"/>
      <c r="X89" s="227"/>
      <c r="Y89" s="227"/>
      <c r="Z89" s="227"/>
      <c r="AA89" s="227"/>
      <c r="AB89" s="227"/>
      <c r="AC89" s="227"/>
      <c r="AD89" s="227"/>
      <c r="AE89" s="227"/>
      <c r="AF89" s="227"/>
      <c r="AG89" s="227"/>
      <c r="AH89" s="227"/>
      <c r="AI89" s="227"/>
      <c r="AJ89" s="227"/>
      <c r="AK89" s="229"/>
      <c r="AL89" s="229"/>
      <c r="AM89" s="14"/>
      <c r="AN89" s="14"/>
      <c r="AO89" s="14"/>
      <c r="AP89" s="14"/>
      <c r="AQ89" s="14"/>
      <c r="AR89" s="14"/>
      <c r="AS89" s="14"/>
      <c r="AT89" s="14"/>
      <c r="AU89" s="14"/>
      <c r="AV89" s="14"/>
      <c r="BA89" s="6"/>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row>
    <row r="90" spans="2:151" ht="15" customHeight="1" x14ac:dyDescent="0.25">
      <c r="B90" s="226">
        <f t="shared" si="64"/>
        <v>19</v>
      </c>
      <c r="C90" s="1205" t="s">
        <v>337</v>
      </c>
      <c r="D90" s="1205"/>
      <c r="E90" s="1205"/>
      <c r="F90" s="1205"/>
      <c r="G90" s="1205"/>
      <c r="H90" s="1205"/>
      <c r="I90" s="1205"/>
      <c r="J90" s="1205"/>
      <c r="K90" s="1205"/>
      <c r="L90" s="1205"/>
      <c r="M90" s="1205"/>
      <c r="N90" s="1205"/>
      <c r="O90" s="1205"/>
      <c r="P90" s="1205"/>
      <c r="Q90" s="1205"/>
      <c r="R90" s="1205"/>
      <c r="S90" s="1205"/>
      <c r="T90" s="1205"/>
      <c r="U90" s="1206"/>
      <c r="V90" s="230"/>
      <c r="W90" s="227"/>
      <c r="X90" s="227"/>
      <c r="Y90" s="227"/>
      <c r="Z90" s="227"/>
      <c r="AA90" s="227"/>
      <c r="AB90" s="227"/>
      <c r="AC90" s="227"/>
      <c r="AD90" s="227"/>
      <c r="AE90" s="227"/>
      <c r="AF90" s="227"/>
      <c r="AG90" s="227"/>
      <c r="AH90" s="227"/>
      <c r="AI90" s="227"/>
      <c r="AJ90" s="227"/>
      <c r="AK90" s="229"/>
      <c r="AL90" s="229"/>
      <c r="AM90" s="14"/>
      <c r="AN90" s="14"/>
      <c r="AO90" s="14"/>
      <c r="AP90" s="14"/>
      <c r="AQ90" s="14"/>
      <c r="AR90" s="14"/>
      <c r="AS90" s="14"/>
      <c r="AT90" s="14"/>
      <c r="AU90" s="14"/>
      <c r="AV90" s="14"/>
      <c r="BA90" s="6"/>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row>
    <row r="91" spans="2:151" ht="15" customHeight="1" x14ac:dyDescent="0.25">
      <c r="B91" s="223" t="s">
        <v>321</v>
      </c>
      <c r="C91" s="224" t="str">
        <f>$C$33</f>
        <v>Totex</v>
      </c>
      <c r="D91" s="224"/>
      <c r="E91" s="224"/>
      <c r="F91" s="224"/>
      <c r="G91" s="224"/>
      <c r="H91" s="224"/>
      <c r="I91" s="224"/>
      <c r="J91" s="224"/>
      <c r="K91" s="224"/>
      <c r="L91" s="224"/>
      <c r="M91" s="224"/>
      <c r="N91" s="224"/>
      <c r="O91" s="224"/>
      <c r="P91" s="224"/>
      <c r="Q91" s="224"/>
      <c r="R91" s="224"/>
      <c r="S91" s="224"/>
      <c r="T91" s="224"/>
      <c r="U91" s="225"/>
      <c r="V91" s="230"/>
      <c r="W91" s="227"/>
      <c r="X91" s="227"/>
      <c r="Y91" s="227"/>
      <c r="Z91" s="227"/>
      <c r="AA91" s="227"/>
      <c r="AB91" s="227"/>
      <c r="AC91" s="227"/>
      <c r="AD91" s="227"/>
      <c r="AE91" s="227"/>
      <c r="AF91" s="227"/>
      <c r="AG91" s="227"/>
      <c r="AH91" s="227"/>
      <c r="AI91" s="227"/>
      <c r="AJ91" s="227"/>
      <c r="AK91" s="229"/>
      <c r="AL91" s="229"/>
      <c r="AM91" s="14"/>
      <c r="AN91" s="14"/>
      <c r="AO91" s="14"/>
      <c r="AP91" s="14"/>
      <c r="AQ91" s="14"/>
      <c r="AR91" s="14"/>
      <c r="AS91" s="14"/>
      <c r="AT91" s="14"/>
      <c r="AU91" s="14"/>
      <c r="AV91" s="14"/>
      <c r="BA91" s="6"/>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row>
    <row r="92" spans="2:151" ht="15" customHeight="1" x14ac:dyDescent="0.25">
      <c r="B92" s="226">
        <f>+B90+1</f>
        <v>20</v>
      </c>
      <c r="C92" s="1205" t="s">
        <v>322</v>
      </c>
      <c r="D92" s="1205"/>
      <c r="E92" s="1205"/>
      <c r="F92" s="1205"/>
      <c r="G92" s="1205"/>
      <c r="H92" s="1205"/>
      <c r="I92" s="1205"/>
      <c r="J92" s="1205"/>
      <c r="K92" s="1205"/>
      <c r="L92" s="1205"/>
      <c r="M92" s="1205"/>
      <c r="N92" s="1205"/>
      <c r="O92" s="1205"/>
      <c r="P92" s="1205"/>
      <c r="Q92" s="1205"/>
      <c r="R92" s="1205"/>
      <c r="S92" s="1205"/>
      <c r="T92" s="1205"/>
      <c r="U92" s="1206"/>
      <c r="V92" s="230"/>
      <c r="W92" s="227"/>
      <c r="X92" s="227"/>
      <c r="Y92" s="227"/>
      <c r="Z92" s="227"/>
      <c r="AA92" s="227"/>
      <c r="AB92" s="227"/>
      <c r="AC92" s="227"/>
      <c r="AD92" s="227"/>
      <c r="AE92" s="227"/>
      <c r="AF92" s="227"/>
      <c r="AG92" s="227"/>
      <c r="AH92" s="227"/>
      <c r="AI92" s="227"/>
      <c r="AJ92" s="227"/>
      <c r="AK92" s="229"/>
      <c r="AL92" s="229"/>
      <c r="AM92" s="14"/>
      <c r="AN92" s="14"/>
      <c r="AO92" s="14"/>
      <c r="AP92" s="14"/>
      <c r="AQ92" s="14"/>
      <c r="AR92" s="14"/>
      <c r="AS92" s="14"/>
      <c r="AT92" s="14"/>
      <c r="AU92" s="14"/>
      <c r="AV92" s="14"/>
      <c r="BA92" s="6"/>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row>
    <row r="93" spans="2:151" ht="15" customHeight="1" x14ac:dyDescent="0.25">
      <c r="B93" s="226">
        <f>+B92+1</f>
        <v>21</v>
      </c>
      <c r="C93" s="1205" t="s">
        <v>323</v>
      </c>
      <c r="D93" s="1205"/>
      <c r="E93" s="1205"/>
      <c r="F93" s="1205"/>
      <c r="G93" s="1205"/>
      <c r="H93" s="1205"/>
      <c r="I93" s="1205"/>
      <c r="J93" s="1205"/>
      <c r="K93" s="1205"/>
      <c r="L93" s="1205"/>
      <c r="M93" s="1205"/>
      <c r="N93" s="1205"/>
      <c r="O93" s="1205"/>
      <c r="P93" s="1205"/>
      <c r="Q93" s="1205"/>
      <c r="R93" s="1205"/>
      <c r="S93" s="1205"/>
      <c r="T93" s="1205"/>
      <c r="U93" s="1206"/>
      <c r="V93" s="230"/>
      <c r="W93" s="227"/>
      <c r="X93" s="227"/>
      <c r="Y93" s="227"/>
      <c r="Z93" s="227"/>
      <c r="AA93" s="227"/>
      <c r="AB93" s="227"/>
      <c r="AC93" s="227"/>
      <c r="AD93" s="227"/>
      <c r="AE93" s="227"/>
      <c r="AF93" s="227"/>
      <c r="AG93" s="227"/>
      <c r="AH93" s="227"/>
      <c r="AI93" s="227"/>
      <c r="AJ93" s="227"/>
      <c r="AK93" s="229"/>
      <c r="AL93" s="229"/>
      <c r="AM93" s="14"/>
      <c r="AN93" s="14"/>
      <c r="AO93" s="14"/>
      <c r="AP93" s="14"/>
      <c r="AQ93" s="14"/>
      <c r="AR93" s="14"/>
      <c r="AS93" s="14"/>
      <c r="AT93" s="14"/>
      <c r="AU93" s="14"/>
      <c r="AV93" s="14"/>
      <c r="BA93" s="6"/>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row>
    <row r="94" spans="2:151" ht="15" customHeight="1" x14ac:dyDescent="0.25">
      <c r="B94" s="226">
        <f t="shared" si="64"/>
        <v>22</v>
      </c>
      <c r="C94" s="1205" t="s">
        <v>338</v>
      </c>
      <c r="D94" s="1205"/>
      <c r="E94" s="1205"/>
      <c r="F94" s="1205"/>
      <c r="G94" s="1205"/>
      <c r="H94" s="1205"/>
      <c r="I94" s="1205"/>
      <c r="J94" s="1205"/>
      <c r="K94" s="1205"/>
      <c r="L94" s="1205"/>
      <c r="M94" s="1205"/>
      <c r="N94" s="1205"/>
      <c r="O94" s="1205"/>
      <c r="P94" s="1205"/>
      <c r="Q94" s="1205"/>
      <c r="R94" s="1205"/>
      <c r="S94" s="1205"/>
      <c r="T94" s="1205"/>
      <c r="U94" s="1206"/>
      <c r="V94" s="230"/>
      <c r="W94" s="227"/>
      <c r="X94" s="227"/>
      <c r="Y94" s="227"/>
      <c r="Z94" s="227"/>
      <c r="AA94" s="227"/>
      <c r="AB94" s="227"/>
      <c r="AC94" s="227"/>
      <c r="AD94" s="227"/>
      <c r="AE94" s="227"/>
      <c r="AF94" s="227"/>
      <c r="AG94" s="227"/>
      <c r="AH94" s="227"/>
      <c r="AI94" s="227"/>
      <c r="AJ94" s="227"/>
      <c r="AK94" s="229"/>
      <c r="AL94" s="229"/>
      <c r="AM94" s="14"/>
      <c r="AN94" s="14"/>
      <c r="AO94" s="14"/>
      <c r="AP94" s="14"/>
      <c r="AQ94" s="14"/>
      <c r="AR94" s="14"/>
      <c r="AS94" s="14"/>
      <c r="AT94" s="14"/>
      <c r="AU94" s="14"/>
      <c r="AV94" s="14"/>
      <c r="BA94" s="6"/>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row>
    <row r="95" spans="2:151" ht="15" customHeight="1" x14ac:dyDescent="0.25">
      <c r="B95" s="223" t="s">
        <v>324</v>
      </c>
      <c r="C95" s="224" t="str">
        <f>$C$38</f>
        <v>Cash Expenditure (excluding Atypical expenditure)</v>
      </c>
      <c r="D95" s="224"/>
      <c r="E95" s="224"/>
      <c r="F95" s="224"/>
      <c r="G95" s="224"/>
      <c r="H95" s="224"/>
      <c r="I95" s="224"/>
      <c r="J95" s="224"/>
      <c r="K95" s="224"/>
      <c r="L95" s="224"/>
      <c r="M95" s="224"/>
      <c r="N95" s="224"/>
      <c r="O95" s="224"/>
      <c r="P95" s="224"/>
      <c r="Q95" s="224"/>
      <c r="R95" s="224"/>
      <c r="S95" s="224"/>
      <c r="T95" s="224"/>
      <c r="U95" s="225"/>
      <c r="V95" s="230"/>
      <c r="W95" s="227"/>
      <c r="X95" s="227"/>
      <c r="Y95" s="227"/>
      <c r="Z95" s="227"/>
      <c r="AA95" s="227"/>
      <c r="AB95" s="227"/>
      <c r="AC95" s="227"/>
      <c r="AD95" s="227"/>
      <c r="AE95" s="227"/>
      <c r="AF95" s="227"/>
      <c r="AG95" s="227"/>
      <c r="AH95" s="227"/>
      <c r="AI95" s="227"/>
      <c r="AJ95" s="227"/>
      <c r="AK95" s="229"/>
      <c r="AL95" s="229"/>
      <c r="AM95" s="14"/>
      <c r="AN95" s="14"/>
      <c r="AO95" s="14"/>
      <c r="AP95" s="14"/>
      <c r="AQ95" s="14"/>
      <c r="AR95" s="14"/>
      <c r="AS95" s="14"/>
      <c r="AT95" s="14"/>
      <c r="AU95" s="14"/>
      <c r="AV95" s="14"/>
      <c r="BA95" s="6"/>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row>
    <row r="96" spans="2:151" ht="15" customHeight="1" x14ac:dyDescent="0.25">
      <c r="B96" s="226">
        <f>+B94+1</f>
        <v>23</v>
      </c>
      <c r="C96" s="1205" t="s">
        <v>325</v>
      </c>
      <c r="D96" s="1205"/>
      <c r="E96" s="1205"/>
      <c r="F96" s="1205"/>
      <c r="G96" s="1205"/>
      <c r="H96" s="1205"/>
      <c r="I96" s="1205"/>
      <c r="J96" s="1205"/>
      <c r="K96" s="1205"/>
      <c r="L96" s="1205"/>
      <c r="M96" s="1205"/>
      <c r="N96" s="1205"/>
      <c r="O96" s="1205"/>
      <c r="P96" s="1205"/>
      <c r="Q96" s="1205"/>
      <c r="R96" s="1205"/>
      <c r="S96" s="1205"/>
      <c r="T96" s="1205"/>
      <c r="U96" s="1206"/>
      <c r="V96" s="230"/>
      <c r="W96" s="227"/>
      <c r="X96" s="227"/>
      <c r="Y96" s="227"/>
      <c r="Z96" s="227"/>
      <c r="AA96" s="227"/>
      <c r="AB96" s="227"/>
      <c r="AC96" s="227"/>
      <c r="AD96" s="227"/>
      <c r="AE96" s="227"/>
      <c r="AF96" s="227"/>
      <c r="AG96" s="227"/>
      <c r="AH96" s="227"/>
      <c r="AI96" s="227"/>
      <c r="AJ96" s="227"/>
      <c r="AK96" s="229"/>
      <c r="AL96" s="229"/>
      <c r="AM96" s="14"/>
      <c r="AN96" s="14"/>
      <c r="AO96" s="14"/>
      <c r="AP96" s="14"/>
      <c r="AQ96" s="14"/>
      <c r="AR96" s="14"/>
      <c r="AS96" s="14"/>
      <c r="AT96" s="14"/>
      <c r="AU96" s="14"/>
      <c r="AV96" s="14"/>
      <c r="BA96" s="6"/>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row>
    <row r="97" spans="2:151" s="8" customFormat="1" ht="15" customHeight="1" x14ac:dyDescent="0.25">
      <c r="B97" s="226">
        <f>+B96+1</f>
        <v>24</v>
      </c>
      <c r="C97" s="1205" t="s">
        <v>326</v>
      </c>
      <c r="D97" s="1205"/>
      <c r="E97" s="1205"/>
      <c r="F97" s="1205"/>
      <c r="G97" s="1205"/>
      <c r="H97" s="1205"/>
      <c r="I97" s="1205"/>
      <c r="J97" s="1205"/>
      <c r="K97" s="1205"/>
      <c r="L97" s="1205"/>
      <c r="M97" s="1205"/>
      <c r="N97" s="1205"/>
      <c r="O97" s="1205"/>
      <c r="P97" s="1205"/>
      <c r="Q97" s="1205"/>
      <c r="R97" s="1205"/>
      <c r="S97" s="1205"/>
      <c r="T97" s="1205"/>
      <c r="U97" s="1206"/>
      <c r="V97" s="230"/>
      <c r="W97" s="227"/>
      <c r="X97" s="227"/>
      <c r="Y97" s="227"/>
      <c r="Z97" s="227"/>
      <c r="AA97" s="227"/>
      <c r="AB97" s="227"/>
      <c r="AC97" s="227"/>
      <c r="AD97" s="227"/>
      <c r="AE97" s="227"/>
      <c r="AF97" s="227"/>
      <c r="AG97" s="227"/>
      <c r="AH97" s="227"/>
      <c r="AI97" s="227"/>
      <c r="AJ97" s="227"/>
      <c r="AK97" s="229"/>
      <c r="AL97" s="229"/>
      <c r="AM97" s="14"/>
      <c r="AN97" s="14"/>
      <c r="AO97" s="14"/>
      <c r="AP97" s="14"/>
      <c r="AQ97" s="14"/>
      <c r="AR97" s="14"/>
      <c r="AS97" s="14"/>
      <c r="AT97" s="14"/>
      <c r="AU97" s="14"/>
      <c r="AV97" s="14"/>
      <c r="AW97" s="6"/>
      <c r="AX97" s="6"/>
      <c r="AY97" s="6"/>
      <c r="AZ97" s="6"/>
      <c r="BA97" s="6"/>
      <c r="BB97" s="6"/>
      <c r="BC97" s="6"/>
      <c r="BD97" s="6"/>
      <c r="BE97" s="6"/>
      <c r="BF97" s="6"/>
      <c r="BG97" s="6"/>
      <c r="BH97" s="6"/>
      <c r="BI97" s="6"/>
      <c r="BJ97" s="6"/>
      <c r="BK97" s="6"/>
      <c r="DD97" s="205"/>
      <c r="DE97" s="205"/>
    </row>
    <row r="98" spans="2:151" s="8" customFormat="1" ht="15" customHeight="1" x14ac:dyDescent="0.25">
      <c r="B98" s="226">
        <f>+B97+1</f>
        <v>25</v>
      </c>
      <c r="C98" s="1205" t="s">
        <v>339</v>
      </c>
      <c r="D98" s="1205"/>
      <c r="E98" s="1205"/>
      <c r="F98" s="1205"/>
      <c r="G98" s="1205"/>
      <c r="H98" s="1205"/>
      <c r="I98" s="1205"/>
      <c r="J98" s="1205"/>
      <c r="K98" s="1205"/>
      <c r="L98" s="1205"/>
      <c r="M98" s="1205"/>
      <c r="N98" s="1205"/>
      <c r="O98" s="1205"/>
      <c r="P98" s="1205"/>
      <c r="Q98" s="1205"/>
      <c r="R98" s="1205"/>
      <c r="S98" s="1205"/>
      <c r="T98" s="1205"/>
      <c r="U98" s="1206"/>
      <c r="V98" s="230"/>
      <c r="W98" s="227"/>
      <c r="X98" s="227"/>
      <c r="Y98" s="227"/>
      <c r="Z98" s="227"/>
      <c r="AA98" s="227"/>
      <c r="AB98" s="227"/>
      <c r="AC98" s="227"/>
      <c r="AD98" s="227"/>
      <c r="AE98" s="227"/>
      <c r="AF98" s="227"/>
      <c r="AG98" s="227"/>
      <c r="AH98" s="227"/>
      <c r="AI98" s="227"/>
      <c r="AJ98" s="227"/>
      <c r="AK98" s="229"/>
      <c r="AL98" s="229"/>
      <c r="AM98" s="14"/>
      <c r="AN98" s="14"/>
      <c r="AO98" s="14"/>
      <c r="AP98" s="14"/>
      <c r="AQ98" s="14"/>
      <c r="AR98" s="14"/>
      <c r="AS98" s="14"/>
      <c r="AT98" s="14"/>
      <c r="AU98" s="14"/>
      <c r="AV98" s="14"/>
      <c r="AW98" s="6"/>
      <c r="AX98" s="6"/>
      <c r="AY98" s="6"/>
      <c r="AZ98" s="6"/>
      <c r="BA98" s="6"/>
      <c r="BB98" s="6"/>
      <c r="BC98" s="6"/>
      <c r="BD98" s="6"/>
      <c r="BE98" s="6"/>
      <c r="BF98" s="6"/>
      <c r="BG98" s="6"/>
      <c r="BH98" s="6"/>
      <c r="BI98" s="6"/>
      <c r="BJ98" s="6"/>
      <c r="BK98" s="6"/>
      <c r="DD98" s="205"/>
      <c r="DE98" s="205"/>
    </row>
    <row r="99" spans="2:151" s="8" customFormat="1" ht="15" customHeight="1" x14ac:dyDescent="0.25">
      <c r="B99" s="223" t="s">
        <v>327</v>
      </c>
      <c r="C99" s="224" t="str">
        <f>$C$43</f>
        <v>Atypical expenditure</v>
      </c>
      <c r="D99" s="224"/>
      <c r="E99" s="224"/>
      <c r="F99" s="224"/>
      <c r="G99" s="224"/>
      <c r="H99" s="224"/>
      <c r="I99" s="224"/>
      <c r="J99" s="224"/>
      <c r="K99" s="224"/>
      <c r="L99" s="224"/>
      <c r="M99" s="224"/>
      <c r="N99" s="224"/>
      <c r="O99" s="224"/>
      <c r="P99" s="224"/>
      <c r="Q99" s="224"/>
      <c r="R99" s="224"/>
      <c r="S99" s="224"/>
      <c r="T99" s="224"/>
      <c r="U99" s="225"/>
      <c r="V99" s="230"/>
      <c r="W99" s="227"/>
      <c r="X99" s="227"/>
      <c r="Y99" s="227"/>
      <c r="Z99" s="227"/>
      <c r="AA99" s="227"/>
      <c r="AB99" s="227"/>
      <c r="AC99" s="227"/>
      <c r="AD99" s="227"/>
      <c r="AE99" s="227"/>
      <c r="AF99" s="227"/>
      <c r="AG99" s="227"/>
      <c r="AH99" s="227"/>
      <c r="AI99" s="227"/>
      <c r="AJ99" s="227"/>
      <c r="AK99" s="229"/>
      <c r="AL99" s="229"/>
      <c r="AM99" s="14"/>
      <c r="AN99" s="14"/>
      <c r="AO99" s="14"/>
      <c r="AP99" s="14"/>
      <c r="AQ99" s="14"/>
      <c r="AR99" s="14"/>
      <c r="AS99" s="14"/>
      <c r="AT99" s="14"/>
      <c r="AU99" s="14"/>
      <c r="AV99" s="14"/>
      <c r="AW99" s="6"/>
      <c r="AX99" s="6"/>
      <c r="AY99" s="6"/>
      <c r="AZ99" s="6"/>
      <c r="BA99" s="6"/>
      <c r="BB99" s="6"/>
      <c r="BC99" s="6"/>
      <c r="BD99" s="6"/>
      <c r="BE99" s="6"/>
      <c r="BF99" s="6"/>
      <c r="BG99" s="6"/>
      <c r="BH99" s="6"/>
      <c r="BI99" s="6"/>
      <c r="BJ99" s="6"/>
      <c r="BK99" s="6"/>
      <c r="DD99" s="205"/>
      <c r="DE99" s="205"/>
    </row>
    <row r="100" spans="2:151" s="8" customFormat="1" ht="15" customHeight="1" x14ac:dyDescent="0.25">
      <c r="B100" s="231" t="s">
        <v>328</v>
      </c>
      <c r="C100" s="1205" t="s">
        <v>329</v>
      </c>
      <c r="D100" s="1205"/>
      <c r="E100" s="1205"/>
      <c r="F100" s="1205"/>
      <c r="G100" s="1205"/>
      <c r="H100" s="1205"/>
      <c r="I100" s="1205"/>
      <c r="J100" s="1205"/>
      <c r="K100" s="1205"/>
      <c r="L100" s="1205"/>
      <c r="M100" s="1205"/>
      <c r="N100" s="1205"/>
      <c r="O100" s="1205"/>
      <c r="P100" s="1205"/>
      <c r="Q100" s="1205"/>
      <c r="R100" s="1205"/>
      <c r="S100" s="1205"/>
      <c r="T100" s="1205"/>
      <c r="U100" s="1206"/>
      <c r="V100" s="230"/>
      <c r="W100" s="227"/>
      <c r="X100" s="227"/>
      <c r="Y100" s="227"/>
      <c r="Z100" s="227"/>
      <c r="AA100" s="227"/>
      <c r="AB100" s="227"/>
      <c r="AC100" s="227"/>
      <c r="AD100" s="227"/>
      <c r="AE100" s="227"/>
      <c r="AF100" s="227"/>
      <c r="AG100" s="227"/>
      <c r="AH100" s="227"/>
      <c r="AI100" s="227"/>
      <c r="AJ100" s="227"/>
      <c r="AK100" s="229"/>
      <c r="AL100" s="229"/>
      <c r="AM100" s="14"/>
      <c r="AN100" s="14"/>
      <c r="AO100" s="14"/>
      <c r="AP100" s="14"/>
      <c r="AQ100" s="14"/>
      <c r="AR100" s="14"/>
      <c r="AS100" s="14"/>
      <c r="AT100" s="14"/>
      <c r="AU100" s="14"/>
      <c r="AV100" s="14"/>
      <c r="AW100" s="6"/>
      <c r="AX100" s="6"/>
      <c r="AY100" s="6"/>
      <c r="AZ100" s="6"/>
      <c r="BA100" s="6"/>
      <c r="BB100" s="6"/>
      <c r="BC100" s="6"/>
      <c r="BD100" s="6"/>
      <c r="BE100" s="6"/>
      <c r="BF100" s="6"/>
      <c r="BG100" s="6"/>
      <c r="BH100" s="6"/>
      <c r="BI100" s="6"/>
      <c r="BJ100" s="6"/>
      <c r="BK100" s="6"/>
      <c r="DD100" s="205"/>
      <c r="DE100" s="205"/>
    </row>
    <row r="101" spans="2:151" s="8" customFormat="1" ht="15" customHeight="1" x14ac:dyDescent="0.25">
      <c r="B101" s="232">
        <v>36</v>
      </c>
      <c r="C101" s="1205" t="s">
        <v>340</v>
      </c>
      <c r="D101" s="1205"/>
      <c r="E101" s="1205"/>
      <c r="F101" s="1205"/>
      <c r="G101" s="1205"/>
      <c r="H101" s="1205"/>
      <c r="I101" s="1205"/>
      <c r="J101" s="1205"/>
      <c r="K101" s="1205"/>
      <c r="L101" s="1205"/>
      <c r="M101" s="1205"/>
      <c r="N101" s="1205"/>
      <c r="O101" s="1205"/>
      <c r="P101" s="1205"/>
      <c r="Q101" s="1205"/>
      <c r="R101" s="1205"/>
      <c r="S101" s="1205"/>
      <c r="T101" s="1205"/>
      <c r="U101" s="1206"/>
      <c r="V101" s="230"/>
      <c r="W101" s="227"/>
      <c r="X101" s="227"/>
      <c r="Y101" s="227"/>
      <c r="Z101" s="227"/>
      <c r="AA101" s="227"/>
      <c r="AB101" s="227"/>
      <c r="AC101" s="227"/>
      <c r="AD101" s="227"/>
      <c r="AE101" s="227"/>
      <c r="AF101" s="227"/>
      <c r="AG101" s="227"/>
      <c r="AH101" s="227"/>
      <c r="AI101" s="227"/>
      <c r="AJ101" s="227"/>
      <c r="AK101" s="229"/>
      <c r="AL101" s="229"/>
      <c r="AM101" s="14"/>
      <c r="AN101" s="14"/>
      <c r="AO101" s="14"/>
      <c r="AP101" s="14"/>
      <c r="AQ101" s="14"/>
      <c r="AR101" s="14"/>
      <c r="AS101" s="14"/>
      <c r="AT101" s="14"/>
      <c r="AU101" s="14"/>
      <c r="AV101" s="14"/>
      <c r="AW101" s="6"/>
      <c r="AX101" s="6"/>
      <c r="AY101" s="6"/>
      <c r="AZ101" s="6"/>
      <c r="BA101" s="6"/>
      <c r="BB101" s="6"/>
      <c r="BC101" s="6"/>
      <c r="BD101" s="6"/>
      <c r="BE101" s="6"/>
      <c r="BF101" s="6"/>
      <c r="BG101" s="6"/>
      <c r="BH101" s="6"/>
      <c r="BI101" s="6"/>
      <c r="BJ101" s="6"/>
      <c r="BK101" s="6"/>
      <c r="DD101" s="205"/>
      <c r="DE101" s="205"/>
    </row>
    <row r="102" spans="2:151" s="8" customFormat="1" ht="15" customHeight="1" x14ac:dyDescent="0.25">
      <c r="B102" s="223" t="s">
        <v>330</v>
      </c>
      <c r="C102" s="224" t="str">
        <f>$C$56</f>
        <v xml:space="preserve">Total expenditure </v>
      </c>
      <c r="D102" s="224"/>
      <c r="E102" s="224"/>
      <c r="F102" s="224"/>
      <c r="G102" s="224"/>
      <c r="H102" s="224"/>
      <c r="I102" s="224"/>
      <c r="J102" s="224"/>
      <c r="K102" s="224"/>
      <c r="L102" s="224"/>
      <c r="M102" s="224"/>
      <c r="N102" s="224"/>
      <c r="O102" s="224"/>
      <c r="P102" s="224"/>
      <c r="Q102" s="224"/>
      <c r="R102" s="224"/>
      <c r="S102" s="224"/>
      <c r="T102" s="224"/>
      <c r="U102" s="225"/>
      <c r="V102" s="230"/>
      <c r="W102" s="227"/>
      <c r="X102" s="227"/>
      <c r="Y102" s="227"/>
      <c r="Z102" s="227"/>
      <c r="AA102" s="227"/>
      <c r="AB102" s="227"/>
      <c r="AC102" s="227"/>
      <c r="AD102" s="227"/>
      <c r="AE102" s="227"/>
      <c r="AF102" s="227"/>
      <c r="AG102" s="227"/>
      <c r="AH102" s="227"/>
      <c r="AI102" s="227"/>
      <c r="AJ102" s="227"/>
      <c r="AK102" s="229"/>
      <c r="AL102" s="229"/>
      <c r="AM102" s="14"/>
      <c r="AN102" s="14"/>
      <c r="AO102" s="14"/>
      <c r="AP102" s="14"/>
      <c r="AQ102" s="14"/>
      <c r="AR102" s="14"/>
      <c r="AS102" s="14"/>
      <c r="AT102" s="14"/>
      <c r="AU102" s="14"/>
      <c r="AV102" s="14"/>
      <c r="AW102" s="6"/>
      <c r="AX102" s="6"/>
      <c r="AY102" s="6"/>
      <c r="AZ102" s="6"/>
      <c r="BA102" s="6"/>
      <c r="BB102" s="6"/>
      <c r="BC102" s="6"/>
      <c r="BD102" s="6"/>
      <c r="BE102" s="6"/>
      <c r="BF102" s="6"/>
      <c r="BG102" s="6"/>
      <c r="BH102" s="6"/>
      <c r="BI102" s="6"/>
      <c r="BJ102" s="6"/>
      <c r="BK102" s="6"/>
      <c r="DD102" s="205"/>
      <c r="DE102" s="205"/>
    </row>
    <row r="103" spans="2:151" s="8" customFormat="1" ht="15" customHeight="1" thickBot="1" x14ac:dyDescent="0.3">
      <c r="B103" s="233">
        <v>37</v>
      </c>
      <c r="C103" s="1211" t="s">
        <v>341</v>
      </c>
      <c r="D103" s="1211"/>
      <c r="E103" s="1211"/>
      <c r="F103" s="1211"/>
      <c r="G103" s="1211"/>
      <c r="H103" s="1211"/>
      <c r="I103" s="1211"/>
      <c r="J103" s="1211"/>
      <c r="K103" s="1211"/>
      <c r="L103" s="1211"/>
      <c r="M103" s="1211"/>
      <c r="N103" s="1211"/>
      <c r="O103" s="1211"/>
      <c r="P103" s="1211"/>
      <c r="Q103" s="1211"/>
      <c r="R103" s="1211"/>
      <c r="S103" s="1211"/>
      <c r="T103" s="1211"/>
      <c r="U103" s="1212"/>
      <c r="V103" s="230"/>
      <c r="W103" s="227"/>
      <c r="X103" s="227"/>
      <c r="Y103" s="227"/>
      <c r="Z103" s="227"/>
      <c r="AA103" s="227"/>
      <c r="AB103" s="227"/>
      <c r="AC103" s="227"/>
      <c r="AD103" s="227"/>
      <c r="AE103" s="227"/>
      <c r="AF103" s="227"/>
      <c r="AG103" s="227"/>
      <c r="AH103" s="227"/>
      <c r="AI103" s="227"/>
      <c r="AJ103" s="227"/>
      <c r="AK103" s="229"/>
      <c r="AL103" s="229"/>
      <c r="AM103" s="14"/>
      <c r="AN103" s="14"/>
      <c r="AO103" s="14"/>
      <c r="AP103" s="14"/>
      <c r="AQ103" s="14"/>
      <c r="AR103" s="14"/>
      <c r="AS103" s="14"/>
      <c r="AT103" s="14"/>
      <c r="AU103" s="14"/>
      <c r="AV103" s="14"/>
      <c r="AW103" s="6"/>
      <c r="AX103" s="6"/>
      <c r="AY103" s="6"/>
      <c r="AZ103" s="6"/>
      <c r="BA103" s="6"/>
      <c r="BB103" s="6"/>
      <c r="BC103" s="6"/>
      <c r="BD103" s="6"/>
      <c r="BE103" s="6"/>
      <c r="BF103" s="6"/>
      <c r="BG103" s="6"/>
      <c r="BH103" s="6"/>
      <c r="BI103" s="6"/>
      <c r="BJ103" s="6"/>
      <c r="BK103" s="6"/>
      <c r="DD103" s="205"/>
      <c r="DE103" s="205"/>
    </row>
    <row r="104" spans="2:151" s="8" customFormat="1" x14ac:dyDescent="0.2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B104" s="6"/>
      <c r="BC104" s="6"/>
      <c r="BD104" s="6"/>
      <c r="BE104" s="6"/>
      <c r="BF104" s="6"/>
      <c r="BG104" s="6"/>
      <c r="BH104" s="6"/>
      <c r="BI104" s="6"/>
      <c r="BJ104" s="6"/>
      <c r="BK104" s="6"/>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D104" s="205"/>
      <c r="DE104" s="205"/>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row>
    <row r="105" spans="2:151" s="8" customFormat="1" x14ac:dyDescent="0.2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B105" s="6"/>
      <c r="BC105" s="6"/>
      <c r="BD105" s="6"/>
      <c r="BE105" s="6"/>
      <c r="BF105" s="6"/>
      <c r="BG105" s="6"/>
      <c r="BH105" s="6"/>
      <c r="BI105" s="6"/>
      <c r="BJ105" s="6"/>
      <c r="BK105" s="6"/>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D105" s="205"/>
      <c r="DE105" s="205"/>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row>
  </sheetData>
  <sheetProtection algorithmName="SHA-512" hashValue="Bb7LBUeOZimizdOhNPfWh3PCqWAAcpkq936f3JdZBjjKv8D//wOWvq+r/IrV+SI63o1H0spRH3J91qBOaJe7Jg==" saltValue="afofqIUHYyuCIbJi+luDvw==" spinCount="100000" sheet="1" objects="1" scenarios="1"/>
  <mergeCells count="54">
    <mergeCell ref="C97:U97"/>
    <mergeCell ref="C98:U98"/>
    <mergeCell ref="C100:U100"/>
    <mergeCell ref="C101:U101"/>
    <mergeCell ref="C103:U103"/>
    <mergeCell ref="C96:U96"/>
    <mergeCell ref="C83:U83"/>
    <mergeCell ref="C84:U84"/>
    <mergeCell ref="C85:U85"/>
    <mergeCell ref="C86:U86"/>
    <mergeCell ref="C87:U87"/>
    <mergeCell ref="C88:U88"/>
    <mergeCell ref="C89:U89"/>
    <mergeCell ref="C90:U90"/>
    <mergeCell ref="C92:U92"/>
    <mergeCell ref="C93:U93"/>
    <mergeCell ref="C94:U94"/>
    <mergeCell ref="C81:U81"/>
    <mergeCell ref="C69:U69"/>
    <mergeCell ref="C71:U71"/>
    <mergeCell ref="C72:U72"/>
    <mergeCell ref="C73:U73"/>
    <mergeCell ref="C74:U74"/>
    <mergeCell ref="C75:U75"/>
    <mergeCell ref="C76:U76"/>
    <mergeCell ref="C77:U77"/>
    <mergeCell ref="C78:U78"/>
    <mergeCell ref="C79:U79"/>
    <mergeCell ref="C80:U80"/>
    <mergeCell ref="B67:U67"/>
    <mergeCell ref="BF3:BJ3"/>
    <mergeCell ref="B4:C4"/>
    <mergeCell ref="BB4:BC4"/>
    <mergeCell ref="B6:F6"/>
    <mergeCell ref="G6:K6"/>
    <mergeCell ref="L6:P6"/>
    <mergeCell ref="Q6:U6"/>
    <mergeCell ref="V6:Z6"/>
    <mergeCell ref="AA6:AE6"/>
    <mergeCell ref="AF6:AJ6"/>
    <mergeCell ref="AK6:AO6"/>
    <mergeCell ref="AP6:AT6"/>
    <mergeCell ref="BB6:BE6"/>
    <mergeCell ref="BF6:BJ6"/>
    <mergeCell ref="B65:U65"/>
    <mergeCell ref="AV1:AZ1"/>
    <mergeCell ref="G3:K3"/>
    <mergeCell ref="L3:P3"/>
    <mergeCell ref="Q3:U3"/>
    <mergeCell ref="V3:Z3"/>
    <mergeCell ref="AA3:AE3"/>
    <mergeCell ref="AF3:AJ3"/>
    <mergeCell ref="AK3:AO3"/>
    <mergeCell ref="AP3:AT3"/>
  </mergeCells>
  <conditionalFormatting sqref="AY8:AZ31 AY35:AZ57">
    <cfRule type="cellIs" dxfId="614" priority="4" operator="equal">
      <formula>0</formula>
    </cfRule>
  </conditionalFormatting>
  <conditionalFormatting sqref="AY32:AZ32">
    <cfRule type="cellIs" dxfId="613" priority="3" operator="equal">
      <formula>0</formula>
    </cfRule>
  </conditionalFormatting>
  <conditionalFormatting sqref="AY33:AZ33 AZ34">
    <cfRule type="cellIs" dxfId="612" priority="2" operator="equal">
      <formula>0</formula>
    </cfRule>
  </conditionalFormatting>
  <conditionalFormatting sqref="AY34">
    <cfRule type="cellIs" dxfId="611" priority="1" operator="equal">
      <formula>0</formula>
    </cfRule>
  </conditionalFormatting>
  <dataValidations count="1">
    <dataValidation type="custom" errorStyle="warning" showErrorMessage="1" errorTitle="No label" error="You must enter a description in column C for any additional values." sqref="G44:AT53">
      <formula1>AND(SUM($G$44:$AT$53)&gt;0,ISTEXT($C44))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1-5.20) in worksheet WS8._x000a__x000a_'Yes' to keep value, 'No' to edit value, or 'Cancel' to undo latest input.">
          <x14:formula1>
            <xm:f>ROUND(G20,3)=ROUND(SUM([1]WS8!#REF!,[1]WS8!#REF!),3)</xm:f>
          </x14:formula1>
          <xm:sqref>AT20 G20:AR20</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14:formula1>
            <xm:f>ROUND(G11,3)=ROUND(SUM([1]WS5!#REF!),3)</xm:f>
          </x14:formula1>
          <xm:sqref>G11:AT11</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14:formula1>
            <xm:f>ROUND(SUM(G$26:G$28),3)=ROUND([1]WS2!#REF!,3)</xm:f>
          </x14:formula1>
          <xm:sqref>G26:AT28</xm:sqref>
        </x14:dataValidation>
        <x14:dataValidation type="custom" errorStyle="warning" showErrorMessage="1" errorTitle="Unexpected value" error="Value should equal the sum of the equivalent column (lines 4 and 14) in worksheet WS8._x000a__x000a_'Yes' to keep value, 'No' to edit value, or 'Cancel' to undo latest input.">
          <x14:formula1>
            <xm:f>ROUND(AS20,3)=ROUND(SUM([1]WS8!#REF!,[1]WS8!#REF!),3)</xm:f>
          </x14:formula1>
          <xm:sqref>AS20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28"/>
  <sheetViews>
    <sheetView zoomScale="80" zoomScaleNormal="80" workbookViewId="0">
      <pane xSplit="6" topLeftCell="G1" activePane="topRight" state="frozen"/>
      <selection pane="topRight" activeCell="A32" sqref="A32:XFD32"/>
    </sheetView>
  </sheetViews>
  <sheetFormatPr defaultColWidth="0" defaultRowHeight="15" zeroHeight="1" x14ac:dyDescent="0.25"/>
  <cols>
    <col min="1" max="1" width="1.85546875" style="6" customWidth="1"/>
    <col min="2" max="2" width="7.5703125" style="6" customWidth="1"/>
    <col min="3" max="3" width="97.85546875" style="6" customWidth="1"/>
    <col min="4" max="4" width="13.28515625" style="6" bestFit="1" customWidth="1"/>
    <col min="5" max="6" width="6.42578125" style="6" customWidth="1"/>
    <col min="7" max="46" width="11" style="6" customWidth="1"/>
    <col min="47" max="47" width="3" style="6" customWidth="1"/>
    <col min="48" max="48" width="29.28515625" style="6" bestFit="1" customWidth="1"/>
    <col min="49" max="49" width="59" style="6" customWidth="1"/>
    <col min="50" max="50" width="3" style="6" customWidth="1"/>
    <col min="51" max="51" width="64.140625" style="6" customWidth="1"/>
    <col min="52" max="52" width="12.140625" style="6" customWidth="1"/>
    <col min="53" max="53" width="11" style="6" customWidth="1"/>
    <col min="54" max="54" width="7.5703125" style="6" customWidth="1"/>
    <col min="55" max="55" width="95.5703125" style="6" bestFit="1" customWidth="1"/>
    <col min="56" max="57" width="6.42578125" style="6" customWidth="1"/>
    <col min="58" max="62" width="14.42578125" style="6" customWidth="1"/>
    <col min="63" max="63" width="11" style="6" customWidth="1"/>
    <col min="64" max="64" width="2.42578125" style="387" hidden="1" customWidth="1"/>
    <col min="65" max="65" width="11.5703125" style="279" hidden="1" customWidth="1"/>
    <col min="66" max="66" width="2.42578125" style="279" hidden="1" customWidth="1"/>
    <col min="67" max="67" width="8.140625" style="279" hidden="1" customWidth="1"/>
    <col min="68" max="106" width="6.85546875" style="279" hidden="1" customWidth="1"/>
    <col min="107" max="107" width="59" style="279" hidden="1" customWidth="1"/>
    <col min="108" max="108" width="2.42578125" style="387" hidden="1" customWidth="1"/>
    <col min="109" max="109" width="2.42578125" style="257" hidden="1" customWidth="1"/>
    <col min="110" max="16384" width="11" style="6" hidden="1"/>
  </cols>
  <sheetData>
    <row r="1" spans="2:109" ht="20.25" x14ac:dyDescent="0.25">
      <c r="B1" s="1" t="s">
        <v>347</v>
      </c>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4" t="str">
        <f>[1]AppValidation!$D$2</f>
        <v xml:space="preserve">Hafren Dyfrdwy </v>
      </c>
      <c r="AU1" s="1"/>
      <c r="AV1" s="234" t="s">
        <v>1</v>
      </c>
      <c r="AW1" s="234"/>
      <c r="AX1" s="234"/>
      <c r="AY1" s="234"/>
      <c r="BB1" s="1" t="s">
        <v>2</v>
      </c>
      <c r="BC1" s="1"/>
      <c r="BD1" s="1"/>
      <c r="BE1" s="1"/>
      <c r="BF1" s="1"/>
      <c r="BG1" s="1"/>
      <c r="BH1" s="1"/>
      <c r="BI1" s="1"/>
      <c r="BJ1" s="3" t="str">
        <f>LEFT($B$1,3)</f>
        <v>WS2</v>
      </c>
      <c r="BL1" s="7"/>
      <c r="BM1" s="8"/>
      <c r="BN1" s="8"/>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7"/>
    </row>
    <row r="2" spans="2:109" ht="15.75" thickBot="1" x14ac:dyDescent="0.3">
      <c r="B2" s="16"/>
      <c r="C2" s="258"/>
      <c r="D2" s="259"/>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14"/>
      <c r="AL2" s="14"/>
      <c r="AM2" s="257"/>
      <c r="AN2" s="257"/>
      <c r="AO2" s="257"/>
      <c r="AP2" s="257"/>
      <c r="AQ2" s="257"/>
      <c r="AR2" s="257"/>
      <c r="AS2" s="257"/>
      <c r="AT2" s="257"/>
      <c r="AU2" s="257"/>
      <c r="AV2" s="257"/>
      <c r="AW2" s="257"/>
      <c r="AX2" s="260"/>
      <c r="AY2" s="14"/>
      <c r="BB2" s="16"/>
      <c r="BC2" s="258"/>
      <c r="BD2" s="257"/>
      <c r="BE2" s="257"/>
      <c r="BF2" s="257"/>
      <c r="BG2" s="257"/>
      <c r="BH2" s="257"/>
      <c r="BI2" s="257"/>
      <c r="BJ2" s="257"/>
      <c r="BL2" s="261"/>
      <c r="BM2" s="262"/>
      <c r="BN2" s="262"/>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1"/>
      <c r="DE2" s="264"/>
    </row>
    <row r="3" spans="2:109" ht="15.75" thickBot="1" x14ac:dyDescent="0.3">
      <c r="G3" s="1213" t="s">
        <v>348</v>
      </c>
      <c r="H3" s="1214"/>
      <c r="I3" s="1214"/>
      <c r="J3" s="1214"/>
      <c r="K3" s="1215"/>
      <c r="L3" s="1213" t="s">
        <v>349</v>
      </c>
      <c r="M3" s="1214"/>
      <c r="N3" s="1214"/>
      <c r="O3" s="1214"/>
      <c r="P3" s="1219"/>
      <c r="Q3" s="1220" t="s">
        <v>350</v>
      </c>
      <c r="R3" s="1221"/>
      <c r="S3" s="1221"/>
      <c r="T3" s="1221"/>
      <c r="U3" s="1222"/>
      <c r="V3" s="1220" t="s">
        <v>351</v>
      </c>
      <c r="W3" s="1221"/>
      <c r="X3" s="1221"/>
      <c r="Y3" s="1221"/>
      <c r="Z3" s="1222"/>
      <c r="AA3" s="1220" t="s">
        <v>352</v>
      </c>
      <c r="AB3" s="1221"/>
      <c r="AC3" s="1221"/>
      <c r="AD3" s="1221"/>
      <c r="AE3" s="1223"/>
      <c r="AF3" s="1220" t="s">
        <v>353</v>
      </c>
      <c r="AG3" s="1221"/>
      <c r="AH3" s="1221"/>
      <c r="AI3" s="1221"/>
      <c r="AJ3" s="1223"/>
      <c r="AK3" s="1186" t="s">
        <v>354</v>
      </c>
      <c r="AL3" s="1189"/>
      <c r="AM3" s="1189"/>
      <c r="AN3" s="1189"/>
      <c r="AO3" s="1190"/>
      <c r="AP3" s="1186" t="s">
        <v>355</v>
      </c>
      <c r="AQ3" s="1189"/>
      <c r="AR3" s="1189"/>
      <c r="AS3" s="1189"/>
      <c r="AT3" s="1190"/>
      <c r="AU3" s="14"/>
      <c r="AV3" s="14"/>
      <c r="AW3" s="14"/>
      <c r="AX3" s="260"/>
      <c r="AY3" s="265"/>
      <c r="BF3" s="1213" t="s">
        <v>356</v>
      </c>
      <c r="BG3" s="1214"/>
      <c r="BH3" s="1214"/>
      <c r="BI3" s="1214"/>
      <c r="BJ3" s="1215"/>
      <c r="BL3" s="7"/>
      <c r="BM3" s="18"/>
      <c r="BN3" s="18"/>
      <c r="BO3" s="19" t="s">
        <v>12</v>
      </c>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7"/>
      <c r="DE3" s="14"/>
    </row>
    <row r="4" spans="2:109" ht="68.25" thickBot="1" x14ac:dyDescent="0.3">
      <c r="B4" s="267" t="s">
        <v>14</v>
      </c>
      <c r="C4" s="268"/>
      <c r="D4" s="269" t="s">
        <v>15</v>
      </c>
      <c r="E4" s="269" t="s">
        <v>16</v>
      </c>
      <c r="F4" s="270" t="s">
        <v>17</v>
      </c>
      <c r="G4" s="271" t="s">
        <v>18</v>
      </c>
      <c r="H4" s="272" t="s">
        <v>19</v>
      </c>
      <c r="I4" s="272" t="s">
        <v>20</v>
      </c>
      <c r="J4" s="272" t="s">
        <v>21</v>
      </c>
      <c r="K4" s="273" t="s">
        <v>22</v>
      </c>
      <c r="L4" s="271" t="s">
        <v>18</v>
      </c>
      <c r="M4" s="272" t="s">
        <v>19</v>
      </c>
      <c r="N4" s="272" t="s">
        <v>20</v>
      </c>
      <c r="O4" s="272" t="s">
        <v>21</v>
      </c>
      <c r="P4" s="273" t="s">
        <v>22</v>
      </c>
      <c r="Q4" s="271" t="s">
        <v>18</v>
      </c>
      <c r="R4" s="272" t="s">
        <v>19</v>
      </c>
      <c r="S4" s="272" t="s">
        <v>20</v>
      </c>
      <c r="T4" s="272" t="s">
        <v>21</v>
      </c>
      <c r="U4" s="273" t="s">
        <v>22</v>
      </c>
      <c r="V4" s="271" t="s">
        <v>18</v>
      </c>
      <c r="W4" s="272" t="s">
        <v>19</v>
      </c>
      <c r="X4" s="272" t="s">
        <v>20</v>
      </c>
      <c r="Y4" s="272" t="s">
        <v>21</v>
      </c>
      <c r="Z4" s="273" t="s">
        <v>22</v>
      </c>
      <c r="AA4" s="271" t="s">
        <v>18</v>
      </c>
      <c r="AB4" s="272" t="s">
        <v>19</v>
      </c>
      <c r="AC4" s="272" t="s">
        <v>20</v>
      </c>
      <c r="AD4" s="272" t="s">
        <v>21</v>
      </c>
      <c r="AE4" s="273" t="s">
        <v>22</v>
      </c>
      <c r="AF4" s="271" t="s">
        <v>18</v>
      </c>
      <c r="AG4" s="272" t="s">
        <v>19</v>
      </c>
      <c r="AH4" s="272" t="s">
        <v>20</v>
      </c>
      <c r="AI4" s="272" t="s">
        <v>21</v>
      </c>
      <c r="AJ4" s="273" t="s">
        <v>22</v>
      </c>
      <c r="AK4" s="271" t="s">
        <v>18</v>
      </c>
      <c r="AL4" s="272" t="s">
        <v>19</v>
      </c>
      <c r="AM4" s="272" t="s">
        <v>20</v>
      </c>
      <c r="AN4" s="272" t="s">
        <v>21</v>
      </c>
      <c r="AO4" s="273" t="s">
        <v>22</v>
      </c>
      <c r="AP4" s="271" t="s">
        <v>18</v>
      </c>
      <c r="AQ4" s="272" t="s">
        <v>19</v>
      </c>
      <c r="AR4" s="272" t="s">
        <v>20</v>
      </c>
      <c r="AS4" s="272" t="s">
        <v>21</v>
      </c>
      <c r="AT4" s="274" t="s">
        <v>22</v>
      </c>
      <c r="AU4" s="14"/>
      <c r="AV4" s="26" t="s">
        <v>23</v>
      </c>
      <c r="AW4" s="27" t="s">
        <v>24</v>
      </c>
      <c r="AX4" s="260"/>
      <c r="AY4" s="25" t="s">
        <v>25</v>
      </c>
      <c r="BB4" s="267" t="s">
        <v>14</v>
      </c>
      <c r="BC4" s="268"/>
      <c r="BD4" s="269" t="s">
        <v>16</v>
      </c>
      <c r="BE4" s="270" t="s">
        <v>17</v>
      </c>
      <c r="BF4" s="271" t="s">
        <v>18</v>
      </c>
      <c r="BG4" s="272" t="s">
        <v>19</v>
      </c>
      <c r="BH4" s="272" t="s">
        <v>20</v>
      </c>
      <c r="BI4" s="272" t="s">
        <v>21</v>
      </c>
      <c r="BJ4" s="274" t="s">
        <v>22</v>
      </c>
      <c r="BL4" s="7"/>
      <c r="BM4" s="29" t="s">
        <v>357</v>
      </c>
      <c r="BN4" s="275"/>
      <c r="BO4" s="29" t="s">
        <v>27</v>
      </c>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7"/>
      <c r="DE4" s="14"/>
    </row>
    <row r="5" spans="2:109" ht="15" customHeight="1" thickBot="1" x14ac:dyDescent="0.3">
      <c r="B5" s="276"/>
      <c r="C5" s="276"/>
      <c r="D5" s="277"/>
      <c r="E5" s="277"/>
      <c r="F5" s="277"/>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278"/>
      <c r="AV5" s="28"/>
      <c r="AW5" s="28"/>
      <c r="AX5" s="28"/>
      <c r="AY5" s="28"/>
      <c r="AZ5" s="28"/>
      <c r="BB5" s="276"/>
      <c r="BC5" s="276"/>
      <c r="BD5" s="277"/>
      <c r="BE5" s="277"/>
      <c r="BF5" s="34"/>
      <c r="BG5" s="34"/>
      <c r="BH5" s="34"/>
      <c r="BI5" s="34"/>
      <c r="BJ5" s="34"/>
      <c r="BL5" s="7"/>
      <c r="BN5" s="8"/>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7"/>
      <c r="DE5" s="280"/>
    </row>
    <row r="6" spans="2:109" ht="15" customHeight="1" thickBot="1" x14ac:dyDescent="0.3">
      <c r="B6" s="1216" t="s">
        <v>30</v>
      </c>
      <c r="C6" s="1217"/>
      <c r="D6" s="1217"/>
      <c r="E6" s="1217"/>
      <c r="F6" s="1218"/>
      <c r="G6" s="1199" t="s">
        <v>31</v>
      </c>
      <c r="H6" s="1200"/>
      <c r="I6" s="1200"/>
      <c r="J6" s="1200"/>
      <c r="K6" s="1201"/>
      <c r="L6" s="1199" t="s">
        <v>31</v>
      </c>
      <c r="M6" s="1200"/>
      <c r="N6" s="1200"/>
      <c r="O6" s="1200"/>
      <c r="P6" s="1201"/>
      <c r="Q6" s="1199" t="s">
        <v>31</v>
      </c>
      <c r="R6" s="1200"/>
      <c r="S6" s="1200"/>
      <c r="T6" s="1200"/>
      <c r="U6" s="1201"/>
      <c r="V6" s="1199" t="s">
        <v>32</v>
      </c>
      <c r="W6" s="1200"/>
      <c r="X6" s="1200"/>
      <c r="Y6" s="1200"/>
      <c r="Z6" s="1201"/>
      <c r="AA6" s="1199" t="s">
        <v>32</v>
      </c>
      <c r="AB6" s="1200"/>
      <c r="AC6" s="1200"/>
      <c r="AD6" s="1200"/>
      <c r="AE6" s="1201"/>
      <c r="AF6" s="1199" t="s">
        <v>32</v>
      </c>
      <c r="AG6" s="1200"/>
      <c r="AH6" s="1200"/>
      <c r="AI6" s="1200"/>
      <c r="AJ6" s="1201"/>
      <c r="AK6" s="1199" t="s">
        <v>32</v>
      </c>
      <c r="AL6" s="1200"/>
      <c r="AM6" s="1200"/>
      <c r="AN6" s="1200"/>
      <c r="AO6" s="1201"/>
      <c r="AP6" s="1199" t="s">
        <v>32</v>
      </c>
      <c r="AQ6" s="1200"/>
      <c r="AR6" s="1200"/>
      <c r="AS6" s="1200"/>
      <c r="AT6" s="1201"/>
      <c r="AU6" s="278"/>
      <c r="AV6" s="28"/>
      <c r="AW6" s="28"/>
      <c r="AX6" s="28"/>
      <c r="AY6" s="28"/>
      <c r="AZ6" s="28"/>
      <c r="BB6" s="1216" t="s">
        <v>30</v>
      </c>
      <c r="BC6" s="1217"/>
      <c r="BD6" s="1217"/>
      <c r="BE6" s="1218"/>
      <c r="BF6" s="1199" t="s">
        <v>33</v>
      </c>
      <c r="BG6" s="1200"/>
      <c r="BH6" s="1200"/>
      <c r="BI6" s="1200"/>
      <c r="BJ6" s="1201"/>
      <c r="BL6" s="7"/>
      <c r="BM6" s="8"/>
      <c r="BN6" s="8"/>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7"/>
      <c r="DE6" s="14"/>
    </row>
    <row r="7" spans="2:109" ht="15.75" thickBot="1" x14ac:dyDescent="0.3">
      <c r="B7" s="281"/>
      <c r="C7" s="281"/>
      <c r="D7" s="277"/>
      <c r="E7" s="277"/>
      <c r="F7" s="277"/>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278"/>
      <c r="AV7" s="28"/>
      <c r="AW7" s="28"/>
      <c r="AX7" s="28"/>
      <c r="AY7" s="28"/>
      <c r="AZ7" s="28"/>
      <c r="BB7" s="281"/>
      <c r="BC7" s="281"/>
      <c r="BD7" s="277"/>
      <c r="BE7" s="277"/>
      <c r="BF7" s="34"/>
      <c r="BG7" s="34"/>
      <c r="BH7" s="34"/>
      <c r="BI7" s="34"/>
      <c r="BJ7" s="34"/>
      <c r="BL7" s="7"/>
      <c r="BM7" s="8"/>
      <c r="BN7" s="8"/>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7"/>
      <c r="DE7" s="14"/>
    </row>
    <row r="8" spans="2:109" ht="15.75" thickBot="1" x14ac:dyDescent="0.3">
      <c r="B8" s="282" t="s">
        <v>36</v>
      </c>
      <c r="C8" s="283" t="s">
        <v>358</v>
      </c>
      <c r="D8" s="284"/>
      <c r="E8" s="285"/>
      <c r="F8" s="285"/>
      <c r="G8" s="285"/>
      <c r="H8" s="286"/>
      <c r="I8" s="286"/>
      <c r="J8" s="286"/>
      <c r="K8" s="285"/>
      <c r="L8" s="285"/>
      <c r="M8" s="286"/>
      <c r="N8" s="286"/>
      <c r="O8" s="286"/>
      <c r="P8" s="285"/>
      <c r="Q8" s="285"/>
      <c r="R8" s="286"/>
      <c r="S8" s="286"/>
      <c r="T8" s="286"/>
      <c r="U8" s="285"/>
      <c r="V8" s="285"/>
      <c r="W8" s="286"/>
      <c r="X8" s="286"/>
      <c r="Y8" s="286"/>
      <c r="Z8" s="285"/>
      <c r="AA8" s="285"/>
      <c r="AB8" s="286"/>
      <c r="AC8" s="286"/>
      <c r="AD8" s="286"/>
      <c r="AE8" s="285"/>
      <c r="AF8" s="285"/>
      <c r="AG8" s="286"/>
      <c r="AH8" s="286"/>
      <c r="AI8" s="286"/>
      <c r="AJ8" s="285"/>
      <c r="AK8" s="285"/>
      <c r="AL8" s="286"/>
      <c r="AM8" s="286"/>
      <c r="AN8" s="286"/>
      <c r="AO8" s="285"/>
      <c r="AP8" s="285"/>
      <c r="AQ8" s="286"/>
      <c r="AR8" s="286"/>
      <c r="AS8" s="286"/>
      <c r="AT8" s="285"/>
      <c r="AU8" s="278"/>
      <c r="AV8" s="278"/>
      <c r="AW8" s="278"/>
      <c r="AX8" s="278"/>
      <c r="AY8" s="43"/>
      <c r="AZ8" s="43"/>
      <c r="BB8" s="282" t="s">
        <v>36</v>
      </c>
      <c r="BC8" s="283" t="s">
        <v>358</v>
      </c>
      <c r="BD8" s="285"/>
      <c r="BE8" s="285"/>
      <c r="BF8" s="285"/>
      <c r="BG8" s="286"/>
      <c r="BH8" s="286"/>
      <c r="BI8" s="286"/>
      <c r="BJ8" s="285"/>
      <c r="BL8" s="7"/>
      <c r="BM8" s="8"/>
      <c r="BN8" s="8"/>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7"/>
      <c r="DE8" s="14"/>
    </row>
    <row r="9" spans="2:109" ht="14.25" customHeight="1" x14ac:dyDescent="0.25">
      <c r="B9" s="287">
        <v>1</v>
      </c>
      <c r="C9" s="288" t="s">
        <v>359</v>
      </c>
      <c r="D9" s="46" t="s">
        <v>40</v>
      </c>
      <c r="E9" s="289" t="s">
        <v>41</v>
      </c>
      <c r="F9" s="290">
        <v>3</v>
      </c>
      <c r="G9" s="291">
        <v>0</v>
      </c>
      <c r="H9" s="292">
        <v>0</v>
      </c>
      <c r="I9" s="292">
        <v>0</v>
      </c>
      <c r="J9" s="292">
        <v>0</v>
      </c>
      <c r="K9" s="293">
        <f t="shared" ref="K9:K47" si="0">SUM(G9:J9)</f>
        <v>0</v>
      </c>
      <c r="L9" s="291">
        <v>0</v>
      </c>
      <c r="M9" s="292">
        <v>0</v>
      </c>
      <c r="N9" s="292">
        <v>0</v>
      </c>
      <c r="O9" s="292">
        <v>0</v>
      </c>
      <c r="P9" s="293">
        <f t="shared" ref="P9:P47" si="1">SUM(L9:O9)</f>
        <v>0</v>
      </c>
      <c r="Q9" s="291">
        <v>0</v>
      </c>
      <c r="R9" s="292">
        <v>0</v>
      </c>
      <c r="S9" s="292">
        <v>0</v>
      </c>
      <c r="T9" s="292">
        <v>0</v>
      </c>
      <c r="U9" s="293">
        <f t="shared" ref="U9:U47" si="2">SUM(Q9:T9)</f>
        <v>0</v>
      </c>
      <c r="V9" s="291">
        <v>0.156</v>
      </c>
      <c r="W9" s="292">
        <v>0</v>
      </c>
      <c r="X9" s="292">
        <v>0</v>
      </c>
      <c r="Y9" s="292">
        <v>0</v>
      </c>
      <c r="Z9" s="293">
        <f t="shared" ref="Z9:Z47" si="3">SUM(V9:Y9)</f>
        <v>0.156</v>
      </c>
      <c r="AA9" s="291">
        <v>0.20100000000000001</v>
      </c>
      <c r="AB9" s="292">
        <v>0</v>
      </c>
      <c r="AC9" s="292">
        <v>0</v>
      </c>
      <c r="AD9" s="292">
        <v>0</v>
      </c>
      <c r="AE9" s="293">
        <f t="shared" ref="AE9:AE47" si="4">SUM(AA9:AD9)</f>
        <v>0.20100000000000001</v>
      </c>
      <c r="AF9" s="291">
        <v>0.151</v>
      </c>
      <c r="AG9" s="292">
        <v>0</v>
      </c>
      <c r="AH9" s="292">
        <v>0</v>
      </c>
      <c r="AI9" s="292">
        <v>0</v>
      </c>
      <c r="AJ9" s="293">
        <f t="shared" ref="AJ9:AJ47" si="5">SUM(AF9:AI9)</f>
        <v>0.151</v>
      </c>
      <c r="AK9" s="291">
        <v>1.2E-2</v>
      </c>
      <c r="AL9" s="292">
        <v>0</v>
      </c>
      <c r="AM9" s="292">
        <v>0</v>
      </c>
      <c r="AN9" s="292">
        <v>0</v>
      </c>
      <c r="AO9" s="293">
        <f t="shared" ref="AO9:AO47" si="6">SUM(AK9:AN9)</f>
        <v>1.2E-2</v>
      </c>
      <c r="AP9" s="291">
        <v>2E-3</v>
      </c>
      <c r="AQ9" s="292">
        <v>0</v>
      </c>
      <c r="AR9" s="292">
        <v>0</v>
      </c>
      <c r="AS9" s="292">
        <v>0</v>
      </c>
      <c r="AT9" s="293">
        <f t="shared" ref="AT9:AT47" si="7">SUM(AP9:AS9)</f>
        <v>2E-3</v>
      </c>
      <c r="AU9" s="14"/>
      <c r="AV9" s="52"/>
      <c r="AW9" s="294"/>
      <c r="AX9" s="54"/>
      <c r="AY9" s="43">
        <f t="shared" ref="AY9:AY31" si="8">IF(SUM(BO9:DA9)=0,0,$BO$4)</f>
        <v>0</v>
      </c>
      <c r="AZ9" s="43"/>
      <c r="BB9" s="287">
        <v>1</v>
      </c>
      <c r="BC9" s="288" t="s">
        <v>359</v>
      </c>
      <c r="BD9" s="289" t="s">
        <v>41</v>
      </c>
      <c r="BE9" s="290">
        <v>3</v>
      </c>
      <c r="BF9" s="295" t="s">
        <v>360</v>
      </c>
      <c r="BG9" s="296" t="s">
        <v>361</v>
      </c>
      <c r="BH9" s="296" t="s">
        <v>362</v>
      </c>
      <c r="BI9" s="296" t="s">
        <v>363</v>
      </c>
      <c r="BJ9" s="297" t="s">
        <v>364</v>
      </c>
      <c r="BL9" s="7"/>
      <c r="BM9" s="8"/>
      <c r="BN9" s="8"/>
      <c r="BO9" s="298">
        <f t="shared" ref="BO9:BR31" si="9">IF(ISNUMBER(G9),0,1)</f>
        <v>0</v>
      </c>
      <c r="BP9" s="298">
        <f t="shared" si="9"/>
        <v>0</v>
      </c>
      <c r="BQ9" s="298">
        <f t="shared" si="9"/>
        <v>0</v>
      </c>
      <c r="BR9" s="298">
        <f t="shared" si="9"/>
        <v>0</v>
      </c>
      <c r="BS9" s="166"/>
      <c r="BT9" s="298">
        <f t="shared" ref="BT9:BW31" si="10">IF(ISNUMBER(L9),0,1)</f>
        <v>0</v>
      </c>
      <c r="BU9" s="298">
        <f t="shared" si="10"/>
        <v>0</v>
      </c>
      <c r="BV9" s="298">
        <f t="shared" si="10"/>
        <v>0</v>
      </c>
      <c r="BW9" s="298">
        <f t="shared" si="10"/>
        <v>0</v>
      </c>
      <c r="BX9" s="166"/>
      <c r="BY9" s="298">
        <f t="shared" ref="BY9:CB31" si="11">IF(ISNUMBER(Q9),0,1)</f>
        <v>0</v>
      </c>
      <c r="BZ9" s="298">
        <f t="shared" si="11"/>
        <v>0</v>
      </c>
      <c r="CA9" s="298">
        <f t="shared" si="11"/>
        <v>0</v>
      </c>
      <c r="CB9" s="298">
        <f t="shared" si="11"/>
        <v>0</v>
      </c>
      <c r="CC9" s="166"/>
      <c r="CD9" s="298">
        <f t="shared" ref="CD9:CG31" si="12">IF(ISNUMBER(V9),0,1)</f>
        <v>0</v>
      </c>
      <c r="CE9" s="298">
        <f t="shared" si="12"/>
        <v>0</v>
      </c>
      <c r="CF9" s="298">
        <f t="shared" si="12"/>
        <v>0</v>
      </c>
      <c r="CG9" s="298">
        <f t="shared" si="12"/>
        <v>0</v>
      </c>
      <c r="CH9" s="166"/>
      <c r="CI9" s="298">
        <f t="shared" ref="CI9:CL31" si="13">IF(ISNUMBER(AA9),0,1)</f>
        <v>0</v>
      </c>
      <c r="CJ9" s="298">
        <f t="shared" si="13"/>
        <v>0</v>
      </c>
      <c r="CK9" s="298">
        <f t="shared" si="13"/>
        <v>0</v>
      </c>
      <c r="CL9" s="298">
        <f t="shared" si="13"/>
        <v>0</v>
      </c>
      <c r="CM9" s="166"/>
      <c r="CN9" s="298">
        <f t="shared" ref="CN9:CQ31" si="14">IF(ISNUMBER(AF9),0,1)</f>
        <v>0</v>
      </c>
      <c r="CO9" s="298">
        <f t="shared" si="14"/>
        <v>0</v>
      </c>
      <c r="CP9" s="298">
        <f t="shared" si="14"/>
        <v>0</v>
      </c>
      <c r="CQ9" s="298">
        <f t="shared" si="14"/>
        <v>0</v>
      </c>
      <c r="CR9" s="166"/>
      <c r="CS9" s="298">
        <f t="shared" ref="CS9:CV31" si="15">IF(ISNUMBER(AK9),0,1)</f>
        <v>0</v>
      </c>
      <c r="CT9" s="298">
        <f t="shared" si="15"/>
        <v>0</v>
      </c>
      <c r="CU9" s="298">
        <f t="shared" si="15"/>
        <v>0</v>
      </c>
      <c r="CV9" s="298">
        <f t="shared" si="15"/>
        <v>0</v>
      </c>
      <c r="CW9" s="166"/>
      <c r="CX9" s="298">
        <f t="shared" ref="CX9:DA31" si="16">IF(ISNUMBER(AP9),0,1)</f>
        <v>0</v>
      </c>
      <c r="CY9" s="298">
        <f t="shared" si="16"/>
        <v>0</v>
      </c>
      <c r="CZ9" s="298">
        <f t="shared" si="16"/>
        <v>0</v>
      </c>
      <c r="DA9" s="298">
        <f t="shared" si="16"/>
        <v>0</v>
      </c>
      <c r="DB9" s="166"/>
      <c r="DC9" s="299"/>
      <c r="DD9" s="7"/>
      <c r="DE9" s="14"/>
    </row>
    <row r="10" spans="2:109" s="310" customFormat="1" ht="14.25" customHeight="1" x14ac:dyDescent="0.25">
      <c r="B10" s="300">
        <f>B9+1</f>
        <v>2</v>
      </c>
      <c r="C10" s="288" t="s">
        <v>365</v>
      </c>
      <c r="D10" s="64" t="s">
        <v>49</v>
      </c>
      <c r="E10" s="301" t="s">
        <v>41</v>
      </c>
      <c r="F10" s="302">
        <v>3</v>
      </c>
      <c r="G10" s="303">
        <v>3.3432771980721469E-2</v>
      </c>
      <c r="H10" s="304">
        <v>0</v>
      </c>
      <c r="I10" s="304">
        <v>0</v>
      </c>
      <c r="J10" s="304">
        <v>0</v>
      </c>
      <c r="K10" s="305">
        <f t="shared" si="0"/>
        <v>3.3432771980721469E-2</v>
      </c>
      <c r="L10" s="1000">
        <v>0</v>
      </c>
      <c r="M10" s="304">
        <v>0</v>
      </c>
      <c r="N10" s="304">
        <v>0</v>
      </c>
      <c r="O10" s="304">
        <v>0</v>
      </c>
      <c r="P10" s="305">
        <f t="shared" si="1"/>
        <v>0</v>
      </c>
      <c r="Q10" s="303">
        <v>2E-3</v>
      </c>
      <c r="R10" s="304">
        <v>0</v>
      </c>
      <c r="S10" s="304">
        <v>0</v>
      </c>
      <c r="T10" s="304">
        <v>0</v>
      </c>
      <c r="U10" s="305">
        <f t="shared" si="2"/>
        <v>2E-3</v>
      </c>
      <c r="V10" s="303">
        <v>0.69207947530290448</v>
      </c>
      <c r="W10" s="304">
        <v>0</v>
      </c>
      <c r="X10" s="304">
        <v>0</v>
      </c>
      <c r="Y10" s="304">
        <v>0</v>
      </c>
      <c r="Z10" s="305">
        <f t="shared" si="3"/>
        <v>0.69207947530290448</v>
      </c>
      <c r="AA10" s="303">
        <v>0.69207947530290448</v>
      </c>
      <c r="AB10" s="304">
        <v>0</v>
      </c>
      <c r="AC10" s="304">
        <v>0</v>
      </c>
      <c r="AD10" s="304">
        <v>0</v>
      </c>
      <c r="AE10" s="305">
        <f t="shared" si="4"/>
        <v>0.69207947530290448</v>
      </c>
      <c r="AF10" s="303">
        <v>0</v>
      </c>
      <c r="AG10" s="304">
        <v>0</v>
      </c>
      <c r="AH10" s="304">
        <v>0</v>
      </c>
      <c r="AI10" s="304">
        <v>0</v>
      </c>
      <c r="AJ10" s="305">
        <f t="shared" si="5"/>
        <v>0</v>
      </c>
      <c r="AK10" s="303">
        <v>0</v>
      </c>
      <c r="AL10" s="304">
        <v>0</v>
      </c>
      <c r="AM10" s="304">
        <v>0</v>
      </c>
      <c r="AN10" s="304">
        <v>0</v>
      </c>
      <c r="AO10" s="305">
        <f t="shared" si="6"/>
        <v>0</v>
      </c>
      <c r="AP10" s="303">
        <v>0</v>
      </c>
      <c r="AQ10" s="304">
        <v>0</v>
      </c>
      <c r="AR10" s="304">
        <v>0</v>
      </c>
      <c r="AS10" s="304">
        <v>0</v>
      </c>
      <c r="AT10" s="305">
        <f t="shared" si="7"/>
        <v>0</v>
      </c>
      <c r="AU10" s="306"/>
      <c r="AV10" s="307"/>
      <c r="AW10" s="308"/>
      <c r="AX10" s="309"/>
      <c r="AY10" s="43">
        <f t="shared" si="8"/>
        <v>0</v>
      </c>
      <c r="AZ10" s="43"/>
      <c r="BB10" s="300">
        <f>BB9+1</f>
        <v>2</v>
      </c>
      <c r="BC10" s="288" t="s">
        <v>365</v>
      </c>
      <c r="BD10" s="301" t="s">
        <v>41</v>
      </c>
      <c r="BE10" s="302">
        <v>3</v>
      </c>
      <c r="BF10" s="311" t="s">
        <v>366</v>
      </c>
      <c r="BG10" s="312" t="s">
        <v>367</v>
      </c>
      <c r="BH10" s="312" t="s">
        <v>368</v>
      </c>
      <c r="BI10" s="312" t="s">
        <v>369</v>
      </c>
      <c r="BJ10" s="313" t="s">
        <v>370</v>
      </c>
      <c r="BL10" s="7"/>
      <c r="BM10" s="8"/>
      <c r="BN10" s="8"/>
      <c r="BO10" s="298">
        <f t="shared" si="9"/>
        <v>0</v>
      </c>
      <c r="BP10" s="298">
        <f t="shared" si="9"/>
        <v>0</v>
      </c>
      <c r="BQ10" s="298">
        <f t="shared" si="9"/>
        <v>0</v>
      </c>
      <c r="BR10" s="298">
        <f t="shared" si="9"/>
        <v>0</v>
      </c>
      <c r="BS10" s="166"/>
      <c r="BT10" s="298">
        <f t="shared" si="10"/>
        <v>0</v>
      </c>
      <c r="BU10" s="298">
        <f t="shared" si="10"/>
        <v>0</v>
      </c>
      <c r="BV10" s="298">
        <f t="shared" si="10"/>
        <v>0</v>
      </c>
      <c r="BW10" s="298">
        <f t="shared" si="10"/>
        <v>0</v>
      </c>
      <c r="BX10" s="166"/>
      <c r="BY10" s="298">
        <f t="shared" si="11"/>
        <v>0</v>
      </c>
      <c r="BZ10" s="298">
        <f t="shared" si="11"/>
        <v>0</v>
      </c>
      <c r="CA10" s="298">
        <f t="shared" si="11"/>
        <v>0</v>
      </c>
      <c r="CB10" s="298">
        <f t="shared" si="11"/>
        <v>0</v>
      </c>
      <c r="CC10" s="166"/>
      <c r="CD10" s="298">
        <f t="shared" si="12"/>
        <v>0</v>
      </c>
      <c r="CE10" s="298">
        <f t="shared" si="12"/>
        <v>0</v>
      </c>
      <c r="CF10" s="298">
        <f t="shared" si="12"/>
        <v>0</v>
      </c>
      <c r="CG10" s="298">
        <f t="shared" si="12"/>
        <v>0</v>
      </c>
      <c r="CH10" s="166"/>
      <c r="CI10" s="298">
        <f t="shared" si="13"/>
        <v>0</v>
      </c>
      <c r="CJ10" s="298">
        <f t="shared" si="13"/>
        <v>0</v>
      </c>
      <c r="CK10" s="298">
        <f t="shared" si="13"/>
        <v>0</v>
      </c>
      <c r="CL10" s="298">
        <f t="shared" si="13"/>
        <v>0</v>
      </c>
      <c r="CM10" s="166"/>
      <c r="CN10" s="298">
        <f t="shared" si="14"/>
        <v>0</v>
      </c>
      <c r="CO10" s="298">
        <f t="shared" si="14"/>
        <v>0</v>
      </c>
      <c r="CP10" s="298">
        <f t="shared" si="14"/>
        <v>0</v>
      </c>
      <c r="CQ10" s="298">
        <f t="shared" si="14"/>
        <v>0</v>
      </c>
      <c r="CR10" s="166"/>
      <c r="CS10" s="298">
        <f t="shared" si="15"/>
        <v>0</v>
      </c>
      <c r="CT10" s="298">
        <f t="shared" si="15"/>
        <v>0</v>
      </c>
      <c r="CU10" s="298">
        <f t="shared" si="15"/>
        <v>0</v>
      </c>
      <c r="CV10" s="298">
        <f t="shared" si="15"/>
        <v>0</v>
      </c>
      <c r="CW10" s="166"/>
      <c r="CX10" s="298">
        <f t="shared" si="16"/>
        <v>0</v>
      </c>
      <c r="CY10" s="298">
        <f t="shared" si="16"/>
        <v>0</v>
      </c>
      <c r="CZ10" s="298">
        <f t="shared" si="16"/>
        <v>0</v>
      </c>
      <c r="DA10" s="298">
        <f t="shared" si="16"/>
        <v>0</v>
      </c>
      <c r="DB10" s="280"/>
      <c r="DC10" s="280"/>
      <c r="DD10" s="7"/>
      <c r="DE10" s="14"/>
    </row>
    <row r="11" spans="2:109" ht="14.25" customHeight="1" x14ac:dyDescent="0.25">
      <c r="B11" s="314">
        <f t="shared" ref="B11:B41" si="17">B10+1</f>
        <v>3</v>
      </c>
      <c r="C11" s="315" t="s">
        <v>371</v>
      </c>
      <c r="D11" s="64" t="s">
        <v>56</v>
      </c>
      <c r="E11" s="301" t="s">
        <v>41</v>
      </c>
      <c r="F11" s="302">
        <v>3</v>
      </c>
      <c r="G11" s="303">
        <v>0</v>
      </c>
      <c r="H11" s="304">
        <v>0</v>
      </c>
      <c r="I11" s="304">
        <v>0</v>
      </c>
      <c r="J11" s="304">
        <v>0</v>
      </c>
      <c r="K11" s="305">
        <f t="shared" si="0"/>
        <v>0</v>
      </c>
      <c r="L11" s="303">
        <v>0</v>
      </c>
      <c r="M11" s="304">
        <v>0</v>
      </c>
      <c r="N11" s="304">
        <v>0</v>
      </c>
      <c r="O11" s="304">
        <v>0</v>
      </c>
      <c r="P11" s="305">
        <f t="shared" si="1"/>
        <v>0</v>
      </c>
      <c r="Q11" s="303">
        <v>0</v>
      </c>
      <c r="R11" s="304">
        <v>0</v>
      </c>
      <c r="S11" s="304">
        <v>0</v>
      </c>
      <c r="T11" s="304">
        <v>0</v>
      </c>
      <c r="U11" s="305">
        <f t="shared" si="2"/>
        <v>0</v>
      </c>
      <c r="V11" s="303">
        <v>0</v>
      </c>
      <c r="W11" s="304">
        <v>0</v>
      </c>
      <c r="X11" s="304">
        <v>0</v>
      </c>
      <c r="Y11" s="304">
        <v>0</v>
      </c>
      <c r="Z11" s="305">
        <f t="shared" si="3"/>
        <v>0</v>
      </c>
      <c r="AA11" s="303">
        <v>0</v>
      </c>
      <c r="AB11" s="304">
        <v>0</v>
      </c>
      <c r="AC11" s="304">
        <v>0</v>
      </c>
      <c r="AD11" s="304">
        <v>0</v>
      </c>
      <c r="AE11" s="305">
        <f t="shared" si="4"/>
        <v>0</v>
      </c>
      <c r="AF11" s="303">
        <v>0</v>
      </c>
      <c r="AG11" s="304">
        <v>0</v>
      </c>
      <c r="AH11" s="304">
        <v>0</v>
      </c>
      <c r="AI11" s="304">
        <v>0</v>
      </c>
      <c r="AJ11" s="305">
        <f t="shared" si="5"/>
        <v>0</v>
      </c>
      <c r="AK11" s="303">
        <v>0</v>
      </c>
      <c r="AL11" s="304">
        <v>0</v>
      </c>
      <c r="AM11" s="304">
        <v>0</v>
      </c>
      <c r="AN11" s="304">
        <v>0</v>
      </c>
      <c r="AO11" s="305">
        <f t="shared" si="6"/>
        <v>0</v>
      </c>
      <c r="AP11" s="303">
        <v>0</v>
      </c>
      <c r="AQ11" s="304">
        <v>0</v>
      </c>
      <c r="AR11" s="304">
        <v>0</v>
      </c>
      <c r="AS11" s="304">
        <v>0</v>
      </c>
      <c r="AT11" s="305">
        <f t="shared" si="7"/>
        <v>0</v>
      </c>
      <c r="AU11" s="14"/>
      <c r="AV11" s="70"/>
      <c r="AW11" s="37"/>
      <c r="AX11" s="71"/>
      <c r="AY11" s="43">
        <f t="shared" si="8"/>
        <v>0</v>
      </c>
      <c r="AZ11" s="43"/>
      <c r="BB11" s="314">
        <f t="shared" ref="BB11:BB47" si="18">BB10+1</f>
        <v>3</v>
      </c>
      <c r="BC11" s="315" t="s">
        <v>371</v>
      </c>
      <c r="BD11" s="301" t="s">
        <v>41</v>
      </c>
      <c r="BE11" s="302">
        <v>3</v>
      </c>
      <c r="BF11" s="311" t="s">
        <v>372</v>
      </c>
      <c r="BG11" s="312" t="s">
        <v>373</v>
      </c>
      <c r="BH11" s="312" t="s">
        <v>374</v>
      </c>
      <c r="BI11" s="312" t="s">
        <v>375</v>
      </c>
      <c r="BJ11" s="313" t="s">
        <v>376</v>
      </c>
      <c r="BL11" s="7"/>
      <c r="BM11" s="8"/>
      <c r="BN11" s="8"/>
      <c r="BO11" s="298">
        <f t="shared" si="9"/>
        <v>0</v>
      </c>
      <c r="BP11" s="298">
        <f t="shared" si="9"/>
        <v>0</v>
      </c>
      <c r="BQ11" s="298">
        <f t="shared" si="9"/>
        <v>0</v>
      </c>
      <c r="BR11" s="298">
        <f t="shared" si="9"/>
        <v>0</v>
      </c>
      <c r="BS11" s="166"/>
      <c r="BT11" s="298">
        <f t="shared" si="10"/>
        <v>0</v>
      </c>
      <c r="BU11" s="298">
        <f t="shared" si="10"/>
        <v>0</v>
      </c>
      <c r="BV11" s="298">
        <f t="shared" si="10"/>
        <v>0</v>
      </c>
      <c r="BW11" s="298">
        <f t="shared" si="10"/>
        <v>0</v>
      </c>
      <c r="BX11" s="166"/>
      <c r="BY11" s="298">
        <f t="shared" si="11"/>
        <v>0</v>
      </c>
      <c r="BZ11" s="298">
        <f t="shared" si="11"/>
        <v>0</v>
      </c>
      <c r="CA11" s="298">
        <f t="shared" si="11"/>
        <v>0</v>
      </c>
      <c r="CB11" s="298">
        <f t="shared" si="11"/>
        <v>0</v>
      </c>
      <c r="CC11" s="166"/>
      <c r="CD11" s="298">
        <f t="shared" si="12"/>
        <v>0</v>
      </c>
      <c r="CE11" s="298">
        <f t="shared" si="12"/>
        <v>0</v>
      </c>
      <c r="CF11" s="298">
        <f t="shared" si="12"/>
        <v>0</v>
      </c>
      <c r="CG11" s="298">
        <f t="shared" si="12"/>
        <v>0</v>
      </c>
      <c r="CH11" s="166"/>
      <c r="CI11" s="298">
        <f t="shared" si="13"/>
        <v>0</v>
      </c>
      <c r="CJ11" s="298">
        <f t="shared" si="13"/>
        <v>0</v>
      </c>
      <c r="CK11" s="298">
        <f t="shared" si="13"/>
        <v>0</v>
      </c>
      <c r="CL11" s="298">
        <f t="shared" si="13"/>
        <v>0</v>
      </c>
      <c r="CM11" s="166"/>
      <c r="CN11" s="298">
        <f t="shared" si="14"/>
        <v>0</v>
      </c>
      <c r="CO11" s="298">
        <f t="shared" si="14"/>
        <v>0</v>
      </c>
      <c r="CP11" s="298">
        <f t="shared" si="14"/>
        <v>0</v>
      </c>
      <c r="CQ11" s="298">
        <f t="shared" si="14"/>
        <v>0</v>
      </c>
      <c r="CR11" s="166"/>
      <c r="CS11" s="298">
        <f t="shared" si="15"/>
        <v>0</v>
      </c>
      <c r="CT11" s="298">
        <f t="shared" si="15"/>
        <v>0</v>
      </c>
      <c r="CU11" s="298">
        <f t="shared" si="15"/>
        <v>0</v>
      </c>
      <c r="CV11" s="298">
        <f t="shared" si="15"/>
        <v>0</v>
      </c>
      <c r="CW11" s="166"/>
      <c r="CX11" s="298">
        <f t="shared" si="16"/>
        <v>0</v>
      </c>
      <c r="CY11" s="298">
        <f t="shared" si="16"/>
        <v>0</v>
      </c>
      <c r="CZ11" s="298">
        <f t="shared" si="16"/>
        <v>0</v>
      </c>
      <c r="DA11" s="298">
        <f t="shared" si="16"/>
        <v>0</v>
      </c>
      <c r="DB11" s="280"/>
      <c r="DC11" s="280"/>
      <c r="DD11" s="7"/>
      <c r="DE11" s="14"/>
    </row>
    <row r="12" spans="2:109" ht="14.25" customHeight="1" x14ac:dyDescent="0.25">
      <c r="B12" s="314">
        <f t="shared" si="17"/>
        <v>4</v>
      </c>
      <c r="C12" s="315" t="s">
        <v>377</v>
      </c>
      <c r="D12" s="64" t="s">
        <v>64</v>
      </c>
      <c r="E12" s="301" t="s">
        <v>41</v>
      </c>
      <c r="F12" s="302">
        <v>3</v>
      </c>
      <c r="G12" s="303">
        <v>0</v>
      </c>
      <c r="H12" s="304">
        <v>0</v>
      </c>
      <c r="I12" s="304">
        <v>0</v>
      </c>
      <c r="J12" s="304">
        <v>0.20761961136775373</v>
      </c>
      <c r="K12" s="305">
        <f t="shared" si="0"/>
        <v>0.20761961136775373</v>
      </c>
      <c r="L12" s="303">
        <v>0</v>
      </c>
      <c r="M12" s="304">
        <v>0</v>
      </c>
      <c r="N12" s="304">
        <v>0</v>
      </c>
      <c r="O12" s="1001">
        <v>0.14299999999999999</v>
      </c>
      <c r="P12" s="305">
        <f t="shared" si="1"/>
        <v>0.14299999999999999</v>
      </c>
      <c r="Q12" s="303">
        <v>0</v>
      </c>
      <c r="R12" s="304">
        <v>0</v>
      </c>
      <c r="S12" s="304">
        <v>0</v>
      </c>
      <c r="T12" s="304">
        <v>0.14639582116081112</v>
      </c>
      <c r="U12" s="305">
        <f t="shared" si="2"/>
        <v>0.14639582116081112</v>
      </c>
      <c r="V12" s="303">
        <v>0</v>
      </c>
      <c r="W12" s="304">
        <v>0</v>
      </c>
      <c r="X12" s="304">
        <v>0</v>
      </c>
      <c r="Y12" s="304">
        <v>0</v>
      </c>
      <c r="Z12" s="305">
        <f t="shared" si="3"/>
        <v>0</v>
      </c>
      <c r="AA12" s="303">
        <v>0</v>
      </c>
      <c r="AB12" s="304">
        <v>0</v>
      </c>
      <c r="AC12" s="304">
        <v>0</v>
      </c>
      <c r="AD12" s="304">
        <v>0</v>
      </c>
      <c r="AE12" s="305">
        <f t="shared" si="4"/>
        <v>0</v>
      </c>
      <c r="AF12" s="303">
        <v>0</v>
      </c>
      <c r="AG12" s="304">
        <v>0</v>
      </c>
      <c r="AH12" s="304">
        <v>0</v>
      </c>
      <c r="AI12" s="304">
        <v>0</v>
      </c>
      <c r="AJ12" s="305">
        <f t="shared" si="5"/>
        <v>0</v>
      </c>
      <c r="AK12" s="303">
        <v>0</v>
      </c>
      <c r="AL12" s="304">
        <v>0</v>
      </c>
      <c r="AM12" s="304">
        <v>0</v>
      </c>
      <c r="AN12" s="304">
        <v>0</v>
      </c>
      <c r="AO12" s="305">
        <f t="shared" si="6"/>
        <v>0</v>
      </c>
      <c r="AP12" s="303">
        <v>0</v>
      </c>
      <c r="AQ12" s="304">
        <v>0</v>
      </c>
      <c r="AR12" s="304">
        <v>0</v>
      </c>
      <c r="AS12" s="304">
        <v>0</v>
      </c>
      <c r="AT12" s="305">
        <f t="shared" si="7"/>
        <v>0</v>
      </c>
      <c r="AU12" s="14"/>
      <c r="AV12" s="70"/>
      <c r="AW12" s="37"/>
      <c r="AX12" s="71"/>
      <c r="AY12" s="43">
        <f t="shared" si="8"/>
        <v>0</v>
      </c>
      <c r="AZ12" s="43"/>
      <c r="BB12" s="314">
        <f t="shared" si="18"/>
        <v>4</v>
      </c>
      <c r="BC12" s="315" t="s">
        <v>377</v>
      </c>
      <c r="BD12" s="301" t="s">
        <v>41</v>
      </c>
      <c r="BE12" s="302">
        <v>3</v>
      </c>
      <c r="BF12" s="311" t="s">
        <v>378</v>
      </c>
      <c r="BG12" s="312" t="s">
        <v>379</v>
      </c>
      <c r="BH12" s="312" t="s">
        <v>380</v>
      </c>
      <c r="BI12" s="312" t="s">
        <v>381</v>
      </c>
      <c r="BJ12" s="313" t="s">
        <v>382</v>
      </c>
      <c r="BL12" s="7"/>
      <c r="BM12" s="8"/>
      <c r="BN12" s="8"/>
      <c r="BO12" s="298">
        <f t="shared" si="9"/>
        <v>0</v>
      </c>
      <c r="BP12" s="298">
        <f t="shared" si="9"/>
        <v>0</v>
      </c>
      <c r="BQ12" s="298">
        <f t="shared" si="9"/>
        <v>0</v>
      </c>
      <c r="BR12" s="298">
        <f t="shared" si="9"/>
        <v>0</v>
      </c>
      <c r="BS12" s="166"/>
      <c r="BT12" s="298">
        <f t="shared" si="10"/>
        <v>0</v>
      </c>
      <c r="BU12" s="298">
        <f t="shared" si="10"/>
        <v>0</v>
      </c>
      <c r="BV12" s="298">
        <f t="shared" si="10"/>
        <v>0</v>
      </c>
      <c r="BW12" s="298">
        <f t="shared" si="10"/>
        <v>0</v>
      </c>
      <c r="BX12" s="166"/>
      <c r="BY12" s="298">
        <f t="shared" si="11"/>
        <v>0</v>
      </c>
      <c r="BZ12" s="298">
        <f t="shared" si="11"/>
        <v>0</v>
      </c>
      <c r="CA12" s="298">
        <f t="shared" si="11"/>
        <v>0</v>
      </c>
      <c r="CB12" s="298">
        <f t="shared" si="11"/>
        <v>0</v>
      </c>
      <c r="CC12" s="166"/>
      <c r="CD12" s="298">
        <f t="shared" si="12"/>
        <v>0</v>
      </c>
      <c r="CE12" s="298">
        <f t="shared" si="12"/>
        <v>0</v>
      </c>
      <c r="CF12" s="298">
        <f t="shared" si="12"/>
        <v>0</v>
      </c>
      <c r="CG12" s="298">
        <f t="shared" si="12"/>
        <v>0</v>
      </c>
      <c r="CH12" s="166"/>
      <c r="CI12" s="298">
        <f t="shared" si="13"/>
        <v>0</v>
      </c>
      <c r="CJ12" s="298">
        <f t="shared" si="13"/>
        <v>0</v>
      </c>
      <c r="CK12" s="298">
        <f t="shared" si="13"/>
        <v>0</v>
      </c>
      <c r="CL12" s="298">
        <f t="shared" si="13"/>
        <v>0</v>
      </c>
      <c r="CM12" s="166"/>
      <c r="CN12" s="298">
        <f t="shared" si="14"/>
        <v>0</v>
      </c>
      <c r="CO12" s="298">
        <f t="shared" si="14"/>
        <v>0</v>
      </c>
      <c r="CP12" s="298">
        <f t="shared" si="14"/>
        <v>0</v>
      </c>
      <c r="CQ12" s="298">
        <f t="shared" si="14"/>
        <v>0</v>
      </c>
      <c r="CR12" s="166"/>
      <c r="CS12" s="298">
        <f t="shared" si="15"/>
        <v>0</v>
      </c>
      <c r="CT12" s="298">
        <f t="shared" si="15"/>
        <v>0</v>
      </c>
      <c r="CU12" s="298">
        <f t="shared" si="15"/>
        <v>0</v>
      </c>
      <c r="CV12" s="298">
        <f t="shared" si="15"/>
        <v>0</v>
      </c>
      <c r="CW12" s="166"/>
      <c r="CX12" s="298">
        <f t="shared" si="16"/>
        <v>0</v>
      </c>
      <c r="CY12" s="298">
        <f t="shared" si="16"/>
        <v>0</v>
      </c>
      <c r="CZ12" s="298">
        <f t="shared" si="16"/>
        <v>0</v>
      </c>
      <c r="DA12" s="298">
        <f t="shared" si="16"/>
        <v>0</v>
      </c>
      <c r="DB12" s="280"/>
      <c r="DC12" s="280"/>
      <c r="DD12" s="7"/>
      <c r="DE12" s="14"/>
    </row>
    <row r="13" spans="2:109" ht="14.25" customHeight="1" x14ac:dyDescent="0.25">
      <c r="B13" s="314">
        <f t="shared" si="17"/>
        <v>5</v>
      </c>
      <c r="C13" s="315" t="s">
        <v>383</v>
      </c>
      <c r="D13" s="316"/>
      <c r="E13" s="301" t="s">
        <v>41</v>
      </c>
      <c r="F13" s="302">
        <v>3</v>
      </c>
      <c r="G13" s="303">
        <v>0</v>
      </c>
      <c r="H13" s="304">
        <v>0</v>
      </c>
      <c r="I13" s="304">
        <v>0</v>
      </c>
      <c r="J13" s="304">
        <v>0</v>
      </c>
      <c r="K13" s="305">
        <f t="shared" si="0"/>
        <v>0</v>
      </c>
      <c r="L13" s="303">
        <v>0</v>
      </c>
      <c r="M13" s="304">
        <v>0</v>
      </c>
      <c r="N13" s="304">
        <v>0</v>
      </c>
      <c r="O13" s="304">
        <v>0</v>
      </c>
      <c r="P13" s="305">
        <f t="shared" si="1"/>
        <v>0</v>
      </c>
      <c r="Q13" s="303">
        <v>0</v>
      </c>
      <c r="R13" s="304">
        <v>0</v>
      </c>
      <c r="S13" s="304">
        <v>0</v>
      </c>
      <c r="T13" s="304">
        <v>0</v>
      </c>
      <c r="U13" s="305">
        <f t="shared" si="2"/>
        <v>0</v>
      </c>
      <c r="V13" s="303">
        <v>0</v>
      </c>
      <c r="W13" s="304">
        <v>0</v>
      </c>
      <c r="X13" s="304">
        <v>0</v>
      </c>
      <c r="Y13" s="304">
        <v>0</v>
      </c>
      <c r="Z13" s="305">
        <f t="shared" si="3"/>
        <v>0</v>
      </c>
      <c r="AA13" s="303">
        <v>0</v>
      </c>
      <c r="AB13" s="304">
        <v>0</v>
      </c>
      <c r="AC13" s="304">
        <v>0</v>
      </c>
      <c r="AD13" s="304">
        <v>0</v>
      </c>
      <c r="AE13" s="305">
        <f t="shared" si="4"/>
        <v>0</v>
      </c>
      <c r="AF13" s="303">
        <v>0</v>
      </c>
      <c r="AG13" s="304">
        <v>0</v>
      </c>
      <c r="AH13" s="304">
        <v>0.26598179465056088</v>
      </c>
      <c r="AI13" s="304">
        <v>0.26598179465056088</v>
      </c>
      <c r="AJ13" s="305">
        <f t="shared" si="5"/>
        <v>0.53196358930112175</v>
      </c>
      <c r="AK13" s="303">
        <v>0</v>
      </c>
      <c r="AL13" s="304">
        <v>0</v>
      </c>
      <c r="AM13" s="304">
        <v>0.26598179465056088</v>
      </c>
      <c r="AN13" s="304">
        <v>0.26598179465056088</v>
      </c>
      <c r="AO13" s="305">
        <f t="shared" si="6"/>
        <v>0.53196358930112175</v>
      </c>
      <c r="AP13" s="303">
        <v>0</v>
      </c>
      <c r="AQ13" s="304">
        <v>0</v>
      </c>
      <c r="AR13" s="304">
        <v>0.26598179465056088</v>
      </c>
      <c r="AS13" s="304">
        <v>0.26598179465056088</v>
      </c>
      <c r="AT13" s="305">
        <f t="shared" si="7"/>
        <v>0.53196358930112175</v>
      </c>
      <c r="AU13" s="14"/>
      <c r="AV13" s="70"/>
      <c r="AW13" s="37"/>
      <c r="AX13" s="71"/>
      <c r="AY13" s="43">
        <f t="shared" si="8"/>
        <v>0</v>
      </c>
      <c r="AZ13" s="43"/>
      <c r="BB13" s="314">
        <f t="shared" si="18"/>
        <v>5</v>
      </c>
      <c r="BC13" s="315" t="s">
        <v>383</v>
      </c>
      <c r="BD13" s="301" t="s">
        <v>41</v>
      </c>
      <c r="BE13" s="302">
        <v>3</v>
      </c>
      <c r="BF13" s="311" t="s">
        <v>384</v>
      </c>
      <c r="BG13" s="312" t="s">
        <v>385</v>
      </c>
      <c r="BH13" s="312" t="s">
        <v>386</v>
      </c>
      <c r="BI13" s="312" t="s">
        <v>387</v>
      </c>
      <c r="BJ13" s="313" t="s">
        <v>388</v>
      </c>
      <c r="BL13" s="7"/>
      <c r="BM13" s="8"/>
      <c r="BN13" s="8"/>
      <c r="BO13" s="298">
        <f t="shared" si="9"/>
        <v>0</v>
      </c>
      <c r="BP13" s="298">
        <f t="shared" si="9"/>
        <v>0</v>
      </c>
      <c r="BQ13" s="298">
        <f t="shared" si="9"/>
        <v>0</v>
      </c>
      <c r="BR13" s="298">
        <f t="shared" si="9"/>
        <v>0</v>
      </c>
      <c r="BS13" s="166"/>
      <c r="BT13" s="298">
        <f t="shared" si="10"/>
        <v>0</v>
      </c>
      <c r="BU13" s="298">
        <f t="shared" si="10"/>
        <v>0</v>
      </c>
      <c r="BV13" s="298">
        <f t="shared" si="10"/>
        <v>0</v>
      </c>
      <c r="BW13" s="298">
        <f t="shared" si="10"/>
        <v>0</v>
      </c>
      <c r="BX13" s="166"/>
      <c r="BY13" s="298">
        <f t="shared" si="11"/>
        <v>0</v>
      </c>
      <c r="BZ13" s="298">
        <f t="shared" si="11"/>
        <v>0</v>
      </c>
      <c r="CA13" s="298">
        <f t="shared" si="11"/>
        <v>0</v>
      </c>
      <c r="CB13" s="298">
        <f t="shared" si="11"/>
        <v>0</v>
      </c>
      <c r="CC13" s="166"/>
      <c r="CD13" s="298">
        <f t="shared" si="12"/>
        <v>0</v>
      </c>
      <c r="CE13" s="298">
        <f t="shared" si="12"/>
        <v>0</v>
      </c>
      <c r="CF13" s="298">
        <f t="shared" si="12"/>
        <v>0</v>
      </c>
      <c r="CG13" s="298">
        <f t="shared" si="12"/>
        <v>0</v>
      </c>
      <c r="CH13" s="166"/>
      <c r="CI13" s="298">
        <f t="shared" si="13"/>
        <v>0</v>
      </c>
      <c r="CJ13" s="298">
        <f t="shared" si="13"/>
        <v>0</v>
      </c>
      <c r="CK13" s="298">
        <f t="shared" si="13"/>
        <v>0</v>
      </c>
      <c r="CL13" s="298">
        <f t="shared" si="13"/>
        <v>0</v>
      </c>
      <c r="CM13" s="166"/>
      <c r="CN13" s="298">
        <f t="shared" si="14"/>
        <v>0</v>
      </c>
      <c r="CO13" s="298">
        <f t="shared" si="14"/>
        <v>0</v>
      </c>
      <c r="CP13" s="298">
        <f t="shared" si="14"/>
        <v>0</v>
      </c>
      <c r="CQ13" s="298">
        <f t="shared" si="14"/>
        <v>0</v>
      </c>
      <c r="CR13" s="166"/>
      <c r="CS13" s="298">
        <f t="shared" si="15"/>
        <v>0</v>
      </c>
      <c r="CT13" s="298">
        <f t="shared" si="15"/>
        <v>0</v>
      </c>
      <c r="CU13" s="298">
        <f t="shared" si="15"/>
        <v>0</v>
      </c>
      <c r="CV13" s="298">
        <f t="shared" si="15"/>
        <v>0</v>
      </c>
      <c r="CW13" s="166"/>
      <c r="CX13" s="298">
        <f t="shared" si="16"/>
        <v>0</v>
      </c>
      <c r="CY13" s="298">
        <f t="shared" si="16"/>
        <v>0</v>
      </c>
      <c r="CZ13" s="298">
        <f t="shared" si="16"/>
        <v>0</v>
      </c>
      <c r="DA13" s="298">
        <f t="shared" si="16"/>
        <v>0</v>
      </c>
      <c r="DB13" s="280"/>
      <c r="DC13" s="280"/>
      <c r="DD13" s="7"/>
      <c r="DE13" s="14"/>
    </row>
    <row r="14" spans="2:109" ht="14.25" customHeight="1" x14ac:dyDescent="0.25">
      <c r="B14" s="314">
        <f t="shared" si="17"/>
        <v>6</v>
      </c>
      <c r="C14" s="315" t="s">
        <v>389</v>
      </c>
      <c r="D14" s="316"/>
      <c r="E14" s="301" t="s">
        <v>41</v>
      </c>
      <c r="F14" s="302">
        <v>3</v>
      </c>
      <c r="G14" s="303">
        <v>0</v>
      </c>
      <c r="H14" s="304">
        <v>0</v>
      </c>
      <c r="I14" s="304">
        <v>3.7939485371058054E-2</v>
      </c>
      <c r="J14" s="304">
        <v>0</v>
      </c>
      <c r="K14" s="305">
        <f t="shared" si="0"/>
        <v>3.7939485371058054E-2</v>
      </c>
      <c r="L14" s="303">
        <v>0</v>
      </c>
      <c r="M14" s="304">
        <v>0</v>
      </c>
      <c r="N14" s="1001">
        <v>0</v>
      </c>
      <c r="O14" s="1001">
        <v>2.3E-2</v>
      </c>
      <c r="P14" s="305">
        <f t="shared" si="1"/>
        <v>2.3E-2</v>
      </c>
      <c r="Q14" s="303">
        <v>0</v>
      </c>
      <c r="R14" s="304">
        <v>0</v>
      </c>
      <c r="S14" s="1001">
        <v>0</v>
      </c>
      <c r="T14" s="1001">
        <v>2.7E-2</v>
      </c>
      <c r="U14" s="305">
        <f t="shared" si="2"/>
        <v>2.7E-2</v>
      </c>
      <c r="V14" s="303">
        <v>0</v>
      </c>
      <c r="W14" s="304">
        <v>0</v>
      </c>
      <c r="X14" s="304">
        <v>0</v>
      </c>
      <c r="Y14" s="304">
        <v>0.58599999999999997</v>
      </c>
      <c r="Z14" s="305">
        <f t="shared" si="3"/>
        <v>0.58599999999999997</v>
      </c>
      <c r="AA14" s="303">
        <v>0</v>
      </c>
      <c r="AB14" s="304">
        <v>0</v>
      </c>
      <c r="AC14" s="304">
        <v>0</v>
      </c>
      <c r="AD14" s="304">
        <v>0.58599999999999997</v>
      </c>
      <c r="AE14" s="305">
        <f t="shared" si="4"/>
        <v>0.58599999999999997</v>
      </c>
      <c r="AF14" s="303">
        <v>0</v>
      </c>
      <c r="AG14" s="304">
        <v>0</v>
      </c>
      <c r="AH14" s="304">
        <v>0</v>
      </c>
      <c r="AI14" s="304">
        <v>0.58599999999999997</v>
      </c>
      <c r="AJ14" s="305">
        <f t="shared" si="5"/>
        <v>0.58599999999999997</v>
      </c>
      <c r="AK14" s="303">
        <v>0</v>
      </c>
      <c r="AL14" s="304">
        <v>0</v>
      </c>
      <c r="AM14" s="304">
        <v>0</v>
      </c>
      <c r="AN14" s="304">
        <v>0.58599999999999997</v>
      </c>
      <c r="AO14" s="305">
        <f t="shared" si="6"/>
        <v>0.58599999999999997</v>
      </c>
      <c r="AP14" s="303">
        <v>0</v>
      </c>
      <c r="AQ14" s="304">
        <v>0</v>
      </c>
      <c r="AR14" s="304">
        <v>0</v>
      </c>
      <c r="AS14" s="304">
        <v>0.58599999999999997</v>
      </c>
      <c r="AT14" s="305">
        <f t="shared" si="7"/>
        <v>0.58599999999999997</v>
      </c>
      <c r="AU14" s="14"/>
      <c r="AV14" s="70"/>
      <c r="AW14" s="37"/>
      <c r="AX14" s="71"/>
      <c r="AY14" s="43">
        <f t="shared" si="8"/>
        <v>0</v>
      </c>
      <c r="AZ14" s="43"/>
      <c r="BB14" s="314">
        <f t="shared" si="18"/>
        <v>6</v>
      </c>
      <c r="BC14" s="315" t="s">
        <v>389</v>
      </c>
      <c r="BD14" s="301" t="s">
        <v>41</v>
      </c>
      <c r="BE14" s="302">
        <v>3</v>
      </c>
      <c r="BF14" s="311" t="s">
        <v>390</v>
      </c>
      <c r="BG14" s="312" t="s">
        <v>391</v>
      </c>
      <c r="BH14" s="312" t="s">
        <v>392</v>
      </c>
      <c r="BI14" s="312" t="s">
        <v>393</v>
      </c>
      <c r="BJ14" s="313" t="s">
        <v>394</v>
      </c>
      <c r="BL14" s="7"/>
      <c r="BM14" s="8"/>
      <c r="BN14" s="8"/>
      <c r="BO14" s="298">
        <f t="shared" si="9"/>
        <v>0</v>
      </c>
      <c r="BP14" s="298">
        <f t="shared" si="9"/>
        <v>0</v>
      </c>
      <c r="BQ14" s="298">
        <f t="shared" si="9"/>
        <v>0</v>
      </c>
      <c r="BR14" s="298">
        <f t="shared" si="9"/>
        <v>0</v>
      </c>
      <c r="BS14" s="166"/>
      <c r="BT14" s="298">
        <f t="shared" si="10"/>
        <v>0</v>
      </c>
      <c r="BU14" s="298">
        <f t="shared" si="10"/>
        <v>0</v>
      </c>
      <c r="BV14" s="298">
        <f t="shared" si="10"/>
        <v>0</v>
      </c>
      <c r="BW14" s="298">
        <f t="shared" si="10"/>
        <v>0</v>
      </c>
      <c r="BX14" s="166"/>
      <c r="BY14" s="298">
        <f t="shared" si="11"/>
        <v>0</v>
      </c>
      <c r="BZ14" s="298">
        <f t="shared" si="11"/>
        <v>0</v>
      </c>
      <c r="CA14" s="298">
        <f t="shared" si="11"/>
        <v>0</v>
      </c>
      <c r="CB14" s="298">
        <f t="shared" si="11"/>
        <v>0</v>
      </c>
      <c r="CC14" s="166"/>
      <c r="CD14" s="298">
        <f t="shared" si="12"/>
        <v>0</v>
      </c>
      <c r="CE14" s="298">
        <f t="shared" si="12"/>
        <v>0</v>
      </c>
      <c r="CF14" s="298">
        <f t="shared" si="12"/>
        <v>0</v>
      </c>
      <c r="CG14" s="298">
        <f t="shared" si="12"/>
        <v>0</v>
      </c>
      <c r="CH14" s="166"/>
      <c r="CI14" s="298">
        <f t="shared" si="13"/>
        <v>0</v>
      </c>
      <c r="CJ14" s="298">
        <f t="shared" si="13"/>
        <v>0</v>
      </c>
      <c r="CK14" s="298">
        <f t="shared" si="13"/>
        <v>0</v>
      </c>
      <c r="CL14" s="298">
        <f t="shared" si="13"/>
        <v>0</v>
      </c>
      <c r="CM14" s="166"/>
      <c r="CN14" s="298">
        <f t="shared" si="14"/>
        <v>0</v>
      </c>
      <c r="CO14" s="298">
        <f t="shared" si="14"/>
        <v>0</v>
      </c>
      <c r="CP14" s="298">
        <f t="shared" si="14"/>
        <v>0</v>
      </c>
      <c r="CQ14" s="298">
        <f t="shared" si="14"/>
        <v>0</v>
      </c>
      <c r="CR14" s="166"/>
      <c r="CS14" s="298">
        <f t="shared" si="15"/>
        <v>0</v>
      </c>
      <c r="CT14" s="298">
        <f t="shared" si="15"/>
        <v>0</v>
      </c>
      <c r="CU14" s="298">
        <f t="shared" si="15"/>
        <v>0</v>
      </c>
      <c r="CV14" s="298">
        <f t="shared" si="15"/>
        <v>0</v>
      </c>
      <c r="CW14" s="166"/>
      <c r="CX14" s="298">
        <f t="shared" si="16"/>
        <v>0</v>
      </c>
      <c r="CY14" s="298">
        <f t="shared" si="16"/>
        <v>0</v>
      </c>
      <c r="CZ14" s="298">
        <f t="shared" si="16"/>
        <v>0</v>
      </c>
      <c r="DA14" s="298">
        <f t="shared" si="16"/>
        <v>0</v>
      </c>
      <c r="DB14" s="280"/>
      <c r="DC14" s="280"/>
      <c r="DD14" s="7"/>
      <c r="DE14" s="14"/>
    </row>
    <row r="15" spans="2:109" ht="14.25" customHeight="1" x14ac:dyDescent="0.25">
      <c r="B15" s="314">
        <f t="shared" si="17"/>
        <v>7</v>
      </c>
      <c r="C15" s="315" t="s">
        <v>395</v>
      </c>
      <c r="D15" s="316"/>
      <c r="E15" s="301" t="s">
        <v>41</v>
      </c>
      <c r="F15" s="302">
        <v>3</v>
      </c>
      <c r="G15" s="303">
        <v>0</v>
      </c>
      <c r="H15" s="304">
        <v>0</v>
      </c>
      <c r="I15" s="304">
        <v>0</v>
      </c>
      <c r="J15" s="304">
        <v>0</v>
      </c>
      <c r="K15" s="305">
        <f t="shared" si="0"/>
        <v>0</v>
      </c>
      <c r="L15" s="303">
        <v>0</v>
      </c>
      <c r="M15" s="304">
        <v>0</v>
      </c>
      <c r="N15" s="304">
        <v>0</v>
      </c>
      <c r="O15" s="304">
        <v>0</v>
      </c>
      <c r="P15" s="305">
        <f t="shared" si="1"/>
        <v>0</v>
      </c>
      <c r="Q15" s="303">
        <v>0</v>
      </c>
      <c r="R15" s="304">
        <v>0</v>
      </c>
      <c r="S15" s="304">
        <v>0</v>
      </c>
      <c r="T15" s="304">
        <v>0</v>
      </c>
      <c r="U15" s="305">
        <f t="shared" si="2"/>
        <v>0</v>
      </c>
      <c r="V15" s="303">
        <v>0</v>
      </c>
      <c r="W15" s="304">
        <v>0</v>
      </c>
      <c r="X15" s="304">
        <v>0</v>
      </c>
      <c r="Y15" s="304">
        <v>0</v>
      </c>
      <c r="Z15" s="305">
        <f t="shared" si="3"/>
        <v>0</v>
      </c>
      <c r="AA15" s="303">
        <v>0</v>
      </c>
      <c r="AB15" s="304">
        <v>0</v>
      </c>
      <c r="AC15" s="304">
        <v>0</v>
      </c>
      <c r="AD15" s="304">
        <v>0</v>
      </c>
      <c r="AE15" s="305">
        <f t="shared" si="4"/>
        <v>0</v>
      </c>
      <c r="AF15" s="303">
        <v>0</v>
      </c>
      <c r="AG15" s="304">
        <v>0</v>
      </c>
      <c r="AH15" s="304">
        <v>0</v>
      </c>
      <c r="AI15" s="304">
        <v>0</v>
      </c>
      <c r="AJ15" s="305">
        <f t="shared" si="5"/>
        <v>0</v>
      </c>
      <c r="AK15" s="303">
        <v>0</v>
      </c>
      <c r="AL15" s="304">
        <v>0</v>
      </c>
      <c r="AM15" s="304">
        <v>0</v>
      </c>
      <c r="AN15" s="304">
        <v>0</v>
      </c>
      <c r="AO15" s="305">
        <f t="shared" si="6"/>
        <v>0</v>
      </c>
      <c r="AP15" s="303">
        <v>0</v>
      </c>
      <c r="AQ15" s="304">
        <v>0</v>
      </c>
      <c r="AR15" s="304">
        <v>0</v>
      </c>
      <c r="AS15" s="304">
        <v>0</v>
      </c>
      <c r="AT15" s="305">
        <f t="shared" si="7"/>
        <v>0</v>
      </c>
      <c r="AU15" s="14"/>
      <c r="AV15" s="70"/>
      <c r="AW15" s="37"/>
      <c r="AX15" s="71"/>
      <c r="AY15" s="43">
        <f t="shared" si="8"/>
        <v>0</v>
      </c>
      <c r="AZ15" s="43"/>
      <c r="BB15" s="314">
        <f t="shared" si="18"/>
        <v>7</v>
      </c>
      <c r="BC15" s="315" t="s">
        <v>395</v>
      </c>
      <c r="BD15" s="301" t="s">
        <v>41</v>
      </c>
      <c r="BE15" s="302">
        <v>3</v>
      </c>
      <c r="BF15" s="311" t="s">
        <v>396</v>
      </c>
      <c r="BG15" s="312" t="s">
        <v>397</v>
      </c>
      <c r="BH15" s="312" t="s">
        <v>398</v>
      </c>
      <c r="BI15" s="312" t="s">
        <v>399</v>
      </c>
      <c r="BJ15" s="313" t="s">
        <v>400</v>
      </c>
      <c r="BL15" s="7"/>
      <c r="BM15" s="8"/>
      <c r="BN15" s="8"/>
      <c r="BO15" s="298">
        <f t="shared" si="9"/>
        <v>0</v>
      </c>
      <c r="BP15" s="298">
        <f t="shared" si="9"/>
        <v>0</v>
      </c>
      <c r="BQ15" s="298">
        <f t="shared" si="9"/>
        <v>0</v>
      </c>
      <c r="BR15" s="298">
        <f t="shared" si="9"/>
        <v>0</v>
      </c>
      <c r="BS15" s="166"/>
      <c r="BT15" s="298">
        <f t="shared" si="10"/>
        <v>0</v>
      </c>
      <c r="BU15" s="298">
        <f t="shared" si="10"/>
        <v>0</v>
      </c>
      <c r="BV15" s="298">
        <f t="shared" si="10"/>
        <v>0</v>
      </c>
      <c r="BW15" s="298">
        <f t="shared" si="10"/>
        <v>0</v>
      </c>
      <c r="BX15" s="166"/>
      <c r="BY15" s="298">
        <f t="shared" si="11"/>
        <v>0</v>
      </c>
      <c r="BZ15" s="298">
        <f t="shared" si="11"/>
        <v>0</v>
      </c>
      <c r="CA15" s="298">
        <f t="shared" si="11"/>
        <v>0</v>
      </c>
      <c r="CB15" s="298">
        <f t="shared" si="11"/>
        <v>0</v>
      </c>
      <c r="CC15" s="166"/>
      <c r="CD15" s="298">
        <f t="shared" si="12"/>
        <v>0</v>
      </c>
      <c r="CE15" s="298">
        <f t="shared" si="12"/>
        <v>0</v>
      </c>
      <c r="CF15" s="298">
        <f t="shared" si="12"/>
        <v>0</v>
      </c>
      <c r="CG15" s="298">
        <f t="shared" si="12"/>
        <v>0</v>
      </c>
      <c r="CH15" s="166"/>
      <c r="CI15" s="298">
        <f t="shared" si="13"/>
        <v>0</v>
      </c>
      <c r="CJ15" s="298">
        <f t="shared" si="13"/>
        <v>0</v>
      </c>
      <c r="CK15" s="298">
        <f t="shared" si="13"/>
        <v>0</v>
      </c>
      <c r="CL15" s="298">
        <f t="shared" si="13"/>
        <v>0</v>
      </c>
      <c r="CM15" s="166"/>
      <c r="CN15" s="298">
        <f t="shared" si="14"/>
        <v>0</v>
      </c>
      <c r="CO15" s="298">
        <f t="shared" si="14"/>
        <v>0</v>
      </c>
      <c r="CP15" s="298">
        <f t="shared" si="14"/>
        <v>0</v>
      </c>
      <c r="CQ15" s="298">
        <f t="shared" si="14"/>
        <v>0</v>
      </c>
      <c r="CR15" s="166"/>
      <c r="CS15" s="298">
        <f t="shared" si="15"/>
        <v>0</v>
      </c>
      <c r="CT15" s="298">
        <f t="shared" si="15"/>
        <v>0</v>
      </c>
      <c r="CU15" s="298">
        <f t="shared" si="15"/>
        <v>0</v>
      </c>
      <c r="CV15" s="298">
        <f t="shared" si="15"/>
        <v>0</v>
      </c>
      <c r="CW15" s="166"/>
      <c r="CX15" s="298">
        <f t="shared" si="16"/>
        <v>0</v>
      </c>
      <c r="CY15" s="298">
        <f t="shared" si="16"/>
        <v>0</v>
      </c>
      <c r="CZ15" s="298">
        <f t="shared" si="16"/>
        <v>0</v>
      </c>
      <c r="DA15" s="298">
        <f t="shared" si="16"/>
        <v>0</v>
      </c>
      <c r="DB15" s="280"/>
      <c r="DC15" s="280"/>
      <c r="DD15" s="7"/>
      <c r="DE15" s="14"/>
    </row>
    <row r="16" spans="2:109" ht="14.25" customHeight="1" x14ac:dyDescent="0.25">
      <c r="B16" s="314">
        <f t="shared" si="17"/>
        <v>8</v>
      </c>
      <c r="C16" s="315" t="s">
        <v>401</v>
      </c>
      <c r="D16" s="316"/>
      <c r="E16" s="301" t="s">
        <v>41</v>
      </c>
      <c r="F16" s="302">
        <v>3</v>
      </c>
      <c r="G16" s="303">
        <v>0</v>
      </c>
      <c r="H16" s="304">
        <v>0</v>
      </c>
      <c r="I16" s="304">
        <v>0</v>
      </c>
      <c r="J16" s="304">
        <v>0</v>
      </c>
      <c r="K16" s="305">
        <f t="shared" si="0"/>
        <v>0</v>
      </c>
      <c r="L16" s="303">
        <v>0</v>
      </c>
      <c r="M16" s="304">
        <v>0</v>
      </c>
      <c r="N16" s="304">
        <v>0</v>
      </c>
      <c r="O16" s="304">
        <v>0</v>
      </c>
      <c r="P16" s="305">
        <f t="shared" si="1"/>
        <v>0</v>
      </c>
      <c r="Q16" s="303">
        <v>0</v>
      </c>
      <c r="R16" s="304">
        <v>0</v>
      </c>
      <c r="S16" s="304">
        <v>0</v>
      </c>
      <c r="T16" s="304">
        <v>0</v>
      </c>
      <c r="U16" s="305">
        <f t="shared" si="2"/>
        <v>0</v>
      </c>
      <c r="V16" s="303">
        <v>0</v>
      </c>
      <c r="W16" s="304">
        <v>0</v>
      </c>
      <c r="X16" s="304">
        <v>0</v>
      </c>
      <c r="Y16" s="304">
        <v>0</v>
      </c>
      <c r="Z16" s="305">
        <f t="shared" si="3"/>
        <v>0</v>
      </c>
      <c r="AA16" s="303">
        <v>0</v>
      </c>
      <c r="AB16" s="304">
        <v>0</v>
      </c>
      <c r="AC16" s="304">
        <v>0</v>
      </c>
      <c r="AD16" s="304">
        <v>0</v>
      </c>
      <c r="AE16" s="305">
        <f t="shared" si="4"/>
        <v>0</v>
      </c>
      <c r="AF16" s="303">
        <v>0</v>
      </c>
      <c r="AG16" s="304">
        <v>0</v>
      </c>
      <c r="AH16" s="304">
        <v>0</v>
      </c>
      <c r="AI16" s="304">
        <v>0</v>
      </c>
      <c r="AJ16" s="305">
        <f t="shared" si="5"/>
        <v>0</v>
      </c>
      <c r="AK16" s="303">
        <v>0</v>
      </c>
      <c r="AL16" s="304">
        <v>0</v>
      </c>
      <c r="AM16" s="304">
        <v>0</v>
      </c>
      <c r="AN16" s="304">
        <v>0</v>
      </c>
      <c r="AO16" s="305">
        <f t="shared" si="6"/>
        <v>0</v>
      </c>
      <c r="AP16" s="303">
        <v>0</v>
      </c>
      <c r="AQ16" s="304">
        <v>0</v>
      </c>
      <c r="AR16" s="304">
        <v>0</v>
      </c>
      <c r="AS16" s="304">
        <v>0</v>
      </c>
      <c r="AT16" s="305">
        <f t="shared" si="7"/>
        <v>0</v>
      </c>
      <c r="AU16" s="14"/>
      <c r="AV16" s="70"/>
      <c r="AW16" s="37"/>
      <c r="AX16" s="71"/>
      <c r="AY16" s="43">
        <f t="shared" si="8"/>
        <v>0</v>
      </c>
      <c r="AZ16" s="43"/>
      <c r="BB16" s="314">
        <f t="shared" si="18"/>
        <v>8</v>
      </c>
      <c r="BC16" s="315" t="s">
        <v>401</v>
      </c>
      <c r="BD16" s="301" t="s">
        <v>41</v>
      </c>
      <c r="BE16" s="302">
        <v>3</v>
      </c>
      <c r="BF16" s="311" t="s">
        <v>402</v>
      </c>
      <c r="BG16" s="312" t="s">
        <v>403</v>
      </c>
      <c r="BH16" s="312" t="s">
        <v>404</v>
      </c>
      <c r="BI16" s="312" t="s">
        <v>405</v>
      </c>
      <c r="BJ16" s="313" t="s">
        <v>406</v>
      </c>
      <c r="BL16" s="7"/>
      <c r="BM16" s="8"/>
      <c r="BN16" s="8"/>
      <c r="BO16" s="298">
        <f t="shared" si="9"/>
        <v>0</v>
      </c>
      <c r="BP16" s="298">
        <f t="shared" si="9"/>
        <v>0</v>
      </c>
      <c r="BQ16" s="298">
        <f t="shared" si="9"/>
        <v>0</v>
      </c>
      <c r="BR16" s="298">
        <f t="shared" si="9"/>
        <v>0</v>
      </c>
      <c r="BS16" s="166"/>
      <c r="BT16" s="298">
        <f t="shared" si="10"/>
        <v>0</v>
      </c>
      <c r="BU16" s="298">
        <f t="shared" si="10"/>
        <v>0</v>
      </c>
      <c r="BV16" s="298">
        <f t="shared" si="10"/>
        <v>0</v>
      </c>
      <c r="BW16" s="298">
        <f t="shared" si="10"/>
        <v>0</v>
      </c>
      <c r="BX16" s="166"/>
      <c r="BY16" s="298">
        <f t="shared" si="11"/>
        <v>0</v>
      </c>
      <c r="BZ16" s="298">
        <f t="shared" si="11"/>
        <v>0</v>
      </c>
      <c r="CA16" s="298">
        <f t="shared" si="11"/>
        <v>0</v>
      </c>
      <c r="CB16" s="298">
        <f t="shared" si="11"/>
        <v>0</v>
      </c>
      <c r="CC16" s="166"/>
      <c r="CD16" s="298">
        <f t="shared" si="12"/>
        <v>0</v>
      </c>
      <c r="CE16" s="298">
        <f t="shared" si="12"/>
        <v>0</v>
      </c>
      <c r="CF16" s="298">
        <f t="shared" si="12"/>
        <v>0</v>
      </c>
      <c r="CG16" s="298">
        <f t="shared" si="12"/>
        <v>0</v>
      </c>
      <c r="CH16" s="166"/>
      <c r="CI16" s="298">
        <f t="shared" si="13"/>
        <v>0</v>
      </c>
      <c r="CJ16" s="298">
        <f t="shared" si="13"/>
        <v>0</v>
      </c>
      <c r="CK16" s="298">
        <f t="shared" si="13"/>
        <v>0</v>
      </c>
      <c r="CL16" s="298">
        <f t="shared" si="13"/>
        <v>0</v>
      </c>
      <c r="CM16" s="166"/>
      <c r="CN16" s="298">
        <f t="shared" si="14"/>
        <v>0</v>
      </c>
      <c r="CO16" s="298">
        <f t="shared" si="14"/>
        <v>0</v>
      </c>
      <c r="CP16" s="298">
        <f t="shared" si="14"/>
        <v>0</v>
      </c>
      <c r="CQ16" s="298">
        <f t="shared" si="14"/>
        <v>0</v>
      </c>
      <c r="CR16" s="166"/>
      <c r="CS16" s="298">
        <f t="shared" si="15"/>
        <v>0</v>
      </c>
      <c r="CT16" s="298">
        <f t="shared" si="15"/>
        <v>0</v>
      </c>
      <c r="CU16" s="298">
        <f t="shared" si="15"/>
        <v>0</v>
      </c>
      <c r="CV16" s="298">
        <f t="shared" si="15"/>
        <v>0</v>
      </c>
      <c r="CW16" s="166"/>
      <c r="CX16" s="298">
        <f t="shared" si="16"/>
        <v>0</v>
      </c>
      <c r="CY16" s="298">
        <f t="shared" si="16"/>
        <v>0</v>
      </c>
      <c r="CZ16" s="298">
        <f t="shared" si="16"/>
        <v>0</v>
      </c>
      <c r="DA16" s="298">
        <f t="shared" si="16"/>
        <v>0</v>
      </c>
      <c r="DB16" s="280"/>
      <c r="DC16" s="280"/>
      <c r="DD16" s="7"/>
      <c r="DE16" s="14"/>
    </row>
    <row r="17" spans="2:109" ht="14.25" customHeight="1" x14ac:dyDescent="0.25">
      <c r="B17" s="314">
        <f t="shared" si="17"/>
        <v>9</v>
      </c>
      <c r="C17" s="315" t="s">
        <v>407</v>
      </c>
      <c r="D17" s="316"/>
      <c r="E17" s="301" t="s">
        <v>41</v>
      </c>
      <c r="F17" s="302">
        <v>3</v>
      </c>
      <c r="G17" s="303">
        <v>0</v>
      </c>
      <c r="H17" s="304">
        <v>0</v>
      </c>
      <c r="I17" s="304">
        <v>0</v>
      </c>
      <c r="J17" s="304">
        <v>0</v>
      </c>
      <c r="K17" s="305">
        <f t="shared" si="0"/>
        <v>0</v>
      </c>
      <c r="L17" s="303">
        <v>0</v>
      </c>
      <c r="M17" s="304">
        <v>0</v>
      </c>
      <c r="N17" s="304">
        <v>0</v>
      </c>
      <c r="O17" s="304">
        <v>0</v>
      </c>
      <c r="P17" s="305">
        <f t="shared" si="1"/>
        <v>0</v>
      </c>
      <c r="Q17" s="303">
        <v>0</v>
      </c>
      <c r="R17" s="304">
        <v>0</v>
      </c>
      <c r="S17" s="304">
        <v>0</v>
      </c>
      <c r="T17" s="304">
        <v>0</v>
      </c>
      <c r="U17" s="305">
        <f t="shared" si="2"/>
        <v>0</v>
      </c>
      <c r="V17" s="303">
        <v>0</v>
      </c>
      <c r="W17" s="304">
        <v>0</v>
      </c>
      <c r="X17" s="304">
        <v>0</v>
      </c>
      <c r="Y17" s="304">
        <v>0</v>
      </c>
      <c r="Z17" s="305">
        <f t="shared" si="3"/>
        <v>0</v>
      </c>
      <c r="AA17" s="303">
        <v>0</v>
      </c>
      <c r="AB17" s="304">
        <v>0</v>
      </c>
      <c r="AC17" s="304">
        <v>0</v>
      </c>
      <c r="AD17" s="304">
        <v>0</v>
      </c>
      <c r="AE17" s="305">
        <f t="shared" si="4"/>
        <v>0</v>
      </c>
      <c r="AF17" s="303">
        <v>0</v>
      </c>
      <c r="AG17" s="304">
        <v>0</v>
      </c>
      <c r="AH17" s="304">
        <v>0</v>
      </c>
      <c r="AI17" s="304">
        <v>0</v>
      </c>
      <c r="AJ17" s="305">
        <f t="shared" si="5"/>
        <v>0</v>
      </c>
      <c r="AK17" s="303">
        <v>0</v>
      </c>
      <c r="AL17" s="304">
        <v>0</v>
      </c>
      <c r="AM17" s="304">
        <v>0</v>
      </c>
      <c r="AN17" s="304">
        <v>0</v>
      </c>
      <c r="AO17" s="305">
        <f t="shared" si="6"/>
        <v>0</v>
      </c>
      <c r="AP17" s="303">
        <v>0</v>
      </c>
      <c r="AQ17" s="304">
        <v>0</v>
      </c>
      <c r="AR17" s="304">
        <v>0</v>
      </c>
      <c r="AS17" s="304">
        <v>0</v>
      </c>
      <c r="AT17" s="305">
        <f t="shared" si="7"/>
        <v>0</v>
      </c>
      <c r="AU17" s="14"/>
      <c r="AV17" s="70"/>
      <c r="AW17" s="37"/>
      <c r="AX17" s="71"/>
      <c r="AY17" s="43">
        <f t="shared" si="8"/>
        <v>0</v>
      </c>
      <c r="AZ17" s="43"/>
      <c r="BB17" s="314">
        <f t="shared" si="18"/>
        <v>9</v>
      </c>
      <c r="BC17" s="315" t="s">
        <v>407</v>
      </c>
      <c r="BD17" s="301" t="s">
        <v>41</v>
      </c>
      <c r="BE17" s="302">
        <v>3</v>
      </c>
      <c r="BF17" s="311" t="s">
        <v>408</v>
      </c>
      <c r="BG17" s="312" t="s">
        <v>409</v>
      </c>
      <c r="BH17" s="312" t="s">
        <v>410</v>
      </c>
      <c r="BI17" s="312" t="s">
        <v>411</v>
      </c>
      <c r="BJ17" s="313" t="s">
        <v>412</v>
      </c>
      <c r="BL17" s="7"/>
      <c r="BM17" s="8"/>
      <c r="BN17" s="8"/>
      <c r="BO17" s="298">
        <f t="shared" si="9"/>
        <v>0</v>
      </c>
      <c r="BP17" s="298">
        <f t="shared" si="9"/>
        <v>0</v>
      </c>
      <c r="BQ17" s="298">
        <f t="shared" si="9"/>
        <v>0</v>
      </c>
      <c r="BR17" s="298">
        <f t="shared" si="9"/>
        <v>0</v>
      </c>
      <c r="BS17" s="166"/>
      <c r="BT17" s="298">
        <f t="shared" si="10"/>
        <v>0</v>
      </c>
      <c r="BU17" s="298">
        <f t="shared" si="10"/>
        <v>0</v>
      </c>
      <c r="BV17" s="298">
        <f t="shared" si="10"/>
        <v>0</v>
      </c>
      <c r="BW17" s="298">
        <f t="shared" si="10"/>
        <v>0</v>
      </c>
      <c r="BX17" s="166"/>
      <c r="BY17" s="298">
        <f t="shared" si="11"/>
        <v>0</v>
      </c>
      <c r="BZ17" s="298">
        <f t="shared" si="11"/>
        <v>0</v>
      </c>
      <c r="CA17" s="298">
        <f t="shared" si="11"/>
        <v>0</v>
      </c>
      <c r="CB17" s="298">
        <f t="shared" si="11"/>
        <v>0</v>
      </c>
      <c r="CC17" s="166"/>
      <c r="CD17" s="298">
        <f t="shared" si="12"/>
        <v>0</v>
      </c>
      <c r="CE17" s="298">
        <f t="shared" si="12"/>
        <v>0</v>
      </c>
      <c r="CF17" s="298">
        <f t="shared" si="12"/>
        <v>0</v>
      </c>
      <c r="CG17" s="298">
        <f t="shared" si="12"/>
        <v>0</v>
      </c>
      <c r="CH17" s="166"/>
      <c r="CI17" s="298">
        <f t="shared" si="13"/>
        <v>0</v>
      </c>
      <c r="CJ17" s="298">
        <f t="shared" si="13"/>
        <v>0</v>
      </c>
      <c r="CK17" s="298">
        <f t="shared" si="13"/>
        <v>0</v>
      </c>
      <c r="CL17" s="298">
        <f t="shared" si="13"/>
        <v>0</v>
      </c>
      <c r="CM17" s="166"/>
      <c r="CN17" s="298">
        <f t="shared" si="14"/>
        <v>0</v>
      </c>
      <c r="CO17" s="298">
        <f t="shared" si="14"/>
        <v>0</v>
      </c>
      <c r="CP17" s="298">
        <f t="shared" si="14"/>
        <v>0</v>
      </c>
      <c r="CQ17" s="298">
        <f t="shared" si="14"/>
        <v>0</v>
      </c>
      <c r="CR17" s="166"/>
      <c r="CS17" s="298">
        <f t="shared" si="15"/>
        <v>0</v>
      </c>
      <c r="CT17" s="298">
        <f t="shared" si="15"/>
        <v>0</v>
      </c>
      <c r="CU17" s="298">
        <f t="shared" si="15"/>
        <v>0</v>
      </c>
      <c r="CV17" s="298">
        <f t="shared" si="15"/>
        <v>0</v>
      </c>
      <c r="CW17" s="166"/>
      <c r="CX17" s="298">
        <f t="shared" si="16"/>
        <v>0</v>
      </c>
      <c r="CY17" s="298">
        <f t="shared" si="16"/>
        <v>0</v>
      </c>
      <c r="CZ17" s="298">
        <f t="shared" si="16"/>
        <v>0</v>
      </c>
      <c r="DA17" s="298">
        <f t="shared" si="16"/>
        <v>0</v>
      </c>
      <c r="DB17" s="280"/>
      <c r="DC17" s="280"/>
      <c r="DD17" s="7"/>
      <c r="DE17" s="14"/>
    </row>
    <row r="18" spans="2:109" ht="14.25" customHeight="1" x14ac:dyDescent="0.25">
      <c r="B18" s="314">
        <f t="shared" si="17"/>
        <v>10</v>
      </c>
      <c r="C18" s="315" t="s">
        <v>413</v>
      </c>
      <c r="D18" s="316"/>
      <c r="E18" s="301" t="s">
        <v>41</v>
      </c>
      <c r="F18" s="302">
        <v>3</v>
      </c>
      <c r="G18" s="303">
        <v>0</v>
      </c>
      <c r="H18" s="304">
        <v>0</v>
      </c>
      <c r="I18" s="304">
        <v>0</v>
      </c>
      <c r="J18" s="304">
        <v>0.12432094690781138</v>
      </c>
      <c r="K18" s="305">
        <f t="shared" si="0"/>
        <v>0.12432094690781138</v>
      </c>
      <c r="L18" s="303">
        <v>0</v>
      </c>
      <c r="M18" s="304">
        <v>0</v>
      </c>
      <c r="N18" s="304">
        <v>0</v>
      </c>
      <c r="O18" s="1001">
        <v>0.124</v>
      </c>
      <c r="P18" s="305">
        <f t="shared" si="1"/>
        <v>0.124</v>
      </c>
      <c r="Q18" s="303">
        <v>0</v>
      </c>
      <c r="R18" s="304">
        <v>0</v>
      </c>
      <c r="S18" s="304">
        <v>0</v>
      </c>
      <c r="T18" s="304">
        <v>9.5949825099436795E-2</v>
      </c>
      <c r="U18" s="305">
        <f t="shared" si="2"/>
        <v>9.5949825099436795E-2</v>
      </c>
      <c r="V18" s="303">
        <v>0</v>
      </c>
      <c r="W18" s="304">
        <v>0</v>
      </c>
      <c r="X18" s="304">
        <v>0</v>
      </c>
      <c r="Y18" s="304">
        <v>0</v>
      </c>
      <c r="Z18" s="305">
        <f t="shared" si="3"/>
        <v>0</v>
      </c>
      <c r="AA18" s="303">
        <v>0</v>
      </c>
      <c r="AB18" s="304">
        <v>0</v>
      </c>
      <c r="AC18" s="304">
        <v>0</v>
      </c>
      <c r="AD18" s="304">
        <v>0</v>
      </c>
      <c r="AE18" s="305">
        <f t="shared" si="4"/>
        <v>0</v>
      </c>
      <c r="AF18" s="303">
        <v>0</v>
      </c>
      <c r="AG18" s="304">
        <v>0</v>
      </c>
      <c r="AH18" s="304">
        <v>0</v>
      </c>
      <c r="AI18" s="304">
        <v>0</v>
      </c>
      <c r="AJ18" s="305">
        <f t="shared" si="5"/>
        <v>0</v>
      </c>
      <c r="AK18" s="303">
        <v>0</v>
      </c>
      <c r="AL18" s="304">
        <v>0</v>
      </c>
      <c r="AM18" s="304">
        <v>0</v>
      </c>
      <c r="AN18" s="304">
        <v>0</v>
      </c>
      <c r="AO18" s="305">
        <f t="shared" si="6"/>
        <v>0</v>
      </c>
      <c r="AP18" s="303">
        <v>0</v>
      </c>
      <c r="AQ18" s="304">
        <v>0</v>
      </c>
      <c r="AR18" s="304">
        <v>0</v>
      </c>
      <c r="AS18" s="304">
        <v>0</v>
      </c>
      <c r="AT18" s="305">
        <f t="shared" si="7"/>
        <v>0</v>
      </c>
      <c r="AU18" s="14"/>
      <c r="AV18" s="70"/>
      <c r="AW18" s="37"/>
      <c r="AX18" s="71"/>
      <c r="AY18" s="43">
        <f t="shared" si="8"/>
        <v>0</v>
      </c>
      <c r="AZ18" s="43"/>
      <c r="BB18" s="314">
        <f t="shared" si="18"/>
        <v>10</v>
      </c>
      <c r="BC18" s="315" t="s">
        <v>413</v>
      </c>
      <c r="BD18" s="301" t="s">
        <v>41</v>
      </c>
      <c r="BE18" s="302">
        <v>3</v>
      </c>
      <c r="BF18" s="311" t="s">
        <v>414</v>
      </c>
      <c r="BG18" s="312" t="s">
        <v>415</v>
      </c>
      <c r="BH18" s="312" t="s">
        <v>416</v>
      </c>
      <c r="BI18" s="312" t="s">
        <v>417</v>
      </c>
      <c r="BJ18" s="313" t="s">
        <v>418</v>
      </c>
      <c r="BL18" s="7"/>
      <c r="BM18" s="8"/>
      <c r="BN18" s="8"/>
      <c r="BO18" s="298">
        <f t="shared" si="9"/>
        <v>0</v>
      </c>
      <c r="BP18" s="298">
        <f t="shared" si="9"/>
        <v>0</v>
      </c>
      <c r="BQ18" s="298">
        <f t="shared" si="9"/>
        <v>0</v>
      </c>
      <c r="BR18" s="298">
        <f t="shared" si="9"/>
        <v>0</v>
      </c>
      <c r="BS18" s="166"/>
      <c r="BT18" s="298">
        <f t="shared" si="10"/>
        <v>0</v>
      </c>
      <c r="BU18" s="298">
        <f t="shared" si="10"/>
        <v>0</v>
      </c>
      <c r="BV18" s="298">
        <f t="shared" si="10"/>
        <v>0</v>
      </c>
      <c r="BW18" s="298">
        <f t="shared" si="10"/>
        <v>0</v>
      </c>
      <c r="BX18" s="166"/>
      <c r="BY18" s="298">
        <f t="shared" si="11"/>
        <v>0</v>
      </c>
      <c r="BZ18" s="298">
        <f t="shared" si="11"/>
        <v>0</v>
      </c>
      <c r="CA18" s="298">
        <f t="shared" si="11"/>
        <v>0</v>
      </c>
      <c r="CB18" s="298">
        <f t="shared" si="11"/>
        <v>0</v>
      </c>
      <c r="CC18" s="166"/>
      <c r="CD18" s="298">
        <f t="shared" si="12"/>
        <v>0</v>
      </c>
      <c r="CE18" s="298">
        <f t="shared" si="12"/>
        <v>0</v>
      </c>
      <c r="CF18" s="298">
        <f t="shared" si="12"/>
        <v>0</v>
      </c>
      <c r="CG18" s="298">
        <f t="shared" si="12"/>
        <v>0</v>
      </c>
      <c r="CH18" s="166"/>
      <c r="CI18" s="298">
        <f t="shared" si="13"/>
        <v>0</v>
      </c>
      <c r="CJ18" s="298">
        <f t="shared" si="13"/>
        <v>0</v>
      </c>
      <c r="CK18" s="298">
        <f t="shared" si="13"/>
        <v>0</v>
      </c>
      <c r="CL18" s="298">
        <f t="shared" si="13"/>
        <v>0</v>
      </c>
      <c r="CM18" s="166"/>
      <c r="CN18" s="298">
        <f t="shared" si="14"/>
        <v>0</v>
      </c>
      <c r="CO18" s="298">
        <f t="shared" si="14"/>
        <v>0</v>
      </c>
      <c r="CP18" s="298">
        <f t="shared" si="14"/>
        <v>0</v>
      </c>
      <c r="CQ18" s="298">
        <f t="shared" si="14"/>
        <v>0</v>
      </c>
      <c r="CR18" s="166"/>
      <c r="CS18" s="298">
        <f t="shared" si="15"/>
        <v>0</v>
      </c>
      <c r="CT18" s="298">
        <f t="shared" si="15"/>
        <v>0</v>
      </c>
      <c r="CU18" s="298">
        <f t="shared" si="15"/>
        <v>0</v>
      </c>
      <c r="CV18" s="298">
        <f t="shared" si="15"/>
        <v>0</v>
      </c>
      <c r="CW18" s="166"/>
      <c r="CX18" s="298">
        <f t="shared" si="16"/>
        <v>0</v>
      </c>
      <c r="CY18" s="298">
        <f t="shared" si="16"/>
        <v>0</v>
      </c>
      <c r="CZ18" s="298">
        <f t="shared" si="16"/>
        <v>0</v>
      </c>
      <c r="DA18" s="298">
        <f t="shared" si="16"/>
        <v>0</v>
      </c>
      <c r="DB18" s="280"/>
      <c r="DC18" s="280"/>
      <c r="DD18" s="7"/>
      <c r="DE18" s="14"/>
    </row>
    <row r="19" spans="2:109" ht="14.25" customHeight="1" x14ac:dyDescent="0.25">
      <c r="B19" s="314">
        <f t="shared" si="17"/>
        <v>11</v>
      </c>
      <c r="C19" s="315" t="s">
        <v>419</v>
      </c>
      <c r="D19" s="316"/>
      <c r="E19" s="301" t="s">
        <v>41</v>
      </c>
      <c r="F19" s="302">
        <v>3</v>
      </c>
      <c r="G19" s="303">
        <v>0</v>
      </c>
      <c r="H19" s="304">
        <v>0</v>
      </c>
      <c r="I19" s="304">
        <v>0</v>
      </c>
      <c r="J19" s="304">
        <v>0.71956325821974876</v>
      </c>
      <c r="K19" s="305">
        <f t="shared" si="0"/>
        <v>0.71956325821974876</v>
      </c>
      <c r="L19" s="303">
        <v>0</v>
      </c>
      <c r="M19" s="304">
        <v>0</v>
      </c>
      <c r="N19" s="304">
        <v>0</v>
      </c>
      <c r="O19" s="304">
        <v>0.29299999999999998</v>
      </c>
      <c r="P19" s="305">
        <f t="shared" si="1"/>
        <v>0.29299999999999998</v>
      </c>
      <c r="Q19" s="303">
        <v>0</v>
      </c>
      <c r="R19" s="304">
        <v>0</v>
      </c>
      <c r="S19" s="304">
        <v>0</v>
      </c>
      <c r="T19" s="304">
        <v>0.45267167022584642</v>
      </c>
      <c r="U19" s="305">
        <f t="shared" si="2"/>
        <v>0.45267167022584642</v>
      </c>
      <c r="V19" s="303">
        <v>0</v>
      </c>
      <c r="W19" s="304">
        <v>0</v>
      </c>
      <c r="X19" s="304">
        <v>0</v>
      </c>
      <c r="Y19" s="304">
        <v>0.71469811601698219</v>
      </c>
      <c r="Z19" s="305">
        <f t="shared" si="3"/>
        <v>0.71469811601698219</v>
      </c>
      <c r="AA19" s="303">
        <v>0</v>
      </c>
      <c r="AB19" s="304">
        <v>0</v>
      </c>
      <c r="AC19" s="304">
        <v>0</v>
      </c>
      <c r="AD19" s="304">
        <v>0.8105692328778743</v>
      </c>
      <c r="AE19" s="305">
        <f t="shared" si="4"/>
        <v>0.8105692328778743</v>
      </c>
      <c r="AF19" s="303">
        <v>0</v>
      </c>
      <c r="AG19" s="304">
        <v>0</v>
      </c>
      <c r="AH19" s="304">
        <v>0</v>
      </c>
      <c r="AI19" s="304">
        <v>0.85362936798878941</v>
      </c>
      <c r="AJ19" s="305">
        <f t="shared" si="5"/>
        <v>0.85362936798878941</v>
      </c>
      <c r="AK19" s="303">
        <v>0</v>
      </c>
      <c r="AL19" s="304">
        <v>0</v>
      </c>
      <c r="AM19" s="304">
        <v>0</v>
      </c>
      <c r="AN19" s="304">
        <v>0.80722509127482966</v>
      </c>
      <c r="AO19" s="305">
        <f t="shared" si="6"/>
        <v>0.80722509127482966</v>
      </c>
      <c r="AP19" s="303">
        <v>0</v>
      </c>
      <c r="AQ19" s="304">
        <v>0</v>
      </c>
      <c r="AR19" s="304">
        <v>0</v>
      </c>
      <c r="AS19" s="304">
        <v>0.82313128536283675</v>
      </c>
      <c r="AT19" s="305">
        <f t="shared" si="7"/>
        <v>0.82313128536283675</v>
      </c>
      <c r="AU19" s="14"/>
      <c r="AV19" s="70"/>
      <c r="AW19" s="37"/>
      <c r="AX19" s="71"/>
      <c r="AY19" s="43">
        <f t="shared" si="8"/>
        <v>0</v>
      </c>
      <c r="AZ19" s="43"/>
      <c r="BB19" s="314">
        <f t="shared" si="18"/>
        <v>11</v>
      </c>
      <c r="BC19" s="315" t="s">
        <v>419</v>
      </c>
      <c r="BD19" s="301" t="s">
        <v>41</v>
      </c>
      <c r="BE19" s="302">
        <v>3</v>
      </c>
      <c r="BF19" s="311" t="s">
        <v>420</v>
      </c>
      <c r="BG19" s="312" t="s">
        <v>421</v>
      </c>
      <c r="BH19" s="312" t="s">
        <v>422</v>
      </c>
      <c r="BI19" s="312" t="s">
        <v>423</v>
      </c>
      <c r="BJ19" s="313" t="s">
        <v>424</v>
      </c>
      <c r="BL19" s="7"/>
      <c r="BM19" s="8"/>
      <c r="BN19" s="8"/>
      <c r="BO19" s="298">
        <f t="shared" si="9"/>
        <v>0</v>
      </c>
      <c r="BP19" s="298">
        <f t="shared" si="9"/>
        <v>0</v>
      </c>
      <c r="BQ19" s="298">
        <f t="shared" si="9"/>
        <v>0</v>
      </c>
      <c r="BR19" s="298">
        <f t="shared" si="9"/>
        <v>0</v>
      </c>
      <c r="BS19" s="166"/>
      <c r="BT19" s="298">
        <f t="shared" si="10"/>
        <v>0</v>
      </c>
      <c r="BU19" s="298">
        <f t="shared" si="10"/>
        <v>0</v>
      </c>
      <c r="BV19" s="298">
        <f t="shared" si="10"/>
        <v>0</v>
      </c>
      <c r="BW19" s="298">
        <f t="shared" si="10"/>
        <v>0</v>
      </c>
      <c r="BX19" s="166"/>
      <c r="BY19" s="298">
        <f t="shared" si="11"/>
        <v>0</v>
      </c>
      <c r="BZ19" s="298">
        <f t="shared" si="11"/>
        <v>0</v>
      </c>
      <c r="CA19" s="298">
        <f t="shared" si="11"/>
        <v>0</v>
      </c>
      <c r="CB19" s="298">
        <f t="shared" si="11"/>
        <v>0</v>
      </c>
      <c r="CC19" s="166"/>
      <c r="CD19" s="298">
        <f t="shared" si="12"/>
        <v>0</v>
      </c>
      <c r="CE19" s="298">
        <f t="shared" si="12"/>
        <v>0</v>
      </c>
      <c r="CF19" s="298">
        <f t="shared" si="12"/>
        <v>0</v>
      </c>
      <c r="CG19" s="298">
        <f t="shared" si="12"/>
        <v>0</v>
      </c>
      <c r="CH19" s="166"/>
      <c r="CI19" s="298">
        <f t="shared" si="13"/>
        <v>0</v>
      </c>
      <c r="CJ19" s="298">
        <f t="shared" si="13"/>
        <v>0</v>
      </c>
      <c r="CK19" s="298">
        <f t="shared" si="13"/>
        <v>0</v>
      </c>
      <c r="CL19" s="298">
        <f t="shared" si="13"/>
        <v>0</v>
      </c>
      <c r="CM19" s="166"/>
      <c r="CN19" s="298">
        <f t="shared" si="14"/>
        <v>0</v>
      </c>
      <c r="CO19" s="298">
        <f t="shared" si="14"/>
        <v>0</v>
      </c>
      <c r="CP19" s="298">
        <f t="shared" si="14"/>
        <v>0</v>
      </c>
      <c r="CQ19" s="298">
        <f t="shared" si="14"/>
        <v>0</v>
      </c>
      <c r="CR19" s="166"/>
      <c r="CS19" s="298">
        <f t="shared" si="15"/>
        <v>0</v>
      </c>
      <c r="CT19" s="298">
        <f t="shared" si="15"/>
        <v>0</v>
      </c>
      <c r="CU19" s="298">
        <f t="shared" si="15"/>
        <v>0</v>
      </c>
      <c r="CV19" s="298">
        <f t="shared" si="15"/>
        <v>0</v>
      </c>
      <c r="CW19" s="166"/>
      <c r="CX19" s="298">
        <f t="shared" si="16"/>
        <v>0</v>
      </c>
      <c r="CY19" s="298">
        <f t="shared" si="16"/>
        <v>0</v>
      </c>
      <c r="CZ19" s="298">
        <f t="shared" si="16"/>
        <v>0</v>
      </c>
      <c r="DA19" s="298">
        <f t="shared" si="16"/>
        <v>0</v>
      </c>
      <c r="DB19" s="280"/>
      <c r="DC19" s="280"/>
      <c r="DD19" s="7"/>
      <c r="DE19" s="14"/>
    </row>
    <row r="20" spans="2:109" ht="14.25" customHeight="1" x14ac:dyDescent="0.25">
      <c r="B20" s="314">
        <f t="shared" si="17"/>
        <v>12</v>
      </c>
      <c r="C20" s="315" t="s">
        <v>425</v>
      </c>
      <c r="D20" s="316"/>
      <c r="E20" s="301" t="s">
        <v>41</v>
      </c>
      <c r="F20" s="302">
        <v>3</v>
      </c>
      <c r="G20" s="303">
        <v>0</v>
      </c>
      <c r="H20" s="304">
        <v>0</v>
      </c>
      <c r="I20" s="304">
        <v>0</v>
      </c>
      <c r="J20" s="304">
        <v>0.48735295984525834</v>
      </c>
      <c r="K20" s="305">
        <f t="shared" si="0"/>
        <v>0.48735295984525834</v>
      </c>
      <c r="L20" s="303">
        <v>0</v>
      </c>
      <c r="M20" s="304">
        <v>0</v>
      </c>
      <c r="N20" s="304">
        <v>0</v>
      </c>
      <c r="O20" s="1001">
        <v>0.65100000000000002</v>
      </c>
      <c r="P20" s="305">
        <f t="shared" si="1"/>
        <v>0.65100000000000002</v>
      </c>
      <c r="Q20" s="303">
        <v>0</v>
      </c>
      <c r="R20" s="304">
        <v>0</v>
      </c>
      <c r="S20" s="304">
        <v>0</v>
      </c>
      <c r="T20" s="304">
        <v>0.30565314089379447</v>
      </c>
      <c r="U20" s="305">
        <f t="shared" si="2"/>
        <v>0.30565314089379447</v>
      </c>
      <c r="V20" s="303">
        <v>0</v>
      </c>
      <c r="W20" s="304">
        <v>0</v>
      </c>
      <c r="X20" s="304">
        <v>0</v>
      </c>
      <c r="Y20" s="304">
        <v>0.2456990561535764</v>
      </c>
      <c r="Z20" s="305">
        <f t="shared" si="3"/>
        <v>0.2456990561535764</v>
      </c>
      <c r="AA20" s="303">
        <v>0</v>
      </c>
      <c r="AB20" s="304">
        <v>0</v>
      </c>
      <c r="AC20" s="304">
        <v>0</v>
      </c>
      <c r="AD20" s="304">
        <v>0.26196906076687726</v>
      </c>
      <c r="AE20" s="305">
        <f t="shared" si="4"/>
        <v>0.26196906076687726</v>
      </c>
      <c r="AF20" s="303">
        <v>0</v>
      </c>
      <c r="AG20" s="304">
        <v>0</v>
      </c>
      <c r="AH20" s="304">
        <v>0</v>
      </c>
      <c r="AI20" s="304">
        <v>0.27723726250188774</v>
      </c>
      <c r="AJ20" s="305">
        <f t="shared" si="5"/>
        <v>0.27723726250188774</v>
      </c>
      <c r="AK20" s="303">
        <v>0</v>
      </c>
      <c r="AL20" s="304">
        <v>0</v>
      </c>
      <c r="AM20" s="304">
        <v>0</v>
      </c>
      <c r="AN20" s="304">
        <v>0.28171074836055376</v>
      </c>
      <c r="AO20" s="305">
        <f t="shared" si="6"/>
        <v>0.28171074836055376</v>
      </c>
      <c r="AP20" s="303">
        <v>0</v>
      </c>
      <c r="AQ20" s="304">
        <v>0</v>
      </c>
      <c r="AR20" s="304">
        <v>0</v>
      </c>
      <c r="AS20" s="304">
        <v>0.28617342869782098</v>
      </c>
      <c r="AT20" s="305">
        <f t="shared" si="7"/>
        <v>0.28617342869782098</v>
      </c>
      <c r="AU20" s="14"/>
      <c r="AV20" s="70"/>
      <c r="AW20" s="37"/>
      <c r="AX20" s="71"/>
      <c r="AY20" s="43">
        <f t="shared" si="8"/>
        <v>0</v>
      </c>
      <c r="AZ20" s="43"/>
      <c r="BB20" s="314">
        <f t="shared" si="18"/>
        <v>12</v>
      </c>
      <c r="BC20" s="315" t="s">
        <v>425</v>
      </c>
      <c r="BD20" s="301" t="s">
        <v>41</v>
      </c>
      <c r="BE20" s="302">
        <v>3</v>
      </c>
      <c r="BF20" s="311" t="s">
        <v>426</v>
      </c>
      <c r="BG20" s="312" t="s">
        <v>427</v>
      </c>
      <c r="BH20" s="312" t="s">
        <v>428</v>
      </c>
      <c r="BI20" s="312" t="s">
        <v>429</v>
      </c>
      <c r="BJ20" s="313" t="s">
        <v>430</v>
      </c>
      <c r="BL20" s="7"/>
      <c r="BM20" s="8"/>
      <c r="BN20" s="8"/>
      <c r="BO20" s="298">
        <f t="shared" si="9"/>
        <v>0</v>
      </c>
      <c r="BP20" s="298">
        <f t="shared" si="9"/>
        <v>0</v>
      </c>
      <c r="BQ20" s="298">
        <f t="shared" si="9"/>
        <v>0</v>
      </c>
      <c r="BR20" s="298">
        <f t="shared" si="9"/>
        <v>0</v>
      </c>
      <c r="BS20" s="166"/>
      <c r="BT20" s="298">
        <f t="shared" si="10"/>
        <v>0</v>
      </c>
      <c r="BU20" s="298">
        <f t="shared" si="10"/>
        <v>0</v>
      </c>
      <c r="BV20" s="298">
        <f t="shared" si="10"/>
        <v>0</v>
      </c>
      <c r="BW20" s="298">
        <f t="shared" si="10"/>
        <v>0</v>
      </c>
      <c r="BX20" s="166"/>
      <c r="BY20" s="298">
        <f t="shared" si="11"/>
        <v>0</v>
      </c>
      <c r="BZ20" s="298">
        <f t="shared" si="11"/>
        <v>0</v>
      </c>
      <c r="CA20" s="298">
        <f t="shared" si="11"/>
        <v>0</v>
      </c>
      <c r="CB20" s="298">
        <f t="shared" si="11"/>
        <v>0</v>
      </c>
      <c r="CC20" s="166"/>
      <c r="CD20" s="298">
        <f t="shared" si="12"/>
        <v>0</v>
      </c>
      <c r="CE20" s="298">
        <f t="shared" si="12"/>
        <v>0</v>
      </c>
      <c r="CF20" s="298">
        <f t="shared" si="12"/>
        <v>0</v>
      </c>
      <c r="CG20" s="298">
        <f t="shared" si="12"/>
        <v>0</v>
      </c>
      <c r="CH20" s="166"/>
      <c r="CI20" s="298">
        <f t="shared" si="13"/>
        <v>0</v>
      </c>
      <c r="CJ20" s="298">
        <f t="shared" si="13"/>
        <v>0</v>
      </c>
      <c r="CK20" s="298">
        <f t="shared" si="13"/>
        <v>0</v>
      </c>
      <c r="CL20" s="298">
        <f t="shared" si="13"/>
        <v>0</v>
      </c>
      <c r="CM20" s="166"/>
      <c r="CN20" s="298">
        <f t="shared" si="14"/>
        <v>0</v>
      </c>
      <c r="CO20" s="298">
        <f t="shared" si="14"/>
        <v>0</v>
      </c>
      <c r="CP20" s="298">
        <f t="shared" si="14"/>
        <v>0</v>
      </c>
      <c r="CQ20" s="298">
        <f t="shared" si="14"/>
        <v>0</v>
      </c>
      <c r="CR20" s="166"/>
      <c r="CS20" s="298">
        <f t="shared" si="15"/>
        <v>0</v>
      </c>
      <c r="CT20" s="298">
        <f t="shared" si="15"/>
        <v>0</v>
      </c>
      <c r="CU20" s="298">
        <f t="shared" si="15"/>
        <v>0</v>
      </c>
      <c r="CV20" s="298">
        <f t="shared" si="15"/>
        <v>0</v>
      </c>
      <c r="CW20" s="166"/>
      <c r="CX20" s="298">
        <f t="shared" si="16"/>
        <v>0</v>
      </c>
      <c r="CY20" s="298">
        <f t="shared" si="16"/>
        <v>0</v>
      </c>
      <c r="CZ20" s="298">
        <f t="shared" si="16"/>
        <v>0</v>
      </c>
      <c r="DA20" s="298">
        <f t="shared" si="16"/>
        <v>0</v>
      </c>
      <c r="DB20" s="280"/>
      <c r="DC20" s="280"/>
      <c r="DD20" s="7"/>
      <c r="DE20" s="14"/>
    </row>
    <row r="21" spans="2:109" ht="14.25" customHeight="1" x14ac:dyDescent="0.25">
      <c r="B21" s="314">
        <f t="shared" si="17"/>
        <v>13</v>
      </c>
      <c r="C21" s="315" t="s">
        <v>431</v>
      </c>
      <c r="D21" s="316"/>
      <c r="E21" s="301" t="s">
        <v>41</v>
      </c>
      <c r="F21" s="302">
        <v>3</v>
      </c>
      <c r="G21" s="303">
        <v>0</v>
      </c>
      <c r="H21" s="304">
        <v>2.5672279701504808E-2</v>
      </c>
      <c r="I21" s="304">
        <v>0.29099346357999434</v>
      </c>
      <c r="J21" s="304">
        <v>0</v>
      </c>
      <c r="K21" s="305">
        <f t="shared" si="0"/>
        <v>0.31666574328149916</v>
      </c>
      <c r="L21" s="303">
        <v>0</v>
      </c>
      <c r="M21" s="1001">
        <v>0</v>
      </c>
      <c r="N21" s="1001">
        <v>0.06</v>
      </c>
      <c r="O21" s="1001">
        <v>3.0000000000000001E-3</v>
      </c>
      <c r="P21" s="305">
        <f t="shared" si="1"/>
        <v>6.3E-2</v>
      </c>
      <c r="Q21" s="303">
        <v>0</v>
      </c>
      <c r="R21" s="304">
        <v>1.6148762391493637E-2</v>
      </c>
      <c r="S21" s="304">
        <v>0.13541404850863711</v>
      </c>
      <c r="T21" s="304">
        <v>0</v>
      </c>
      <c r="U21" s="305">
        <f t="shared" si="2"/>
        <v>0.15156281090013074</v>
      </c>
      <c r="V21" s="303">
        <v>0</v>
      </c>
      <c r="W21" s="304">
        <v>0</v>
      </c>
      <c r="X21" s="304">
        <v>0</v>
      </c>
      <c r="Y21" s="304">
        <v>0</v>
      </c>
      <c r="Z21" s="305">
        <f t="shared" si="3"/>
        <v>0</v>
      </c>
      <c r="AA21" s="303">
        <v>0</v>
      </c>
      <c r="AB21" s="304">
        <v>0</v>
      </c>
      <c r="AC21" s="304">
        <v>0</v>
      </c>
      <c r="AD21" s="304">
        <v>0</v>
      </c>
      <c r="AE21" s="305">
        <f t="shared" si="4"/>
        <v>0</v>
      </c>
      <c r="AF21" s="303">
        <v>0</v>
      </c>
      <c r="AG21" s="304">
        <v>0</v>
      </c>
      <c r="AH21" s="304">
        <v>0</v>
      </c>
      <c r="AI21" s="304">
        <v>0</v>
      </c>
      <c r="AJ21" s="305">
        <f t="shared" si="5"/>
        <v>0</v>
      </c>
      <c r="AK21" s="303">
        <v>0</v>
      </c>
      <c r="AL21" s="304">
        <v>0</v>
      </c>
      <c r="AM21" s="304">
        <v>0</v>
      </c>
      <c r="AN21" s="304">
        <v>0</v>
      </c>
      <c r="AO21" s="305">
        <f t="shared" si="6"/>
        <v>0</v>
      </c>
      <c r="AP21" s="303">
        <v>0</v>
      </c>
      <c r="AQ21" s="304">
        <v>0</v>
      </c>
      <c r="AR21" s="304">
        <v>0</v>
      </c>
      <c r="AS21" s="304">
        <v>0</v>
      </c>
      <c r="AT21" s="305">
        <f t="shared" si="7"/>
        <v>0</v>
      </c>
      <c r="AU21" s="14"/>
      <c r="AV21" s="70"/>
      <c r="AW21" s="37"/>
      <c r="AX21" s="71"/>
      <c r="AY21" s="43">
        <f t="shared" si="8"/>
        <v>0</v>
      </c>
      <c r="AZ21" s="43"/>
      <c r="BB21" s="314">
        <f t="shared" si="18"/>
        <v>13</v>
      </c>
      <c r="BC21" s="315" t="s">
        <v>431</v>
      </c>
      <c r="BD21" s="301" t="s">
        <v>41</v>
      </c>
      <c r="BE21" s="302">
        <v>3</v>
      </c>
      <c r="BF21" s="311" t="s">
        <v>432</v>
      </c>
      <c r="BG21" s="312" t="s">
        <v>433</v>
      </c>
      <c r="BH21" s="312" t="s">
        <v>434</v>
      </c>
      <c r="BI21" s="312" t="s">
        <v>435</v>
      </c>
      <c r="BJ21" s="313" t="s">
        <v>436</v>
      </c>
      <c r="BL21" s="7"/>
      <c r="BM21" s="8"/>
      <c r="BN21" s="8"/>
      <c r="BO21" s="298">
        <f t="shared" si="9"/>
        <v>0</v>
      </c>
      <c r="BP21" s="298">
        <f t="shared" si="9"/>
        <v>0</v>
      </c>
      <c r="BQ21" s="298">
        <f t="shared" si="9"/>
        <v>0</v>
      </c>
      <c r="BR21" s="298">
        <f t="shared" si="9"/>
        <v>0</v>
      </c>
      <c r="BS21" s="166"/>
      <c r="BT21" s="298">
        <f t="shared" si="10"/>
        <v>0</v>
      </c>
      <c r="BU21" s="298">
        <f t="shared" si="10"/>
        <v>0</v>
      </c>
      <c r="BV21" s="298">
        <f t="shared" si="10"/>
        <v>0</v>
      </c>
      <c r="BW21" s="298">
        <f t="shared" si="10"/>
        <v>0</v>
      </c>
      <c r="BX21" s="166"/>
      <c r="BY21" s="298">
        <f t="shared" si="11"/>
        <v>0</v>
      </c>
      <c r="BZ21" s="298">
        <f t="shared" si="11"/>
        <v>0</v>
      </c>
      <c r="CA21" s="298">
        <f t="shared" si="11"/>
        <v>0</v>
      </c>
      <c r="CB21" s="298">
        <f t="shared" si="11"/>
        <v>0</v>
      </c>
      <c r="CC21" s="166"/>
      <c r="CD21" s="298">
        <f t="shared" si="12"/>
        <v>0</v>
      </c>
      <c r="CE21" s="298">
        <f t="shared" si="12"/>
        <v>0</v>
      </c>
      <c r="CF21" s="298">
        <f t="shared" si="12"/>
        <v>0</v>
      </c>
      <c r="CG21" s="298">
        <f t="shared" si="12"/>
        <v>0</v>
      </c>
      <c r="CH21" s="166"/>
      <c r="CI21" s="298">
        <f t="shared" si="13"/>
        <v>0</v>
      </c>
      <c r="CJ21" s="298">
        <f t="shared" si="13"/>
        <v>0</v>
      </c>
      <c r="CK21" s="298">
        <f t="shared" si="13"/>
        <v>0</v>
      </c>
      <c r="CL21" s="298">
        <f t="shared" si="13"/>
        <v>0</v>
      </c>
      <c r="CM21" s="166"/>
      <c r="CN21" s="298">
        <f t="shared" si="14"/>
        <v>0</v>
      </c>
      <c r="CO21" s="298">
        <f t="shared" si="14"/>
        <v>0</v>
      </c>
      <c r="CP21" s="298">
        <f t="shared" si="14"/>
        <v>0</v>
      </c>
      <c r="CQ21" s="298">
        <f t="shared" si="14"/>
        <v>0</v>
      </c>
      <c r="CR21" s="166"/>
      <c r="CS21" s="298">
        <f t="shared" si="15"/>
        <v>0</v>
      </c>
      <c r="CT21" s="298">
        <f t="shared" si="15"/>
        <v>0</v>
      </c>
      <c r="CU21" s="298">
        <f t="shared" si="15"/>
        <v>0</v>
      </c>
      <c r="CV21" s="298">
        <f t="shared" si="15"/>
        <v>0</v>
      </c>
      <c r="CW21" s="166"/>
      <c r="CX21" s="298">
        <f t="shared" si="16"/>
        <v>0</v>
      </c>
      <c r="CY21" s="298">
        <f t="shared" si="16"/>
        <v>0</v>
      </c>
      <c r="CZ21" s="298">
        <f t="shared" si="16"/>
        <v>0</v>
      </c>
      <c r="DA21" s="298">
        <f t="shared" si="16"/>
        <v>0</v>
      </c>
      <c r="DB21" s="280"/>
      <c r="DC21" s="280"/>
      <c r="DD21" s="7"/>
      <c r="DE21" s="14"/>
    </row>
    <row r="22" spans="2:109" ht="14.25" customHeight="1" x14ac:dyDescent="0.25">
      <c r="B22" s="314">
        <f t="shared" si="17"/>
        <v>14</v>
      </c>
      <c r="C22" s="315" t="s">
        <v>437</v>
      </c>
      <c r="D22" s="317"/>
      <c r="E22" s="301" t="s">
        <v>41</v>
      </c>
      <c r="F22" s="302">
        <v>3</v>
      </c>
      <c r="G22" s="303">
        <v>0</v>
      </c>
      <c r="H22" s="304">
        <v>0</v>
      </c>
      <c r="I22" s="304">
        <v>2.5172074941689389E-2</v>
      </c>
      <c r="J22" s="304">
        <v>5.3731616965381396E-2</v>
      </c>
      <c r="K22" s="305">
        <f t="shared" si="0"/>
        <v>7.8903691907070778E-2</v>
      </c>
      <c r="L22" s="1000">
        <v>5.0999999999999997E-2</v>
      </c>
      <c r="M22" s="304">
        <v>0</v>
      </c>
      <c r="N22" s="1001">
        <v>7.0999999999999994E-2</v>
      </c>
      <c r="O22" s="1001">
        <v>0.75</v>
      </c>
      <c r="P22" s="305">
        <f t="shared" si="1"/>
        <v>0.872</v>
      </c>
      <c r="Q22" s="303">
        <v>0</v>
      </c>
      <c r="R22" s="304">
        <v>0</v>
      </c>
      <c r="S22" s="304">
        <v>1.2070102973334324E-2</v>
      </c>
      <c r="T22" s="304">
        <v>2.2017667115541237E-2</v>
      </c>
      <c r="U22" s="305">
        <f t="shared" si="2"/>
        <v>3.4087770088875563E-2</v>
      </c>
      <c r="V22" s="303">
        <v>0</v>
      </c>
      <c r="W22" s="304">
        <v>0</v>
      </c>
      <c r="X22" s="304">
        <v>0</v>
      </c>
      <c r="Y22" s="304">
        <v>0.22999999999999998</v>
      </c>
      <c r="Z22" s="305">
        <f t="shared" si="3"/>
        <v>0.22999999999999998</v>
      </c>
      <c r="AA22" s="303">
        <v>0</v>
      </c>
      <c r="AB22" s="304">
        <v>0.25</v>
      </c>
      <c r="AC22" s="304">
        <v>0</v>
      </c>
      <c r="AD22" s="304">
        <v>0.22999999999999998</v>
      </c>
      <c r="AE22" s="305">
        <f t="shared" si="4"/>
        <v>0.48</v>
      </c>
      <c r="AF22" s="303">
        <v>0</v>
      </c>
      <c r="AG22" s="304">
        <v>0.25</v>
      </c>
      <c r="AH22" s="304">
        <v>0</v>
      </c>
      <c r="AI22" s="304">
        <v>0.22999999999999998</v>
      </c>
      <c r="AJ22" s="305">
        <f t="shared" si="5"/>
        <v>0.48</v>
      </c>
      <c r="AK22" s="303">
        <v>0</v>
      </c>
      <c r="AL22" s="304">
        <v>0</v>
      </c>
      <c r="AM22" s="304">
        <v>0</v>
      </c>
      <c r="AN22" s="304">
        <v>0.22999999999999998</v>
      </c>
      <c r="AO22" s="305">
        <f t="shared" si="6"/>
        <v>0.22999999999999998</v>
      </c>
      <c r="AP22" s="303">
        <v>0</v>
      </c>
      <c r="AQ22" s="304">
        <v>0</v>
      </c>
      <c r="AR22" s="304">
        <v>0</v>
      </c>
      <c r="AS22" s="304">
        <v>0.22999999999999998</v>
      </c>
      <c r="AT22" s="305">
        <f t="shared" si="7"/>
        <v>0.22999999999999998</v>
      </c>
      <c r="AU22" s="306"/>
      <c r="AV22" s="318"/>
      <c r="AW22" s="319"/>
      <c r="AX22" s="320"/>
      <c r="AY22" s="43">
        <f t="shared" si="8"/>
        <v>0</v>
      </c>
      <c r="AZ22" s="43"/>
      <c r="BB22" s="314">
        <f t="shared" si="18"/>
        <v>14</v>
      </c>
      <c r="BC22" s="315" t="s">
        <v>437</v>
      </c>
      <c r="BD22" s="301" t="s">
        <v>41</v>
      </c>
      <c r="BE22" s="302">
        <v>3</v>
      </c>
      <c r="BF22" s="311" t="s">
        <v>438</v>
      </c>
      <c r="BG22" s="312" t="s">
        <v>439</v>
      </c>
      <c r="BH22" s="312" t="s">
        <v>440</v>
      </c>
      <c r="BI22" s="312" t="s">
        <v>441</v>
      </c>
      <c r="BJ22" s="313" t="s">
        <v>442</v>
      </c>
      <c r="BL22" s="7"/>
      <c r="BM22" s="8"/>
      <c r="BN22" s="8"/>
      <c r="BO22" s="298">
        <f t="shared" si="9"/>
        <v>0</v>
      </c>
      <c r="BP22" s="298">
        <f t="shared" si="9"/>
        <v>0</v>
      </c>
      <c r="BQ22" s="298">
        <f t="shared" si="9"/>
        <v>0</v>
      </c>
      <c r="BR22" s="298">
        <f t="shared" si="9"/>
        <v>0</v>
      </c>
      <c r="BS22" s="166"/>
      <c r="BT22" s="298">
        <f t="shared" si="10"/>
        <v>0</v>
      </c>
      <c r="BU22" s="298">
        <f t="shared" si="10"/>
        <v>0</v>
      </c>
      <c r="BV22" s="298">
        <f t="shared" si="10"/>
        <v>0</v>
      </c>
      <c r="BW22" s="298">
        <f t="shared" si="10"/>
        <v>0</v>
      </c>
      <c r="BX22" s="166"/>
      <c r="BY22" s="298">
        <f t="shared" si="11"/>
        <v>0</v>
      </c>
      <c r="BZ22" s="298">
        <f t="shared" si="11"/>
        <v>0</v>
      </c>
      <c r="CA22" s="298">
        <f t="shared" si="11"/>
        <v>0</v>
      </c>
      <c r="CB22" s="298">
        <f t="shared" si="11"/>
        <v>0</v>
      </c>
      <c r="CC22" s="166"/>
      <c r="CD22" s="298">
        <f t="shared" si="12"/>
        <v>0</v>
      </c>
      <c r="CE22" s="298">
        <f t="shared" si="12"/>
        <v>0</v>
      </c>
      <c r="CF22" s="298">
        <f t="shared" si="12"/>
        <v>0</v>
      </c>
      <c r="CG22" s="298">
        <f t="shared" si="12"/>
        <v>0</v>
      </c>
      <c r="CH22" s="166"/>
      <c r="CI22" s="298">
        <f t="shared" si="13"/>
        <v>0</v>
      </c>
      <c r="CJ22" s="298">
        <f t="shared" si="13"/>
        <v>0</v>
      </c>
      <c r="CK22" s="298">
        <f t="shared" si="13"/>
        <v>0</v>
      </c>
      <c r="CL22" s="298">
        <f t="shared" si="13"/>
        <v>0</v>
      </c>
      <c r="CM22" s="166"/>
      <c r="CN22" s="298">
        <f t="shared" si="14"/>
        <v>0</v>
      </c>
      <c r="CO22" s="298">
        <f t="shared" si="14"/>
        <v>0</v>
      </c>
      <c r="CP22" s="298">
        <f t="shared" si="14"/>
        <v>0</v>
      </c>
      <c r="CQ22" s="298">
        <f t="shared" si="14"/>
        <v>0</v>
      </c>
      <c r="CR22" s="166"/>
      <c r="CS22" s="298">
        <f t="shared" si="15"/>
        <v>0</v>
      </c>
      <c r="CT22" s="298">
        <f t="shared" si="15"/>
        <v>0</v>
      </c>
      <c r="CU22" s="298">
        <f t="shared" si="15"/>
        <v>0</v>
      </c>
      <c r="CV22" s="298">
        <f t="shared" si="15"/>
        <v>0</v>
      </c>
      <c r="CW22" s="166"/>
      <c r="CX22" s="298">
        <f t="shared" si="16"/>
        <v>0</v>
      </c>
      <c r="CY22" s="298">
        <f t="shared" si="16"/>
        <v>0</v>
      </c>
      <c r="CZ22" s="298">
        <f t="shared" si="16"/>
        <v>0</v>
      </c>
      <c r="DA22" s="298">
        <f t="shared" si="16"/>
        <v>0</v>
      </c>
      <c r="DB22" s="280"/>
      <c r="DC22" s="280"/>
      <c r="DD22" s="7"/>
      <c r="DE22" s="14"/>
    </row>
    <row r="23" spans="2:109" s="310" customFormat="1" ht="14.25" customHeight="1" x14ac:dyDescent="0.25">
      <c r="B23" s="314">
        <f t="shared" si="17"/>
        <v>15</v>
      </c>
      <c r="C23" s="315" t="s">
        <v>443</v>
      </c>
      <c r="D23" s="317"/>
      <c r="E23" s="301" t="s">
        <v>41</v>
      </c>
      <c r="F23" s="302">
        <v>3</v>
      </c>
      <c r="G23" s="303">
        <v>0</v>
      </c>
      <c r="H23" s="304">
        <v>0</v>
      </c>
      <c r="I23" s="304">
        <v>1.7448697191231981E-2</v>
      </c>
      <c r="J23" s="304">
        <v>1.1632464794154656E-2</v>
      </c>
      <c r="K23" s="305">
        <f t="shared" si="0"/>
        <v>2.9081161985386635E-2</v>
      </c>
      <c r="L23" s="1000">
        <v>2.1999999999999999E-2</v>
      </c>
      <c r="M23" s="304">
        <v>0</v>
      </c>
      <c r="N23" s="1001">
        <v>0.05</v>
      </c>
      <c r="O23" s="1001">
        <v>0.05</v>
      </c>
      <c r="P23" s="305">
        <f t="shared" si="1"/>
        <v>0.12200000000000001</v>
      </c>
      <c r="Q23" s="303">
        <v>0</v>
      </c>
      <c r="R23" s="304">
        <v>0</v>
      </c>
      <c r="S23" s="304">
        <v>0</v>
      </c>
      <c r="T23" s="304">
        <v>0</v>
      </c>
      <c r="U23" s="305">
        <f t="shared" si="2"/>
        <v>0</v>
      </c>
      <c r="V23" s="303">
        <v>0</v>
      </c>
      <c r="W23" s="304">
        <v>0</v>
      </c>
      <c r="X23" s="304">
        <v>0</v>
      </c>
      <c r="Y23" s="304">
        <v>8.3319600000000008E-2</v>
      </c>
      <c r="Z23" s="305">
        <f t="shared" si="3"/>
        <v>8.3319600000000008E-2</v>
      </c>
      <c r="AA23" s="303">
        <v>0</v>
      </c>
      <c r="AB23" s="304">
        <v>0</v>
      </c>
      <c r="AC23" s="304">
        <v>0</v>
      </c>
      <c r="AD23" s="304">
        <v>8.3319600000000008E-2</v>
      </c>
      <c r="AE23" s="305">
        <f t="shared" si="4"/>
        <v>8.3319600000000008E-2</v>
      </c>
      <c r="AF23" s="303">
        <v>0</v>
      </c>
      <c r="AG23" s="304">
        <v>0</v>
      </c>
      <c r="AH23" s="304">
        <v>0</v>
      </c>
      <c r="AI23" s="304">
        <v>8.3319600000000008E-2</v>
      </c>
      <c r="AJ23" s="305">
        <f t="shared" si="5"/>
        <v>8.3319600000000008E-2</v>
      </c>
      <c r="AK23" s="303">
        <v>0</v>
      </c>
      <c r="AL23" s="304">
        <v>0</v>
      </c>
      <c r="AM23" s="304">
        <v>0</v>
      </c>
      <c r="AN23" s="304">
        <v>8.3319600000000008E-2</v>
      </c>
      <c r="AO23" s="305">
        <f t="shared" si="6"/>
        <v>8.3319600000000008E-2</v>
      </c>
      <c r="AP23" s="303">
        <v>0</v>
      </c>
      <c r="AQ23" s="304">
        <v>0</v>
      </c>
      <c r="AR23" s="304">
        <v>0</v>
      </c>
      <c r="AS23" s="304">
        <v>8.3319600000000008E-2</v>
      </c>
      <c r="AT23" s="305">
        <f t="shared" si="7"/>
        <v>8.3319600000000008E-2</v>
      </c>
      <c r="AU23" s="306"/>
      <c r="AV23" s="318"/>
      <c r="AW23" s="319"/>
      <c r="AX23" s="320"/>
      <c r="AY23" s="43">
        <f t="shared" si="8"/>
        <v>0</v>
      </c>
      <c r="AZ23" s="43"/>
      <c r="BB23" s="314">
        <f t="shared" si="18"/>
        <v>15</v>
      </c>
      <c r="BC23" s="315" t="s">
        <v>443</v>
      </c>
      <c r="BD23" s="301" t="s">
        <v>41</v>
      </c>
      <c r="BE23" s="302">
        <v>3</v>
      </c>
      <c r="BF23" s="311" t="s">
        <v>444</v>
      </c>
      <c r="BG23" s="312" t="s">
        <v>445</v>
      </c>
      <c r="BH23" s="312" t="s">
        <v>446</v>
      </c>
      <c r="BI23" s="312" t="s">
        <v>447</v>
      </c>
      <c r="BJ23" s="313" t="s">
        <v>448</v>
      </c>
      <c r="BL23" s="7"/>
      <c r="BM23" s="8"/>
      <c r="BN23" s="8"/>
      <c r="BO23" s="298">
        <f t="shared" si="9"/>
        <v>0</v>
      </c>
      <c r="BP23" s="298">
        <f t="shared" si="9"/>
        <v>0</v>
      </c>
      <c r="BQ23" s="298">
        <f t="shared" si="9"/>
        <v>0</v>
      </c>
      <c r="BR23" s="298">
        <f t="shared" si="9"/>
        <v>0</v>
      </c>
      <c r="BS23" s="166"/>
      <c r="BT23" s="298">
        <f t="shared" si="10"/>
        <v>0</v>
      </c>
      <c r="BU23" s="298">
        <f t="shared" si="10"/>
        <v>0</v>
      </c>
      <c r="BV23" s="298">
        <f t="shared" si="10"/>
        <v>0</v>
      </c>
      <c r="BW23" s="298">
        <f t="shared" si="10"/>
        <v>0</v>
      </c>
      <c r="BX23" s="166"/>
      <c r="BY23" s="298">
        <f t="shared" si="11"/>
        <v>0</v>
      </c>
      <c r="BZ23" s="298">
        <f t="shared" si="11"/>
        <v>0</v>
      </c>
      <c r="CA23" s="298">
        <f t="shared" si="11"/>
        <v>0</v>
      </c>
      <c r="CB23" s="298">
        <f t="shared" si="11"/>
        <v>0</v>
      </c>
      <c r="CC23" s="166"/>
      <c r="CD23" s="298">
        <f t="shared" si="12"/>
        <v>0</v>
      </c>
      <c r="CE23" s="298">
        <f t="shared" si="12"/>
        <v>0</v>
      </c>
      <c r="CF23" s="298">
        <f t="shared" si="12"/>
        <v>0</v>
      </c>
      <c r="CG23" s="298">
        <f t="shared" si="12"/>
        <v>0</v>
      </c>
      <c r="CH23" s="166"/>
      <c r="CI23" s="298">
        <f t="shared" si="13"/>
        <v>0</v>
      </c>
      <c r="CJ23" s="298">
        <f t="shared" si="13"/>
        <v>0</v>
      </c>
      <c r="CK23" s="298">
        <f t="shared" si="13"/>
        <v>0</v>
      </c>
      <c r="CL23" s="298">
        <f t="shared" si="13"/>
        <v>0</v>
      </c>
      <c r="CM23" s="166"/>
      <c r="CN23" s="298">
        <f t="shared" si="14"/>
        <v>0</v>
      </c>
      <c r="CO23" s="298">
        <f t="shared" si="14"/>
        <v>0</v>
      </c>
      <c r="CP23" s="298">
        <f t="shared" si="14"/>
        <v>0</v>
      </c>
      <c r="CQ23" s="298">
        <f t="shared" si="14"/>
        <v>0</v>
      </c>
      <c r="CR23" s="166"/>
      <c r="CS23" s="298">
        <f t="shared" si="15"/>
        <v>0</v>
      </c>
      <c r="CT23" s="298">
        <f t="shared" si="15"/>
        <v>0</v>
      </c>
      <c r="CU23" s="298">
        <f t="shared" si="15"/>
        <v>0</v>
      </c>
      <c r="CV23" s="298">
        <f t="shared" si="15"/>
        <v>0</v>
      </c>
      <c r="CW23" s="166"/>
      <c r="CX23" s="298">
        <f t="shared" si="16"/>
        <v>0</v>
      </c>
      <c r="CY23" s="298">
        <f t="shared" si="16"/>
        <v>0</v>
      </c>
      <c r="CZ23" s="298">
        <f t="shared" si="16"/>
        <v>0</v>
      </c>
      <c r="DA23" s="298">
        <f t="shared" si="16"/>
        <v>0</v>
      </c>
      <c r="DB23" s="280"/>
      <c r="DC23" s="280"/>
      <c r="DD23" s="7"/>
      <c r="DE23" s="14"/>
    </row>
    <row r="24" spans="2:109" s="310" customFormat="1" ht="14.25" customHeight="1" x14ac:dyDescent="0.25">
      <c r="B24" s="314">
        <f t="shared" si="17"/>
        <v>16</v>
      </c>
      <c r="C24" s="315" t="s">
        <v>449</v>
      </c>
      <c r="D24" s="317"/>
      <c r="E24" s="301" t="s">
        <v>41</v>
      </c>
      <c r="F24" s="302">
        <v>3</v>
      </c>
      <c r="G24" s="303">
        <v>0</v>
      </c>
      <c r="H24" s="304">
        <v>0</v>
      </c>
      <c r="I24" s="304">
        <v>0</v>
      </c>
      <c r="J24" s="304">
        <v>0</v>
      </c>
      <c r="K24" s="305">
        <f t="shared" si="0"/>
        <v>0</v>
      </c>
      <c r="L24" s="303">
        <v>0</v>
      </c>
      <c r="M24" s="304">
        <v>0</v>
      </c>
      <c r="N24" s="304">
        <v>0</v>
      </c>
      <c r="O24" s="304">
        <v>0</v>
      </c>
      <c r="P24" s="305">
        <f t="shared" si="1"/>
        <v>0</v>
      </c>
      <c r="Q24" s="303">
        <v>0</v>
      </c>
      <c r="R24" s="304">
        <v>0</v>
      </c>
      <c r="S24" s="304">
        <v>0</v>
      </c>
      <c r="T24" s="304">
        <v>0</v>
      </c>
      <c r="U24" s="305">
        <f t="shared" si="2"/>
        <v>0</v>
      </c>
      <c r="V24" s="303">
        <v>0</v>
      </c>
      <c r="W24" s="304">
        <v>0</v>
      </c>
      <c r="X24" s="304">
        <v>0</v>
      </c>
      <c r="Y24" s="304">
        <v>0</v>
      </c>
      <c r="Z24" s="305">
        <f t="shared" si="3"/>
        <v>0</v>
      </c>
      <c r="AA24" s="303">
        <v>0</v>
      </c>
      <c r="AB24" s="304">
        <v>0</v>
      </c>
      <c r="AC24" s="304">
        <v>0</v>
      </c>
      <c r="AD24" s="304">
        <v>0</v>
      </c>
      <c r="AE24" s="305">
        <f t="shared" si="4"/>
        <v>0</v>
      </c>
      <c r="AF24" s="303">
        <v>0</v>
      </c>
      <c r="AG24" s="304">
        <v>0</v>
      </c>
      <c r="AH24" s="304">
        <v>0</v>
      </c>
      <c r="AI24" s="304">
        <v>0</v>
      </c>
      <c r="AJ24" s="305">
        <f t="shared" si="5"/>
        <v>0</v>
      </c>
      <c r="AK24" s="303">
        <v>0</v>
      </c>
      <c r="AL24" s="304">
        <v>0</v>
      </c>
      <c r="AM24" s="304">
        <v>0</v>
      </c>
      <c r="AN24" s="304">
        <v>0</v>
      </c>
      <c r="AO24" s="305">
        <f t="shared" si="6"/>
        <v>0</v>
      </c>
      <c r="AP24" s="303">
        <v>0</v>
      </c>
      <c r="AQ24" s="304">
        <v>0</v>
      </c>
      <c r="AR24" s="304">
        <v>0</v>
      </c>
      <c r="AS24" s="304">
        <v>0</v>
      </c>
      <c r="AT24" s="305">
        <f t="shared" si="7"/>
        <v>0</v>
      </c>
      <c r="AU24" s="306"/>
      <c r="AV24" s="318"/>
      <c r="AW24" s="319"/>
      <c r="AX24" s="320"/>
      <c r="AY24" s="43">
        <f t="shared" si="8"/>
        <v>0</v>
      </c>
      <c r="AZ24" s="43"/>
      <c r="BB24" s="314">
        <f t="shared" si="18"/>
        <v>16</v>
      </c>
      <c r="BC24" s="315" t="s">
        <v>449</v>
      </c>
      <c r="BD24" s="301" t="s">
        <v>41</v>
      </c>
      <c r="BE24" s="302">
        <v>3</v>
      </c>
      <c r="BF24" s="311" t="s">
        <v>450</v>
      </c>
      <c r="BG24" s="312" t="s">
        <v>451</v>
      </c>
      <c r="BH24" s="312" t="s">
        <v>452</v>
      </c>
      <c r="BI24" s="312" t="s">
        <v>453</v>
      </c>
      <c r="BJ24" s="313" t="s">
        <v>454</v>
      </c>
      <c r="BL24" s="7"/>
      <c r="BM24" s="8"/>
      <c r="BN24" s="8"/>
      <c r="BO24" s="298">
        <f t="shared" si="9"/>
        <v>0</v>
      </c>
      <c r="BP24" s="298">
        <f t="shared" si="9"/>
        <v>0</v>
      </c>
      <c r="BQ24" s="298">
        <f t="shared" si="9"/>
        <v>0</v>
      </c>
      <c r="BR24" s="298">
        <f t="shared" si="9"/>
        <v>0</v>
      </c>
      <c r="BS24" s="166"/>
      <c r="BT24" s="298">
        <f t="shared" si="10"/>
        <v>0</v>
      </c>
      <c r="BU24" s="298">
        <f t="shared" si="10"/>
        <v>0</v>
      </c>
      <c r="BV24" s="298">
        <f t="shared" si="10"/>
        <v>0</v>
      </c>
      <c r="BW24" s="298">
        <f t="shared" si="10"/>
        <v>0</v>
      </c>
      <c r="BX24" s="166"/>
      <c r="BY24" s="298">
        <f t="shared" si="11"/>
        <v>0</v>
      </c>
      <c r="BZ24" s="298">
        <f t="shared" si="11"/>
        <v>0</v>
      </c>
      <c r="CA24" s="298">
        <f t="shared" si="11"/>
        <v>0</v>
      </c>
      <c r="CB24" s="298">
        <f t="shared" si="11"/>
        <v>0</v>
      </c>
      <c r="CC24" s="166"/>
      <c r="CD24" s="298">
        <f t="shared" si="12"/>
        <v>0</v>
      </c>
      <c r="CE24" s="298">
        <f t="shared" si="12"/>
        <v>0</v>
      </c>
      <c r="CF24" s="298">
        <f t="shared" si="12"/>
        <v>0</v>
      </c>
      <c r="CG24" s="298">
        <f t="shared" si="12"/>
        <v>0</v>
      </c>
      <c r="CH24" s="166"/>
      <c r="CI24" s="298">
        <f t="shared" si="13"/>
        <v>0</v>
      </c>
      <c r="CJ24" s="298">
        <f t="shared" si="13"/>
        <v>0</v>
      </c>
      <c r="CK24" s="298">
        <f t="shared" si="13"/>
        <v>0</v>
      </c>
      <c r="CL24" s="298">
        <f t="shared" si="13"/>
        <v>0</v>
      </c>
      <c r="CM24" s="166"/>
      <c r="CN24" s="298">
        <f t="shared" si="14"/>
        <v>0</v>
      </c>
      <c r="CO24" s="298">
        <f t="shared" si="14"/>
        <v>0</v>
      </c>
      <c r="CP24" s="298">
        <f t="shared" si="14"/>
        <v>0</v>
      </c>
      <c r="CQ24" s="298">
        <f t="shared" si="14"/>
        <v>0</v>
      </c>
      <c r="CR24" s="166"/>
      <c r="CS24" s="298">
        <f t="shared" si="15"/>
        <v>0</v>
      </c>
      <c r="CT24" s="298">
        <f t="shared" si="15"/>
        <v>0</v>
      </c>
      <c r="CU24" s="298">
        <f t="shared" si="15"/>
        <v>0</v>
      </c>
      <c r="CV24" s="298">
        <f t="shared" si="15"/>
        <v>0</v>
      </c>
      <c r="CW24" s="166"/>
      <c r="CX24" s="298">
        <f t="shared" si="16"/>
        <v>0</v>
      </c>
      <c r="CY24" s="298">
        <f t="shared" si="16"/>
        <v>0</v>
      </c>
      <c r="CZ24" s="298">
        <f t="shared" si="16"/>
        <v>0</v>
      </c>
      <c r="DA24" s="298">
        <f t="shared" si="16"/>
        <v>0</v>
      </c>
      <c r="DB24" s="280"/>
      <c r="DC24" s="280"/>
      <c r="DD24" s="7"/>
      <c r="DE24" s="14"/>
    </row>
    <row r="25" spans="2:109" s="310" customFormat="1" ht="14.25" customHeight="1" x14ac:dyDescent="0.25">
      <c r="B25" s="314">
        <f t="shared" si="17"/>
        <v>17</v>
      </c>
      <c r="C25" s="315" t="s">
        <v>455</v>
      </c>
      <c r="D25" s="317"/>
      <c r="E25" s="301" t="s">
        <v>41</v>
      </c>
      <c r="F25" s="302">
        <v>3</v>
      </c>
      <c r="G25" s="303">
        <v>0</v>
      </c>
      <c r="H25" s="304">
        <v>0</v>
      </c>
      <c r="I25" s="304">
        <v>0</v>
      </c>
      <c r="J25" s="304">
        <v>0</v>
      </c>
      <c r="K25" s="305">
        <f t="shared" si="0"/>
        <v>0</v>
      </c>
      <c r="L25" s="303">
        <v>0</v>
      </c>
      <c r="M25" s="304">
        <v>0</v>
      </c>
      <c r="N25" s="304">
        <v>0</v>
      </c>
      <c r="O25" s="304">
        <v>0</v>
      </c>
      <c r="P25" s="305">
        <f t="shared" si="1"/>
        <v>0</v>
      </c>
      <c r="Q25" s="303">
        <v>0</v>
      </c>
      <c r="R25" s="304">
        <v>0</v>
      </c>
      <c r="S25" s="304">
        <v>0</v>
      </c>
      <c r="T25" s="304">
        <v>0</v>
      </c>
      <c r="U25" s="305">
        <f t="shared" si="2"/>
        <v>0</v>
      </c>
      <c r="V25" s="303">
        <v>0</v>
      </c>
      <c r="W25" s="304">
        <v>0</v>
      </c>
      <c r="X25" s="304">
        <v>0</v>
      </c>
      <c r="Y25" s="304">
        <v>0</v>
      </c>
      <c r="Z25" s="305">
        <f t="shared" si="3"/>
        <v>0</v>
      </c>
      <c r="AA25" s="303">
        <v>0</v>
      </c>
      <c r="AB25" s="304">
        <v>0</v>
      </c>
      <c r="AC25" s="304">
        <v>0</v>
      </c>
      <c r="AD25" s="304">
        <v>0</v>
      </c>
      <c r="AE25" s="305">
        <f t="shared" si="4"/>
        <v>0</v>
      </c>
      <c r="AF25" s="303">
        <v>0</v>
      </c>
      <c r="AG25" s="304">
        <v>0</v>
      </c>
      <c r="AH25" s="304">
        <v>0</v>
      </c>
      <c r="AI25" s="304">
        <v>0</v>
      </c>
      <c r="AJ25" s="305">
        <f t="shared" si="5"/>
        <v>0</v>
      </c>
      <c r="AK25" s="303">
        <v>0</v>
      </c>
      <c r="AL25" s="304">
        <v>0</v>
      </c>
      <c r="AM25" s="304">
        <v>0</v>
      </c>
      <c r="AN25" s="304">
        <v>0</v>
      </c>
      <c r="AO25" s="305">
        <f t="shared" si="6"/>
        <v>0</v>
      </c>
      <c r="AP25" s="303">
        <v>0</v>
      </c>
      <c r="AQ25" s="304">
        <v>0</v>
      </c>
      <c r="AR25" s="304">
        <v>0</v>
      </c>
      <c r="AS25" s="304">
        <v>0</v>
      </c>
      <c r="AT25" s="305">
        <f t="shared" si="7"/>
        <v>0</v>
      </c>
      <c r="AU25" s="306"/>
      <c r="AV25" s="318"/>
      <c r="AW25" s="319"/>
      <c r="AX25" s="320"/>
      <c r="AY25" s="43">
        <f t="shared" si="8"/>
        <v>0</v>
      </c>
      <c r="AZ25" s="43"/>
      <c r="BB25" s="314">
        <f t="shared" si="18"/>
        <v>17</v>
      </c>
      <c r="BC25" s="315" t="s">
        <v>455</v>
      </c>
      <c r="BD25" s="301" t="s">
        <v>41</v>
      </c>
      <c r="BE25" s="302">
        <v>3</v>
      </c>
      <c r="BF25" s="311" t="s">
        <v>456</v>
      </c>
      <c r="BG25" s="312" t="s">
        <v>457</v>
      </c>
      <c r="BH25" s="312" t="s">
        <v>458</v>
      </c>
      <c r="BI25" s="312" t="s">
        <v>459</v>
      </c>
      <c r="BJ25" s="313" t="s">
        <v>460</v>
      </c>
      <c r="BL25" s="7"/>
      <c r="BM25" s="8"/>
      <c r="BN25" s="8"/>
      <c r="BO25" s="298">
        <f t="shared" si="9"/>
        <v>0</v>
      </c>
      <c r="BP25" s="298">
        <f t="shared" si="9"/>
        <v>0</v>
      </c>
      <c r="BQ25" s="298">
        <f t="shared" si="9"/>
        <v>0</v>
      </c>
      <c r="BR25" s="298">
        <f t="shared" si="9"/>
        <v>0</v>
      </c>
      <c r="BS25" s="166"/>
      <c r="BT25" s="298">
        <f t="shared" si="10"/>
        <v>0</v>
      </c>
      <c r="BU25" s="298">
        <f t="shared" si="10"/>
        <v>0</v>
      </c>
      <c r="BV25" s="298">
        <f t="shared" si="10"/>
        <v>0</v>
      </c>
      <c r="BW25" s="298">
        <f t="shared" si="10"/>
        <v>0</v>
      </c>
      <c r="BX25" s="166"/>
      <c r="BY25" s="298">
        <f t="shared" si="11"/>
        <v>0</v>
      </c>
      <c r="BZ25" s="298">
        <f t="shared" si="11"/>
        <v>0</v>
      </c>
      <c r="CA25" s="298">
        <f t="shared" si="11"/>
        <v>0</v>
      </c>
      <c r="CB25" s="298">
        <f t="shared" si="11"/>
        <v>0</v>
      </c>
      <c r="CC25" s="166"/>
      <c r="CD25" s="298">
        <f t="shared" si="12"/>
        <v>0</v>
      </c>
      <c r="CE25" s="298">
        <f t="shared" si="12"/>
        <v>0</v>
      </c>
      <c r="CF25" s="298">
        <f t="shared" si="12"/>
        <v>0</v>
      </c>
      <c r="CG25" s="298">
        <f t="shared" si="12"/>
        <v>0</v>
      </c>
      <c r="CH25" s="166"/>
      <c r="CI25" s="298">
        <f t="shared" si="13"/>
        <v>0</v>
      </c>
      <c r="CJ25" s="298">
        <f t="shared" si="13"/>
        <v>0</v>
      </c>
      <c r="CK25" s="298">
        <f t="shared" si="13"/>
        <v>0</v>
      </c>
      <c r="CL25" s="298">
        <f t="shared" si="13"/>
        <v>0</v>
      </c>
      <c r="CM25" s="166"/>
      <c r="CN25" s="298">
        <f t="shared" si="14"/>
        <v>0</v>
      </c>
      <c r="CO25" s="298">
        <f t="shared" si="14"/>
        <v>0</v>
      </c>
      <c r="CP25" s="298">
        <f t="shared" si="14"/>
        <v>0</v>
      </c>
      <c r="CQ25" s="298">
        <f t="shared" si="14"/>
        <v>0</v>
      </c>
      <c r="CR25" s="166"/>
      <c r="CS25" s="298">
        <f t="shared" si="15"/>
        <v>0</v>
      </c>
      <c r="CT25" s="298">
        <f t="shared" si="15"/>
        <v>0</v>
      </c>
      <c r="CU25" s="298">
        <f t="shared" si="15"/>
        <v>0</v>
      </c>
      <c r="CV25" s="298">
        <f t="shared" si="15"/>
        <v>0</v>
      </c>
      <c r="CW25" s="166"/>
      <c r="CX25" s="298">
        <f t="shared" si="16"/>
        <v>0</v>
      </c>
      <c r="CY25" s="298">
        <f t="shared" si="16"/>
        <v>0</v>
      </c>
      <c r="CZ25" s="298">
        <f t="shared" si="16"/>
        <v>0</v>
      </c>
      <c r="DA25" s="298">
        <f t="shared" si="16"/>
        <v>0</v>
      </c>
      <c r="DB25" s="280"/>
      <c r="DC25" s="280"/>
      <c r="DD25" s="7"/>
      <c r="DE25" s="14"/>
    </row>
    <row r="26" spans="2:109" ht="14.25" customHeight="1" x14ac:dyDescent="0.25">
      <c r="B26" s="314">
        <f t="shared" si="17"/>
        <v>18</v>
      </c>
      <c r="C26" s="315" t="s">
        <v>461</v>
      </c>
      <c r="D26" s="316"/>
      <c r="E26" s="301" t="s">
        <v>41</v>
      </c>
      <c r="F26" s="302">
        <v>3</v>
      </c>
      <c r="G26" s="303">
        <v>0</v>
      </c>
      <c r="H26" s="304">
        <v>0</v>
      </c>
      <c r="I26" s="304">
        <v>0</v>
      </c>
      <c r="J26" s="304">
        <v>0</v>
      </c>
      <c r="K26" s="305">
        <f t="shared" si="0"/>
        <v>0</v>
      </c>
      <c r="L26" s="303">
        <v>0</v>
      </c>
      <c r="M26" s="304">
        <v>0</v>
      </c>
      <c r="N26" s="304">
        <v>0</v>
      </c>
      <c r="O26" s="304">
        <v>0</v>
      </c>
      <c r="P26" s="305">
        <f t="shared" si="1"/>
        <v>0</v>
      </c>
      <c r="Q26" s="303">
        <v>0</v>
      </c>
      <c r="R26" s="304">
        <v>0</v>
      </c>
      <c r="S26" s="304">
        <v>0</v>
      </c>
      <c r="T26" s="304">
        <v>0</v>
      </c>
      <c r="U26" s="305">
        <f t="shared" si="2"/>
        <v>0</v>
      </c>
      <c r="V26" s="303">
        <v>0</v>
      </c>
      <c r="W26" s="304">
        <v>0</v>
      </c>
      <c r="X26" s="304">
        <v>0</v>
      </c>
      <c r="Y26" s="304">
        <v>0</v>
      </c>
      <c r="Z26" s="305">
        <f t="shared" si="3"/>
        <v>0</v>
      </c>
      <c r="AA26" s="303">
        <v>0</v>
      </c>
      <c r="AB26" s="304">
        <v>0</v>
      </c>
      <c r="AC26" s="304">
        <v>0</v>
      </c>
      <c r="AD26" s="304">
        <v>0</v>
      </c>
      <c r="AE26" s="305">
        <f t="shared" si="4"/>
        <v>0</v>
      </c>
      <c r="AF26" s="303">
        <v>0</v>
      </c>
      <c r="AG26" s="304">
        <v>0</v>
      </c>
      <c r="AH26" s="304">
        <v>0</v>
      </c>
      <c r="AI26" s="304">
        <v>0</v>
      </c>
      <c r="AJ26" s="305">
        <f t="shared" si="5"/>
        <v>0</v>
      </c>
      <c r="AK26" s="303">
        <v>0</v>
      </c>
      <c r="AL26" s="304">
        <v>0</v>
      </c>
      <c r="AM26" s="304">
        <v>0</v>
      </c>
      <c r="AN26" s="304">
        <v>0</v>
      </c>
      <c r="AO26" s="305">
        <f t="shared" si="6"/>
        <v>0</v>
      </c>
      <c r="AP26" s="303">
        <v>0</v>
      </c>
      <c r="AQ26" s="304">
        <v>0</v>
      </c>
      <c r="AR26" s="304">
        <v>0</v>
      </c>
      <c r="AS26" s="304">
        <v>0</v>
      </c>
      <c r="AT26" s="305">
        <f t="shared" si="7"/>
        <v>0</v>
      </c>
      <c r="AU26" s="14"/>
      <c r="AV26" s="70"/>
      <c r="AW26" s="37"/>
      <c r="AX26" s="71"/>
      <c r="AY26" s="43">
        <f t="shared" si="8"/>
        <v>0</v>
      </c>
      <c r="AZ26" s="43"/>
      <c r="BB26" s="314">
        <f t="shared" si="18"/>
        <v>18</v>
      </c>
      <c r="BC26" s="315" t="s">
        <v>461</v>
      </c>
      <c r="BD26" s="301" t="s">
        <v>41</v>
      </c>
      <c r="BE26" s="302">
        <v>3</v>
      </c>
      <c r="BF26" s="311" t="s">
        <v>462</v>
      </c>
      <c r="BG26" s="312" t="s">
        <v>463</v>
      </c>
      <c r="BH26" s="312" t="s">
        <v>464</v>
      </c>
      <c r="BI26" s="312" t="s">
        <v>465</v>
      </c>
      <c r="BJ26" s="313" t="s">
        <v>466</v>
      </c>
      <c r="BL26" s="7"/>
      <c r="BM26" s="8"/>
      <c r="BN26" s="8"/>
      <c r="BO26" s="298">
        <f t="shared" si="9"/>
        <v>0</v>
      </c>
      <c r="BP26" s="298">
        <f t="shared" si="9"/>
        <v>0</v>
      </c>
      <c r="BQ26" s="298">
        <f t="shared" si="9"/>
        <v>0</v>
      </c>
      <c r="BR26" s="298">
        <f t="shared" si="9"/>
        <v>0</v>
      </c>
      <c r="BS26" s="166"/>
      <c r="BT26" s="298">
        <f t="shared" si="10"/>
        <v>0</v>
      </c>
      <c r="BU26" s="298">
        <f t="shared" si="10"/>
        <v>0</v>
      </c>
      <c r="BV26" s="298">
        <f t="shared" si="10"/>
        <v>0</v>
      </c>
      <c r="BW26" s="298">
        <f t="shared" si="10"/>
        <v>0</v>
      </c>
      <c r="BX26" s="166"/>
      <c r="BY26" s="298">
        <f t="shared" si="11"/>
        <v>0</v>
      </c>
      <c r="BZ26" s="298">
        <f t="shared" si="11"/>
        <v>0</v>
      </c>
      <c r="CA26" s="298">
        <f t="shared" si="11"/>
        <v>0</v>
      </c>
      <c r="CB26" s="298">
        <f t="shared" si="11"/>
        <v>0</v>
      </c>
      <c r="CC26" s="166"/>
      <c r="CD26" s="298">
        <f t="shared" si="12"/>
        <v>0</v>
      </c>
      <c r="CE26" s="298">
        <f t="shared" si="12"/>
        <v>0</v>
      </c>
      <c r="CF26" s="298">
        <f t="shared" si="12"/>
        <v>0</v>
      </c>
      <c r="CG26" s="298">
        <f t="shared" si="12"/>
        <v>0</v>
      </c>
      <c r="CH26" s="166"/>
      <c r="CI26" s="298">
        <f t="shared" si="13"/>
        <v>0</v>
      </c>
      <c r="CJ26" s="298">
        <f t="shared" si="13"/>
        <v>0</v>
      </c>
      <c r="CK26" s="298">
        <f t="shared" si="13"/>
        <v>0</v>
      </c>
      <c r="CL26" s="298">
        <f t="shared" si="13"/>
        <v>0</v>
      </c>
      <c r="CM26" s="166"/>
      <c r="CN26" s="298">
        <f t="shared" si="14"/>
        <v>0</v>
      </c>
      <c r="CO26" s="298">
        <f t="shared" si="14"/>
        <v>0</v>
      </c>
      <c r="CP26" s="298">
        <f t="shared" si="14"/>
        <v>0</v>
      </c>
      <c r="CQ26" s="298">
        <f t="shared" si="14"/>
        <v>0</v>
      </c>
      <c r="CR26" s="166"/>
      <c r="CS26" s="298">
        <f t="shared" si="15"/>
        <v>0</v>
      </c>
      <c r="CT26" s="298">
        <f t="shared" si="15"/>
        <v>0</v>
      </c>
      <c r="CU26" s="298">
        <f t="shared" si="15"/>
        <v>0</v>
      </c>
      <c r="CV26" s="298">
        <f t="shared" si="15"/>
        <v>0</v>
      </c>
      <c r="CW26" s="166"/>
      <c r="CX26" s="298">
        <f t="shared" si="16"/>
        <v>0</v>
      </c>
      <c r="CY26" s="298">
        <f t="shared" si="16"/>
        <v>0</v>
      </c>
      <c r="CZ26" s="298">
        <f t="shared" si="16"/>
        <v>0</v>
      </c>
      <c r="DA26" s="298">
        <f t="shared" si="16"/>
        <v>0</v>
      </c>
      <c r="DB26" s="280"/>
      <c r="DC26" s="280"/>
      <c r="DD26" s="7"/>
      <c r="DE26" s="14"/>
    </row>
    <row r="27" spans="2:109" ht="14.25" customHeight="1" x14ac:dyDescent="0.25">
      <c r="B27" s="314">
        <f t="shared" si="17"/>
        <v>19</v>
      </c>
      <c r="C27" s="315" t="s">
        <v>467</v>
      </c>
      <c r="D27" s="316"/>
      <c r="E27" s="301" t="s">
        <v>41</v>
      </c>
      <c r="F27" s="302">
        <v>3</v>
      </c>
      <c r="G27" s="303">
        <v>0</v>
      </c>
      <c r="H27" s="304">
        <v>0</v>
      </c>
      <c r="I27" s="304">
        <v>0</v>
      </c>
      <c r="J27" s="304">
        <v>0</v>
      </c>
      <c r="K27" s="305">
        <f t="shared" si="0"/>
        <v>0</v>
      </c>
      <c r="L27" s="303">
        <v>0</v>
      </c>
      <c r="M27" s="304">
        <v>0</v>
      </c>
      <c r="N27" s="304">
        <v>0</v>
      </c>
      <c r="O27" s="304">
        <v>0</v>
      </c>
      <c r="P27" s="305">
        <f t="shared" si="1"/>
        <v>0</v>
      </c>
      <c r="Q27" s="303">
        <v>0</v>
      </c>
      <c r="R27" s="304">
        <v>0</v>
      </c>
      <c r="S27" s="304">
        <v>0</v>
      </c>
      <c r="T27" s="304">
        <v>0</v>
      </c>
      <c r="U27" s="305">
        <f t="shared" si="2"/>
        <v>0</v>
      </c>
      <c r="V27" s="303">
        <v>0</v>
      </c>
      <c r="W27" s="304">
        <v>0</v>
      </c>
      <c r="X27" s="304">
        <v>0</v>
      </c>
      <c r="Y27" s="304">
        <v>0</v>
      </c>
      <c r="Z27" s="305">
        <f t="shared" si="3"/>
        <v>0</v>
      </c>
      <c r="AA27" s="303">
        <v>0</v>
      </c>
      <c r="AB27" s="304">
        <v>0</v>
      </c>
      <c r="AC27" s="304">
        <v>0</v>
      </c>
      <c r="AD27" s="304">
        <v>0</v>
      </c>
      <c r="AE27" s="305">
        <f t="shared" si="4"/>
        <v>0</v>
      </c>
      <c r="AF27" s="303">
        <v>0</v>
      </c>
      <c r="AG27" s="304">
        <v>0</v>
      </c>
      <c r="AH27" s="304">
        <v>0</v>
      </c>
      <c r="AI27" s="304">
        <v>0</v>
      </c>
      <c r="AJ27" s="305">
        <f t="shared" si="5"/>
        <v>0</v>
      </c>
      <c r="AK27" s="303">
        <v>0</v>
      </c>
      <c r="AL27" s="304">
        <v>0</v>
      </c>
      <c r="AM27" s="304">
        <v>0</v>
      </c>
      <c r="AN27" s="304">
        <v>0</v>
      </c>
      <c r="AO27" s="305">
        <f t="shared" si="6"/>
        <v>0</v>
      </c>
      <c r="AP27" s="303">
        <v>0</v>
      </c>
      <c r="AQ27" s="304">
        <v>0</v>
      </c>
      <c r="AR27" s="304">
        <v>0</v>
      </c>
      <c r="AS27" s="304">
        <v>0</v>
      </c>
      <c r="AT27" s="305">
        <f t="shared" si="7"/>
        <v>0</v>
      </c>
      <c r="AU27" s="14"/>
      <c r="AV27" s="70"/>
      <c r="AW27" s="37"/>
      <c r="AX27" s="71"/>
      <c r="AY27" s="43">
        <f t="shared" si="8"/>
        <v>0</v>
      </c>
      <c r="AZ27" s="43"/>
      <c r="BB27" s="314">
        <f t="shared" si="18"/>
        <v>19</v>
      </c>
      <c r="BC27" s="315" t="s">
        <v>467</v>
      </c>
      <c r="BD27" s="301" t="s">
        <v>41</v>
      </c>
      <c r="BE27" s="302">
        <v>3</v>
      </c>
      <c r="BF27" s="311" t="s">
        <v>468</v>
      </c>
      <c r="BG27" s="312" t="s">
        <v>469</v>
      </c>
      <c r="BH27" s="312" t="s">
        <v>470</v>
      </c>
      <c r="BI27" s="312" t="s">
        <v>471</v>
      </c>
      <c r="BJ27" s="313" t="s">
        <v>472</v>
      </c>
      <c r="BL27" s="7"/>
      <c r="BM27" s="8"/>
      <c r="BN27" s="8"/>
      <c r="BO27" s="298">
        <f t="shared" si="9"/>
        <v>0</v>
      </c>
      <c r="BP27" s="298">
        <f t="shared" si="9"/>
        <v>0</v>
      </c>
      <c r="BQ27" s="298">
        <f t="shared" si="9"/>
        <v>0</v>
      </c>
      <c r="BR27" s="298">
        <f t="shared" si="9"/>
        <v>0</v>
      </c>
      <c r="BS27" s="166"/>
      <c r="BT27" s="298">
        <f t="shared" si="10"/>
        <v>0</v>
      </c>
      <c r="BU27" s="298">
        <f t="shared" si="10"/>
        <v>0</v>
      </c>
      <c r="BV27" s="298">
        <f t="shared" si="10"/>
        <v>0</v>
      </c>
      <c r="BW27" s="298">
        <f t="shared" si="10"/>
        <v>0</v>
      </c>
      <c r="BX27" s="166"/>
      <c r="BY27" s="298">
        <f t="shared" si="11"/>
        <v>0</v>
      </c>
      <c r="BZ27" s="298">
        <f t="shared" si="11"/>
        <v>0</v>
      </c>
      <c r="CA27" s="298">
        <f t="shared" si="11"/>
        <v>0</v>
      </c>
      <c r="CB27" s="298">
        <f t="shared" si="11"/>
        <v>0</v>
      </c>
      <c r="CC27" s="166"/>
      <c r="CD27" s="298">
        <f t="shared" si="12"/>
        <v>0</v>
      </c>
      <c r="CE27" s="298">
        <f t="shared" si="12"/>
        <v>0</v>
      </c>
      <c r="CF27" s="298">
        <f t="shared" si="12"/>
        <v>0</v>
      </c>
      <c r="CG27" s="298">
        <f t="shared" si="12"/>
        <v>0</v>
      </c>
      <c r="CH27" s="166"/>
      <c r="CI27" s="298">
        <f t="shared" si="13"/>
        <v>0</v>
      </c>
      <c r="CJ27" s="298">
        <f t="shared" si="13"/>
        <v>0</v>
      </c>
      <c r="CK27" s="298">
        <f t="shared" si="13"/>
        <v>0</v>
      </c>
      <c r="CL27" s="298">
        <f t="shared" si="13"/>
        <v>0</v>
      </c>
      <c r="CM27" s="166"/>
      <c r="CN27" s="298">
        <f t="shared" si="14"/>
        <v>0</v>
      </c>
      <c r="CO27" s="298">
        <f t="shared" si="14"/>
        <v>0</v>
      </c>
      <c r="CP27" s="298">
        <f t="shared" si="14"/>
        <v>0</v>
      </c>
      <c r="CQ27" s="298">
        <f t="shared" si="14"/>
        <v>0</v>
      </c>
      <c r="CR27" s="166"/>
      <c r="CS27" s="298">
        <f t="shared" si="15"/>
        <v>0</v>
      </c>
      <c r="CT27" s="298">
        <f t="shared" si="15"/>
        <v>0</v>
      </c>
      <c r="CU27" s="298">
        <f t="shared" si="15"/>
        <v>0</v>
      </c>
      <c r="CV27" s="298">
        <f t="shared" si="15"/>
        <v>0</v>
      </c>
      <c r="CW27" s="166"/>
      <c r="CX27" s="298">
        <f t="shared" si="16"/>
        <v>0</v>
      </c>
      <c r="CY27" s="298">
        <f t="shared" si="16"/>
        <v>0</v>
      </c>
      <c r="CZ27" s="298">
        <f t="shared" si="16"/>
        <v>0</v>
      </c>
      <c r="DA27" s="298">
        <f t="shared" si="16"/>
        <v>0</v>
      </c>
      <c r="DB27" s="280"/>
      <c r="DC27" s="280"/>
      <c r="DD27" s="7"/>
      <c r="DE27" s="14"/>
    </row>
    <row r="28" spans="2:109" ht="14.25" customHeight="1" x14ac:dyDescent="0.25">
      <c r="B28" s="314">
        <f t="shared" si="17"/>
        <v>20</v>
      </c>
      <c r="C28" s="315" t="s">
        <v>473</v>
      </c>
      <c r="D28" s="316"/>
      <c r="E28" s="301" t="s">
        <v>41</v>
      </c>
      <c r="F28" s="302">
        <v>3</v>
      </c>
      <c r="G28" s="303">
        <v>0</v>
      </c>
      <c r="H28" s="304">
        <v>0</v>
      </c>
      <c r="I28" s="304">
        <v>0</v>
      </c>
      <c r="J28" s="304">
        <v>0</v>
      </c>
      <c r="K28" s="305">
        <f t="shared" si="0"/>
        <v>0</v>
      </c>
      <c r="L28" s="303">
        <v>0</v>
      </c>
      <c r="M28" s="304">
        <v>0</v>
      </c>
      <c r="N28" s="304">
        <v>0</v>
      </c>
      <c r="O28" s="304">
        <v>0</v>
      </c>
      <c r="P28" s="305">
        <f t="shared" si="1"/>
        <v>0</v>
      </c>
      <c r="Q28" s="303">
        <v>0</v>
      </c>
      <c r="R28" s="304">
        <v>0</v>
      </c>
      <c r="S28" s="304">
        <v>0</v>
      </c>
      <c r="T28" s="304">
        <v>0</v>
      </c>
      <c r="U28" s="305">
        <f t="shared" si="2"/>
        <v>0</v>
      </c>
      <c r="V28" s="303">
        <v>0</v>
      </c>
      <c r="W28" s="304">
        <v>0</v>
      </c>
      <c r="X28" s="304">
        <v>0</v>
      </c>
      <c r="Y28" s="304">
        <v>0</v>
      </c>
      <c r="Z28" s="305">
        <f t="shared" si="3"/>
        <v>0</v>
      </c>
      <c r="AA28" s="303">
        <v>0</v>
      </c>
      <c r="AB28" s="304">
        <v>0</v>
      </c>
      <c r="AC28" s="304">
        <v>0</v>
      </c>
      <c r="AD28" s="304">
        <v>0</v>
      </c>
      <c r="AE28" s="305">
        <f t="shared" si="4"/>
        <v>0</v>
      </c>
      <c r="AF28" s="303">
        <v>0</v>
      </c>
      <c r="AG28" s="304">
        <v>0</v>
      </c>
      <c r="AH28" s="304">
        <v>0</v>
      </c>
      <c r="AI28" s="304">
        <v>0</v>
      </c>
      <c r="AJ28" s="305">
        <f t="shared" si="5"/>
        <v>0</v>
      </c>
      <c r="AK28" s="303">
        <v>0</v>
      </c>
      <c r="AL28" s="304">
        <v>0</v>
      </c>
      <c r="AM28" s="304">
        <v>0</v>
      </c>
      <c r="AN28" s="304">
        <v>0</v>
      </c>
      <c r="AO28" s="305">
        <f t="shared" si="6"/>
        <v>0</v>
      </c>
      <c r="AP28" s="303">
        <v>0</v>
      </c>
      <c r="AQ28" s="304">
        <v>0</v>
      </c>
      <c r="AR28" s="304">
        <v>0</v>
      </c>
      <c r="AS28" s="304">
        <v>0</v>
      </c>
      <c r="AT28" s="305">
        <f t="shared" si="7"/>
        <v>0</v>
      </c>
      <c r="AU28" s="14"/>
      <c r="AV28" s="70"/>
      <c r="AW28" s="37"/>
      <c r="AX28" s="71"/>
      <c r="AY28" s="43">
        <f t="shared" si="8"/>
        <v>0</v>
      </c>
      <c r="AZ28" s="43"/>
      <c r="BB28" s="314">
        <f t="shared" si="18"/>
        <v>20</v>
      </c>
      <c r="BC28" s="315" t="s">
        <v>473</v>
      </c>
      <c r="BD28" s="301" t="s">
        <v>41</v>
      </c>
      <c r="BE28" s="302">
        <v>3</v>
      </c>
      <c r="BF28" s="311" t="s">
        <v>474</v>
      </c>
      <c r="BG28" s="312" t="s">
        <v>475</v>
      </c>
      <c r="BH28" s="312" t="s">
        <v>476</v>
      </c>
      <c r="BI28" s="312" t="s">
        <v>477</v>
      </c>
      <c r="BJ28" s="313" t="s">
        <v>478</v>
      </c>
      <c r="BL28" s="7"/>
      <c r="BM28" s="8"/>
      <c r="BN28" s="8"/>
      <c r="BO28" s="298">
        <f t="shared" si="9"/>
        <v>0</v>
      </c>
      <c r="BP28" s="298">
        <f t="shared" si="9"/>
        <v>0</v>
      </c>
      <c r="BQ28" s="298">
        <f t="shared" si="9"/>
        <v>0</v>
      </c>
      <c r="BR28" s="298">
        <f t="shared" si="9"/>
        <v>0</v>
      </c>
      <c r="BS28" s="166"/>
      <c r="BT28" s="298">
        <f t="shared" si="10"/>
        <v>0</v>
      </c>
      <c r="BU28" s="298">
        <f t="shared" si="10"/>
        <v>0</v>
      </c>
      <c r="BV28" s="298">
        <f t="shared" si="10"/>
        <v>0</v>
      </c>
      <c r="BW28" s="298">
        <f t="shared" si="10"/>
        <v>0</v>
      </c>
      <c r="BX28" s="166"/>
      <c r="BY28" s="298">
        <f t="shared" si="11"/>
        <v>0</v>
      </c>
      <c r="BZ28" s="298">
        <f t="shared" si="11"/>
        <v>0</v>
      </c>
      <c r="CA28" s="298">
        <f t="shared" si="11"/>
        <v>0</v>
      </c>
      <c r="CB28" s="298">
        <f t="shared" si="11"/>
        <v>0</v>
      </c>
      <c r="CC28" s="166"/>
      <c r="CD28" s="298">
        <f t="shared" si="12"/>
        <v>0</v>
      </c>
      <c r="CE28" s="298">
        <f t="shared" si="12"/>
        <v>0</v>
      </c>
      <c r="CF28" s="298">
        <f t="shared" si="12"/>
        <v>0</v>
      </c>
      <c r="CG28" s="298">
        <f t="shared" si="12"/>
        <v>0</v>
      </c>
      <c r="CH28" s="166"/>
      <c r="CI28" s="298">
        <f t="shared" si="13"/>
        <v>0</v>
      </c>
      <c r="CJ28" s="298">
        <f t="shared" si="13"/>
        <v>0</v>
      </c>
      <c r="CK28" s="298">
        <f t="shared" si="13"/>
        <v>0</v>
      </c>
      <c r="CL28" s="298">
        <f t="shared" si="13"/>
        <v>0</v>
      </c>
      <c r="CM28" s="166"/>
      <c r="CN28" s="298">
        <f t="shared" si="14"/>
        <v>0</v>
      </c>
      <c r="CO28" s="298">
        <f t="shared" si="14"/>
        <v>0</v>
      </c>
      <c r="CP28" s="298">
        <f t="shared" si="14"/>
        <v>0</v>
      </c>
      <c r="CQ28" s="298">
        <f t="shared" si="14"/>
        <v>0</v>
      </c>
      <c r="CR28" s="166"/>
      <c r="CS28" s="298">
        <f t="shared" si="15"/>
        <v>0</v>
      </c>
      <c r="CT28" s="298">
        <f t="shared" si="15"/>
        <v>0</v>
      </c>
      <c r="CU28" s="298">
        <f t="shared" si="15"/>
        <v>0</v>
      </c>
      <c r="CV28" s="298">
        <f t="shared" si="15"/>
        <v>0</v>
      </c>
      <c r="CW28" s="166"/>
      <c r="CX28" s="298">
        <f t="shared" si="16"/>
        <v>0</v>
      </c>
      <c r="CY28" s="298">
        <f t="shared" si="16"/>
        <v>0</v>
      </c>
      <c r="CZ28" s="298">
        <f t="shared" si="16"/>
        <v>0</v>
      </c>
      <c r="DA28" s="298">
        <f t="shared" si="16"/>
        <v>0</v>
      </c>
      <c r="DB28" s="280"/>
      <c r="DC28" s="280"/>
      <c r="DD28" s="7"/>
      <c r="DE28" s="14"/>
    </row>
    <row r="29" spans="2:109" ht="14.25" customHeight="1" x14ac:dyDescent="0.25">
      <c r="B29" s="314">
        <f t="shared" si="17"/>
        <v>21</v>
      </c>
      <c r="C29" s="321" t="s">
        <v>479</v>
      </c>
      <c r="D29" s="322"/>
      <c r="E29" s="323" t="s">
        <v>41</v>
      </c>
      <c r="F29" s="324">
        <v>3</v>
      </c>
      <c r="G29" s="325">
        <v>0</v>
      </c>
      <c r="H29" s="326">
        <v>0</v>
      </c>
      <c r="I29" s="326">
        <v>0</v>
      </c>
      <c r="J29" s="326">
        <v>0.37586168557482991</v>
      </c>
      <c r="K29" s="327">
        <f t="shared" si="0"/>
        <v>0.37586168557482991</v>
      </c>
      <c r="L29" s="325">
        <v>0</v>
      </c>
      <c r="M29" s="326">
        <v>0</v>
      </c>
      <c r="N29" s="326">
        <v>0</v>
      </c>
      <c r="O29" s="326">
        <v>6.5000000000000002E-2</v>
      </c>
      <c r="P29" s="327">
        <f t="shared" si="1"/>
        <v>6.5000000000000002E-2</v>
      </c>
      <c r="Q29" s="325">
        <v>0</v>
      </c>
      <c r="R29" s="326">
        <v>0</v>
      </c>
      <c r="S29" s="326">
        <v>0</v>
      </c>
      <c r="T29" s="326">
        <v>0.23144003483779813</v>
      </c>
      <c r="U29" s="327">
        <f t="shared" si="2"/>
        <v>0.23144003483779813</v>
      </c>
      <c r="V29" s="325">
        <v>0</v>
      </c>
      <c r="W29" s="326">
        <v>0</v>
      </c>
      <c r="X29" s="326">
        <v>0</v>
      </c>
      <c r="Y29" s="326">
        <v>0.156</v>
      </c>
      <c r="Z29" s="327">
        <f t="shared" si="3"/>
        <v>0.156</v>
      </c>
      <c r="AA29" s="325">
        <v>0</v>
      </c>
      <c r="AB29" s="326">
        <v>0</v>
      </c>
      <c r="AC29" s="326">
        <v>0</v>
      </c>
      <c r="AD29" s="326">
        <v>0.156</v>
      </c>
      <c r="AE29" s="327">
        <f t="shared" si="4"/>
        <v>0.156</v>
      </c>
      <c r="AF29" s="325">
        <v>0</v>
      </c>
      <c r="AG29" s="326">
        <v>0</v>
      </c>
      <c r="AH29" s="326">
        <v>0</v>
      </c>
      <c r="AI29" s="326">
        <v>0.156</v>
      </c>
      <c r="AJ29" s="327">
        <f t="shared" si="5"/>
        <v>0.156</v>
      </c>
      <c r="AK29" s="325">
        <v>0</v>
      </c>
      <c r="AL29" s="326">
        <v>0</v>
      </c>
      <c r="AM29" s="326">
        <v>0</v>
      </c>
      <c r="AN29" s="326">
        <v>0.156</v>
      </c>
      <c r="AO29" s="327">
        <f t="shared" si="6"/>
        <v>0.156</v>
      </c>
      <c r="AP29" s="325">
        <v>0</v>
      </c>
      <c r="AQ29" s="326">
        <v>0</v>
      </c>
      <c r="AR29" s="326">
        <v>0</v>
      </c>
      <c r="AS29" s="326">
        <v>0.156</v>
      </c>
      <c r="AT29" s="327">
        <f t="shared" si="7"/>
        <v>0.156</v>
      </c>
      <c r="AU29" s="14"/>
      <c r="AV29" s="70"/>
      <c r="AW29" s="37"/>
      <c r="AX29" s="71"/>
      <c r="AY29" s="43">
        <f t="shared" si="8"/>
        <v>0</v>
      </c>
      <c r="AZ29" s="43"/>
      <c r="BB29" s="314">
        <f t="shared" si="18"/>
        <v>21</v>
      </c>
      <c r="BC29" s="321" t="s">
        <v>479</v>
      </c>
      <c r="BD29" s="323" t="s">
        <v>41</v>
      </c>
      <c r="BE29" s="324">
        <v>3</v>
      </c>
      <c r="BF29" s="328" t="s">
        <v>480</v>
      </c>
      <c r="BG29" s="329" t="s">
        <v>481</v>
      </c>
      <c r="BH29" s="329" t="s">
        <v>482</v>
      </c>
      <c r="BI29" s="329" t="s">
        <v>483</v>
      </c>
      <c r="BJ29" s="330" t="s">
        <v>484</v>
      </c>
      <c r="BL29" s="7"/>
      <c r="BM29" s="8"/>
      <c r="BN29" s="8"/>
      <c r="BO29" s="298">
        <f t="shared" si="9"/>
        <v>0</v>
      </c>
      <c r="BP29" s="298">
        <f t="shared" si="9"/>
        <v>0</v>
      </c>
      <c r="BQ29" s="298">
        <f t="shared" si="9"/>
        <v>0</v>
      </c>
      <c r="BR29" s="298">
        <f t="shared" si="9"/>
        <v>0</v>
      </c>
      <c r="BS29" s="166"/>
      <c r="BT29" s="298">
        <f t="shared" si="10"/>
        <v>0</v>
      </c>
      <c r="BU29" s="298">
        <f t="shared" si="10"/>
        <v>0</v>
      </c>
      <c r="BV29" s="298">
        <f t="shared" si="10"/>
        <v>0</v>
      </c>
      <c r="BW29" s="298">
        <f t="shared" si="10"/>
        <v>0</v>
      </c>
      <c r="BX29" s="166"/>
      <c r="BY29" s="298">
        <f t="shared" si="11"/>
        <v>0</v>
      </c>
      <c r="BZ29" s="298">
        <f t="shared" si="11"/>
        <v>0</v>
      </c>
      <c r="CA29" s="298">
        <f t="shared" si="11"/>
        <v>0</v>
      </c>
      <c r="CB29" s="298">
        <f t="shared" si="11"/>
        <v>0</v>
      </c>
      <c r="CC29" s="166"/>
      <c r="CD29" s="298">
        <f t="shared" si="12"/>
        <v>0</v>
      </c>
      <c r="CE29" s="298">
        <f t="shared" si="12"/>
        <v>0</v>
      </c>
      <c r="CF29" s="298">
        <f t="shared" si="12"/>
        <v>0</v>
      </c>
      <c r="CG29" s="298">
        <f t="shared" si="12"/>
        <v>0</v>
      </c>
      <c r="CH29" s="166"/>
      <c r="CI29" s="298">
        <f t="shared" si="13"/>
        <v>0</v>
      </c>
      <c r="CJ29" s="298">
        <f t="shared" si="13"/>
        <v>0</v>
      </c>
      <c r="CK29" s="298">
        <f t="shared" si="13"/>
        <v>0</v>
      </c>
      <c r="CL29" s="298">
        <f t="shared" si="13"/>
        <v>0</v>
      </c>
      <c r="CM29" s="166"/>
      <c r="CN29" s="298">
        <f t="shared" si="14"/>
        <v>0</v>
      </c>
      <c r="CO29" s="298">
        <f t="shared" si="14"/>
        <v>0</v>
      </c>
      <c r="CP29" s="298">
        <f t="shared" si="14"/>
        <v>0</v>
      </c>
      <c r="CQ29" s="298">
        <f t="shared" si="14"/>
        <v>0</v>
      </c>
      <c r="CR29" s="166"/>
      <c r="CS29" s="298">
        <f t="shared" si="15"/>
        <v>0</v>
      </c>
      <c r="CT29" s="298">
        <f t="shared" si="15"/>
        <v>0</v>
      </c>
      <c r="CU29" s="298">
        <f t="shared" si="15"/>
        <v>0</v>
      </c>
      <c r="CV29" s="298">
        <f t="shared" si="15"/>
        <v>0</v>
      </c>
      <c r="CW29" s="166"/>
      <c r="CX29" s="298">
        <f t="shared" si="16"/>
        <v>0</v>
      </c>
      <c r="CY29" s="298">
        <f t="shared" si="16"/>
        <v>0</v>
      </c>
      <c r="CZ29" s="298">
        <f t="shared" si="16"/>
        <v>0</v>
      </c>
      <c r="DA29" s="298">
        <f t="shared" si="16"/>
        <v>0</v>
      </c>
      <c r="DB29" s="280"/>
      <c r="DC29" s="280"/>
      <c r="DD29" s="7"/>
      <c r="DE29" s="14"/>
    </row>
    <row r="30" spans="2:109" ht="14.25" customHeight="1" x14ac:dyDescent="0.25">
      <c r="B30" s="314">
        <f t="shared" si="17"/>
        <v>22</v>
      </c>
      <c r="C30" s="315" t="s">
        <v>485</v>
      </c>
      <c r="D30" s="316"/>
      <c r="E30" s="331" t="s">
        <v>41</v>
      </c>
      <c r="F30" s="331">
        <v>3</v>
      </c>
      <c r="G30" s="303">
        <v>0</v>
      </c>
      <c r="H30" s="304">
        <v>0</v>
      </c>
      <c r="I30" s="304">
        <v>0</v>
      </c>
      <c r="J30" s="304">
        <v>0</v>
      </c>
      <c r="K30" s="305">
        <f t="shared" si="0"/>
        <v>0</v>
      </c>
      <c r="L30" s="303">
        <v>0</v>
      </c>
      <c r="M30" s="304">
        <v>0</v>
      </c>
      <c r="N30" s="304">
        <v>0</v>
      </c>
      <c r="O30" s="304">
        <v>0</v>
      </c>
      <c r="P30" s="305">
        <f t="shared" si="1"/>
        <v>0</v>
      </c>
      <c r="Q30" s="303">
        <v>0</v>
      </c>
      <c r="R30" s="304">
        <v>0</v>
      </c>
      <c r="S30" s="304">
        <v>0</v>
      </c>
      <c r="T30" s="304">
        <v>0</v>
      </c>
      <c r="U30" s="305">
        <f t="shared" si="2"/>
        <v>0</v>
      </c>
      <c r="V30" s="303">
        <v>0</v>
      </c>
      <c r="W30" s="304">
        <v>0</v>
      </c>
      <c r="X30" s="304">
        <v>0</v>
      </c>
      <c r="Y30" s="304">
        <v>0</v>
      </c>
      <c r="Z30" s="305">
        <f t="shared" si="3"/>
        <v>0</v>
      </c>
      <c r="AA30" s="303">
        <v>0</v>
      </c>
      <c r="AB30" s="304">
        <v>0</v>
      </c>
      <c r="AC30" s="304">
        <v>0</v>
      </c>
      <c r="AD30" s="304">
        <v>0</v>
      </c>
      <c r="AE30" s="305">
        <f t="shared" si="4"/>
        <v>0</v>
      </c>
      <c r="AF30" s="303">
        <v>0</v>
      </c>
      <c r="AG30" s="304">
        <v>0</v>
      </c>
      <c r="AH30" s="304">
        <v>0</v>
      </c>
      <c r="AI30" s="304">
        <v>0</v>
      </c>
      <c r="AJ30" s="305">
        <f t="shared" si="5"/>
        <v>0</v>
      </c>
      <c r="AK30" s="303">
        <v>0</v>
      </c>
      <c r="AL30" s="304">
        <v>0</v>
      </c>
      <c r="AM30" s="304">
        <v>0</v>
      </c>
      <c r="AN30" s="304">
        <v>0</v>
      </c>
      <c r="AO30" s="305">
        <f t="shared" si="6"/>
        <v>0</v>
      </c>
      <c r="AP30" s="303">
        <v>0</v>
      </c>
      <c r="AQ30" s="304">
        <v>0</v>
      </c>
      <c r="AR30" s="304">
        <v>0</v>
      </c>
      <c r="AS30" s="304">
        <v>0</v>
      </c>
      <c r="AT30" s="305">
        <f t="shared" si="7"/>
        <v>0</v>
      </c>
      <c r="AU30" s="14"/>
      <c r="AV30" s="70"/>
      <c r="AW30" s="37"/>
      <c r="AX30" s="71"/>
      <c r="AY30" s="43">
        <f t="shared" si="8"/>
        <v>0</v>
      </c>
      <c r="AZ30" s="43"/>
      <c r="BB30" s="314">
        <f t="shared" si="18"/>
        <v>22</v>
      </c>
      <c r="BC30" s="315" t="s">
        <v>485</v>
      </c>
      <c r="BD30" s="331" t="s">
        <v>41</v>
      </c>
      <c r="BE30" s="331">
        <v>3</v>
      </c>
      <c r="BF30" s="311" t="s">
        <v>486</v>
      </c>
      <c r="BG30" s="312" t="s">
        <v>487</v>
      </c>
      <c r="BH30" s="312" t="s">
        <v>488</v>
      </c>
      <c r="BI30" s="312" t="s">
        <v>489</v>
      </c>
      <c r="BJ30" s="313" t="s">
        <v>490</v>
      </c>
      <c r="BL30" s="7"/>
      <c r="BM30" s="8"/>
      <c r="BN30" s="8"/>
      <c r="BO30" s="298">
        <f t="shared" si="9"/>
        <v>0</v>
      </c>
      <c r="BP30" s="298">
        <f t="shared" si="9"/>
        <v>0</v>
      </c>
      <c r="BQ30" s="298">
        <f t="shared" si="9"/>
        <v>0</v>
      </c>
      <c r="BR30" s="298">
        <f t="shared" si="9"/>
        <v>0</v>
      </c>
      <c r="BS30" s="166"/>
      <c r="BT30" s="298">
        <f t="shared" si="10"/>
        <v>0</v>
      </c>
      <c r="BU30" s="298">
        <f t="shared" si="10"/>
        <v>0</v>
      </c>
      <c r="BV30" s="298">
        <f t="shared" si="10"/>
        <v>0</v>
      </c>
      <c r="BW30" s="298">
        <f t="shared" si="10"/>
        <v>0</v>
      </c>
      <c r="BX30" s="166"/>
      <c r="BY30" s="298">
        <f t="shared" si="11"/>
        <v>0</v>
      </c>
      <c r="BZ30" s="298">
        <f t="shared" si="11"/>
        <v>0</v>
      </c>
      <c r="CA30" s="298">
        <f t="shared" si="11"/>
        <v>0</v>
      </c>
      <c r="CB30" s="298">
        <f t="shared" si="11"/>
        <v>0</v>
      </c>
      <c r="CC30" s="166"/>
      <c r="CD30" s="298">
        <f t="shared" si="12"/>
        <v>0</v>
      </c>
      <c r="CE30" s="298">
        <f t="shared" si="12"/>
        <v>0</v>
      </c>
      <c r="CF30" s="298">
        <f t="shared" si="12"/>
        <v>0</v>
      </c>
      <c r="CG30" s="298">
        <f t="shared" si="12"/>
        <v>0</v>
      </c>
      <c r="CH30" s="166"/>
      <c r="CI30" s="298">
        <f t="shared" si="13"/>
        <v>0</v>
      </c>
      <c r="CJ30" s="298">
        <f t="shared" si="13"/>
        <v>0</v>
      </c>
      <c r="CK30" s="298">
        <f t="shared" si="13"/>
        <v>0</v>
      </c>
      <c r="CL30" s="298">
        <f t="shared" si="13"/>
        <v>0</v>
      </c>
      <c r="CM30" s="166"/>
      <c r="CN30" s="298">
        <f t="shared" si="14"/>
        <v>0</v>
      </c>
      <c r="CO30" s="298">
        <f t="shared" si="14"/>
        <v>0</v>
      </c>
      <c r="CP30" s="298">
        <f t="shared" si="14"/>
        <v>0</v>
      </c>
      <c r="CQ30" s="298">
        <f t="shared" si="14"/>
        <v>0</v>
      </c>
      <c r="CR30" s="166"/>
      <c r="CS30" s="298">
        <f t="shared" si="15"/>
        <v>0</v>
      </c>
      <c r="CT30" s="298">
        <f t="shared" si="15"/>
        <v>0</v>
      </c>
      <c r="CU30" s="298">
        <f t="shared" si="15"/>
        <v>0</v>
      </c>
      <c r="CV30" s="298">
        <f t="shared" si="15"/>
        <v>0</v>
      </c>
      <c r="CW30" s="166"/>
      <c r="CX30" s="298">
        <f t="shared" si="16"/>
        <v>0</v>
      </c>
      <c r="CY30" s="298">
        <f t="shared" si="16"/>
        <v>0</v>
      </c>
      <c r="CZ30" s="298">
        <f t="shared" si="16"/>
        <v>0</v>
      </c>
      <c r="DA30" s="298">
        <f t="shared" si="16"/>
        <v>0</v>
      </c>
      <c r="DB30" s="280"/>
      <c r="DC30" s="280"/>
      <c r="DD30" s="7"/>
      <c r="DE30" s="14"/>
    </row>
    <row r="31" spans="2:109" ht="14.25" customHeight="1" x14ac:dyDescent="0.25">
      <c r="B31" s="314">
        <f t="shared" si="17"/>
        <v>23</v>
      </c>
      <c r="C31" s="332" t="s">
        <v>491</v>
      </c>
      <c r="D31" s="317"/>
      <c r="E31" s="333" t="s">
        <v>41</v>
      </c>
      <c r="F31" s="333">
        <v>3</v>
      </c>
      <c r="G31" s="334">
        <v>0</v>
      </c>
      <c r="H31" s="335">
        <v>0</v>
      </c>
      <c r="I31" s="335">
        <v>0</v>
      </c>
      <c r="J31" s="335">
        <v>0</v>
      </c>
      <c r="K31" s="336">
        <f t="shared" si="0"/>
        <v>0</v>
      </c>
      <c r="L31" s="334">
        <v>0</v>
      </c>
      <c r="M31" s="335">
        <v>0</v>
      </c>
      <c r="N31" s="335">
        <v>0</v>
      </c>
      <c r="O31" s="335">
        <v>0</v>
      </c>
      <c r="P31" s="336">
        <f t="shared" si="1"/>
        <v>0</v>
      </c>
      <c r="Q31" s="334">
        <v>0</v>
      </c>
      <c r="R31" s="335">
        <v>0</v>
      </c>
      <c r="S31" s="335">
        <v>0</v>
      </c>
      <c r="T31" s="335">
        <v>0</v>
      </c>
      <c r="U31" s="336">
        <f t="shared" si="2"/>
        <v>0</v>
      </c>
      <c r="V31" s="334">
        <v>0</v>
      </c>
      <c r="W31" s="335">
        <v>0</v>
      </c>
      <c r="X31" s="335">
        <v>0</v>
      </c>
      <c r="Y31" s="335">
        <v>0</v>
      </c>
      <c r="Z31" s="336">
        <f t="shared" si="3"/>
        <v>0</v>
      </c>
      <c r="AA31" s="334">
        <v>0</v>
      </c>
      <c r="AB31" s="335">
        <v>0</v>
      </c>
      <c r="AC31" s="335">
        <v>0</v>
      </c>
      <c r="AD31" s="335">
        <v>0</v>
      </c>
      <c r="AE31" s="336">
        <f t="shared" si="4"/>
        <v>0</v>
      </c>
      <c r="AF31" s="334">
        <v>0</v>
      </c>
      <c r="AG31" s="335">
        <v>0</v>
      </c>
      <c r="AH31" s="335">
        <v>0</v>
      </c>
      <c r="AI31" s="335">
        <v>0</v>
      </c>
      <c r="AJ31" s="336">
        <f t="shared" si="5"/>
        <v>0</v>
      </c>
      <c r="AK31" s="334">
        <v>0</v>
      </c>
      <c r="AL31" s="335">
        <v>0</v>
      </c>
      <c r="AM31" s="335">
        <v>0</v>
      </c>
      <c r="AN31" s="335">
        <v>0</v>
      </c>
      <c r="AO31" s="336">
        <f t="shared" si="6"/>
        <v>0</v>
      </c>
      <c r="AP31" s="334">
        <v>0</v>
      </c>
      <c r="AQ31" s="335">
        <v>0</v>
      </c>
      <c r="AR31" s="335">
        <v>0</v>
      </c>
      <c r="AS31" s="335">
        <v>0</v>
      </c>
      <c r="AT31" s="336">
        <f t="shared" si="7"/>
        <v>0</v>
      </c>
      <c r="AU31" s="14"/>
      <c r="AV31" s="70"/>
      <c r="AW31" s="37"/>
      <c r="AX31" s="71"/>
      <c r="AY31" s="43">
        <f t="shared" si="8"/>
        <v>0</v>
      </c>
      <c r="AZ31" s="43"/>
      <c r="BB31" s="314">
        <f t="shared" si="18"/>
        <v>23</v>
      </c>
      <c r="BC31" s="332" t="s">
        <v>491</v>
      </c>
      <c r="BD31" s="333" t="s">
        <v>41</v>
      </c>
      <c r="BE31" s="333">
        <v>3</v>
      </c>
      <c r="BF31" s="337" t="s">
        <v>492</v>
      </c>
      <c r="BG31" s="338" t="s">
        <v>493</v>
      </c>
      <c r="BH31" s="338" t="s">
        <v>494</v>
      </c>
      <c r="BI31" s="338" t="s">
        <v>495</v>
      </c>
      <c r="BJ31" s="339" t="s">
        <v>496</v>
      </c>
      <c r="BL31" s="7"/>
      <c r="BM31" s="8"/>
      <c r="BN31" s="8"/>
      <c r="BO31" s="298">
        <f t="shared" si="9"/>
        <v>0</v>
      </c>
      <c r="BP31" s="298">
        <f t="shared" si="9"/>
        <v>0</v>
      </c>
      <c r="BQ31" s="298">
        <f t="shared" si="9"/>
        <v>0</v>
      </c>
      <c r="BR31" s="298">
        <f t="shared" si="9"/>
        <v>0</v>
      </c>
      <c r="BS31" s="166"/>
      <c r="BT31" s="298">
        <f t="shared" si="10"/>
        <v>0</v>
      </c>
      <c r="BU31" s="298">
        <f t="shared" si="10"/>
        <v>0</v>
      </c>
      <c r="BV31" s="298">
        <f t="shared" si="10"/>
        <v>0</v>
      </c>
      <c r="BW31" s="298">
        <f t="shared" si="10"/>
        <v>0</v>
      </c>
      <c r="BX31" s="166"/>
      <c r="BY31" s="298">
        <f t="shared" si="11"/>
        <v>0</v>
      </c>
      <c r="BZ31" s="298">
        <f t="shared" si="11"/>
        <v>0</v>
      </c>
      <c r="CA31" s="298">
        <f t="shared" si="11"/>
        <v>0</v>
      </c>
      <c r="CB31" s="298">
        <f t="shared" si="11"/>
        <v>0</v>
      </c>
      <c r="CC31" s="166"/>
      <c r="CD31" s="298">
        <f t="shared" si="12"/>
        <v>0</v>
      </c>
      <c r="CE31" s="298">
        <f t="shared" si="12"/>
        <v>0</v>
      </c>
      <c r="CF31" s="298">
        <f t="shared" si="12"/>
        <v>0</v>
      </c>
      <c r="CG31" s="298">
        <f t="shared" si="12"/>
        <v>0</v>
      </c>
      <c r="CH31" s="166"/>
      <c r="CI31" s="298">
        <f t="shared" si="13"/>
        <v>0</v>
      </c>
      <c r="CJ31" s="298">
        <f t="shared" si="13"/>
        <v>0</v>
      </c>
      <c r="CK31" s="298">
        <f t="shared" si="13"/>
        <v>0</v>
      </c>
      <c r="CL31" s="298">
        <f t="shared" si="13"/>
        <v>0</v>
      </c>
      <c r="CM31" s="166"/>
      <c r="CN31" s="298">
        <f t="shared" si="14"/>
        <v>0</v>
      </c>
      <c r="CO31" s="298">
        <f t="shared" si="14"/>
        <v>0</v>
      </c>
      <c r="CP31" s="298">
        <f t="shared" si="14"/>
        <v>0</v>
      </c>
      <c r="CQ31" s="298">
        <f t="shared" si="14"/>
        <v>0</v>
      </c>
      <c r="CR31" s="166"/>
      <c r="CS31" s="298">
        <f t="shared" si="15"/>
        <v>0</v>
      </c>
      <c r="CT31" s="298">
        <f t="shared" si="15"/>
        <v>0</v>
      </c>
      <c r="CU31" s="298">
        <f t="shared" si="15"/>
        <v>0</v>
      </c>
      <c r="CV31" s="298">
        <f t="shared" si="15"/>
        <v>0</v>
      </c>
      <c r="CW31" s="166"/>
      <c r="CX31" s="298">
        <f t="shared" si="16"/>
        <v>0</v>
      </c>
      <c r="CY31" s="298">
        <f t="shared" si="16"/>
        <v>0</v>
      </c>
      <c r="CZ31" s="298">
        <f t="shared" si="16"/>
        <v>0</v>
      </c>
      <c r="DA31" s="298">
        <f t="shared" si="16"/>
        <v>0</v>
      </c>
      <c r="DB31" s="280"/>
      <c r="DC31" s="280"/>
      <c r="DD31" s="7"/>
      <c r="DE31" s="14"/>
    </row>
    <row r="32" spans="2:109" x14ac:dyDescent="0.25">
      <c r="B32" s="314">
        <f t="shared" si="17"/>
        <v>24</v>
      </c>
      <c r="C32" s="340" t="s">
        <v>497</v>
      </c>
      <c r="D32" s="316"/>
      <c r="E32" s="301" t="s">
        <v>41</v>
      </c>
      <c r="F32" s="302">
        <v>3</v>
      </c>
      <c r="G32" s="303">
        <v>0</v>
      </c>
      <c r="H32" s="304">
        <v>0</v>
      </c>
      <c r="I32" s="304">
        <v>0</v>
      </c>
      <c r="J32" s="304">
        <v>0</v>
      </c>
      <c r="K32" s="305">
        <f t="shared" si="0"/>
        <v>0</v>
      </c>
      <c r="L32" s="1000">
        <v>1.7999999999999999E-2</v>
      </c>
      <c r="M32" s="304">
        <v>0</v>
      </c>
      <c r="N32" s="304">
        <v>0</v>
      </c>
      <c r="O32" s="304">
        <v>0</v>
      </c>
      <c r="P32" s="305">
        <f t="shared" si="1"/>
        <v>1.7999999999999999E-2</v>
      </c>
      <c r="Q32" s="303">
        <v>0</v>
      </c>
      <c r="R32" s="304">
        <v>0</v>
      </c>
      <c r="S32" s="304">
        <v>0</v>
      </c>
      <c r="T32" s="304">
        <v>0</v>
      </c>
      <c r="U32" s="305">
        <f t="shared" si="2"/>
        <v>0</v>
      </c>
      <c r="V32" s="303">
        <v>0.77</v>
      </c>
      <c r="W32" s="304">
        <v>0</v>
      </c>
      <c r="X32" s="304">
        <v>0</v>
      </c>
      <c r="Y32" s="304">
        <v>0</v>
      </c>
      <c r="Z32" s="305">
        <f t="shared" si="3"/>
        <v>0.77</v>
      </c>
      <c r="AA32" s="303">
        <v>0.77</v>
      </c>
      <c r="AB32" s="304">
        <v>0</v>
      </c>
      <c r="AC32" s="304">
        <v>0</v>
      </c>
      <c r="AD32" s="304">
        <v>0</v>
      </c>
      <c r="AE32" s="305">
        <f t="shared" si="4"/>
        <v>0.77</v>
      </c>
      <c r="AF32" s="303">
        <v>0.77</v>
      </c>
      <c r="AG32" s="304">
        <v>0</v>
      </c>
      <c r="AH32" s="304">
        <v>0</v>
      </c>
      <c r="AI32" s="304">
        <v>0</v>
      </c>
      <c r="AJ32" s="305">
        <f t="shared" si="5"/>
        <v>0.77</v>
      </c>
      <c r="AK32" s="303">
        <v>0.77</v>
      </c>
      <c r="AL32" s="304">
        <v>0</v>
      </c>
      <c r="AM32" s="304">
        <v>0</v>
      </c>
      <c r="AN32" s="304">
        <v>0</v>
      </c>
      <c r="AO32" s="305">
        <f t="shared" si="6"/>
        <v>0.77</v>
      </c>
      <c r="AP32" s="303">
        <v>0.77</v>
      </c>
      <c r="AQ32" s="304">
        <v>0</v>
      </c>
      <c r="AR32" s="304">
        <v>0</v>
      </c>
      <c r="AS32" s="304">
        <v>0</v>
      </c>
      <c r="AT32" s="305">
        <f t="shared" si="7"/>
        <v>0.77</v>
      </c>
      <c r="AU32" s="14"/>
      <c r="AV32" s="70"/>
      <c r="AW32" s="37" t="s">
        <v>498</v>
      </c>
      <c r="AX32" s="71"/>
      <c r="AY32" s="43">
        <f>(IF(SUM(BO32:DA32)=0,IF(BM32=1,$BM$4,0),$BO$4))</f>
        <v>0</v>
      </c>
      <c r="AZ32" s="43"/>
      <c r="BB32" s="314">
        <f t="shared" si="18"/>
        <v>24</v>
      </c>
      <c r="BC32" s="341" t="s">
        <v>499</v>
      </c>
      <c r="BD32" s="301" t="s">
        <v>41</v>
      </c>
      <c r="BE32" s="302">
        <v>3</v>
      </c>
      <c r="BF32" s="311" t="s">
        <v>500</v>
      </c>
      <c r="BG32" s="312" t="s">
        <v>501</v>
      </c>
      <c r="BH32" s="312" t="s">
        <v>502</v>
      </c>
      <c r="BI32" s="312" t="s">
        <v>503</v>
      </c>
      <c r="BJ32" s="313" t="s">
        <v>504</v>
      </c>
      <c r="BL32" s="7"/>
      <c r="BM32" s="298">
        <f xml:space="preserve"> IF( AND( OR( C32 = DC32, C32=""), SUM(G32:AT32) &lt;&gt; 0), 1, 0 )</f>
        <v>0</v>
      </c>
      <c r="BN32" s="8"/>
      <c r="BO32" s="298">
        <f xml:space="preserve"> IF( OR( $C$32 = $DC$32, $C$32 =""), 0, IF( ISNUMBER( G32 ), 0, 1 ))</f>
        <v>0</v>
      </c>
      <c r="BP32" s="298">
        <f xml:space="preserve"> IF( OR( $C$32 = $DC$32, $C$32 =""), 0, IF( ISNUMBER( H32 ), 0, 1 ))</f>
        <v>0</v>
      </c>
      <c r="BQ32" s="298">
        <f xml:space="preserve"> IF( OR( $C$32 = $DC$32, $C$32 =""), 0, IF( ISNUMBER( I32 ), 0, 1 ))</f>
        <v>0</v>
      </c>
      <c r="BR32" s="298">
        <f xml:space="preserve"> IF( OR( $C$32 = $DC$32, $C$32 =""), 0, IF( ISNUMBER( J32 ), 0, 1 ))</f>
        <v>0</v>
      </c>
      <c r="BS32" s="166"/>
      <c r="BT32" s="298">
        <f xml:space="preserve"> IF( OR( $C$32 = $DC$32, $C$32 =""), 0, IF( ISNUMBER( L32 ), 0, 1 ))</f>
        <v>0</v>
      </c>
      <c r="BU32" s="298">
        <f xml:space="preserve"> IF( OR( $C$32 = $DC$32, $C$32 =""), 0, IF( ISNUMBER( M32 ), 0, 1 ))</f>
        <v>0</v>
      </c>
      <c r="BV32" s="298">
        <f xml:space="preserve"> IF( OR( $C$32 = $DC$32, $C$32 =""), 0, IF( ISNUMBER( N32 ), 0, 1 ))</f>
        <v>0</v>
      </c>
      <c r="BW32" s="298">
        <f xml:space="preserve"> IF( OR( $C$32 = $DC$32, $C$32 =""), 0, IF( ISNUMBER( O32 ), 0, 1 ))</f>
        <v>0</v>
      </c>
      <c r="BX32" s="166"/>
      <c r="BY32" s="298">
        <f xml:space="preserve"> IF( OR( $C$32 = $DC$32, $C$32 =""), 0, IF( ISNUMBER( Q32 ), 0, 1 ))</f>
        <v>0</v>
      </c>
      <c r="BZ32" s="298">
        <f xml:space="preserve"> IF( OR( $C$32 = $DC$32, $C$32 =""), 0, IF( ISNUMBER( R32 ), 0, 1 ))</f>
        <v>0</v>
      </c>
      <c r="CA32" s="298">
        <f xml:space="preserve"> IF( OR( $C$32 = $DC$32, $C$32 =""), 0, IF( ISNUMBER( S32 ), 0, 1 ))</f>
        <v>0</v>
      </c>
      <c r="CB32" s="298">
        <f xml:space="preserve"> IF( OR( $C$32 = $DC$32, $C$32 =""), 0, IF( ISNUMBER( T32 ), 0, 1 ))</f>
        <v>0</v>
      </c>
      <c r="CC32" s="166"/>
      <c r="CD32" s="298">
        <f xml:space="preserve"> IF( OR( $C$32 = $DC$32, $C$32 =""), 0, IF( ISNUMBER( V32 ), 0, 1 ))</f>
        <v>0</v>
      </c>
      <c r="CE32" s="298">
        <f xml:space="preserve"> IF( OR( $C$32 = $DC$32, $C$32 =""), 0, IF( ISNUMBER( W32 ), 0, 1 ))</f>
        <v>0</v>
      </c>
      <c r="CF32" s="298">
        <f xml:space="preserve"> IF( OR( $C$32 = $DC$32, $C$32 =""), 0, IF( ISNUMBER( X32 ), 0, 1 ))</f>
        <v>0</v>
      </c>
      <c r="CG32" s="298">
        <f xml:space="preserve"> IF( OR( $C$32 = $DC$32, $C$32 =""), 0, IF( ISNUMBER( Y32 ), 0, 1 ))</f>
        <v>0</v>
      </c>
      <c r="CH32" s="166"/>
      <c r="CI32" s="298">
        <f xml:space="preserve"> IF( OR( $C$32 = $DC$32, $C$32 =""), 0, IF( ISNUMBER( AA32 ), 0, 1 ))</f>
        <v>0</v>
      </c>
      <c r="CJ32" s="298">
        <f xml:space="preserve"> IF( OR( $C$32 = $DC$32, $C$32 =""), 0, IF( ISNUMBER( AB32 ), 0, 1 ))</f>
        <v>0</v>
      </c>
      <c r="CK32" s="298">
        <f xml:space="preserve"> IF( OR( $C$32 = $DC$32, $C$32 =""), 0, IF( ISNUMBER( AC32 ), 0, 1 ))</f>
        <v>0</v>
      </c>
      <c r="CL32" s="298">
        <f xml:space="preserve"> IF( OR( $C$32 = $DC$32, $C$32 =""), 0, IF( ISNUMBER( AD32 ), 0, 1 ))</f>
        <v>0</v>
      </c>
      <c r="CM32" s="166"/>
      <c r="CN32" s="298">
        <f xml:space="preserve"> IF( OR( $C$32 = $DC$32, $C$32 =""), 0, IF( ISNUMBER( AF32 ), 0, 1 ))</f>
        <v>0</v>
      </c>
      <c r="CO32" s="298">
        <f xml:space="preserve"> IF( OR( $C$32 = $DC$32, $C$32 =""), 0, IF( ISNUMBER( AG32 ), 0, 1 ))</f>
        <v>0</v>
      </c>
      <c r="CP32" s="298">
        <f xml:space="preserve"> IF( OR( $C$32 = $DC$32, $C$32 =""), 0, IF( ISNUMBER( AH32 ), 0, 1 ))</f>
        <v>0</v>
      </c>
      <c r="CQ32" s="298">
        <f xml:space="preserve"> IF( OR( $C$32 = $DC$32, $C$32 =""), 0, IF( ISNUMBER( AI32 ), 0, 1 ))</f>
        <v>0</v>
      </c>
      <c r="CR32" s="166"/>
      <c r="CS32" s="298">
        <f xml:space="preserve"> IF( OR( $C$32 = $DC$32, $C$32 =""), 0, IF( ISNUMBER( AK32 ), 0, 1 ))</f>
        <v>0</v>
      </c>
      <c r="CT32" s="298">
        <f xml:space="preserve"> IF( OR( $C$32 = $DC$32, $C$32 =""), 0, IF( ISNUMBER( AL32 ), 0, 1 ))</f>
        <v>0</v>
      </c>
      <c r="CU32" s="298">
        <f xml:space="preserve"> IF( OR( $C$32 = $DC$32, $C$32 =""), 0, IF( ISNUMBER( AM32 ), 0, 1 ))</f>
        <v>0</v>
      </c>
      <c r="CV32" s="298">
        <f xml:space="preserve"> IF( OR( $C$32 = $DC$32, $C$32 =""), 0, IF( ISNUMBER( AN32 ), 0, 1 ))</f>
        <v>0</v>
      </c>
      <c r="CW32" s="166"/>
      <c r="CX32" s="298">
        <f xml:space="preserve"> IF( OR( $C$32 = $DC$32, $C$32 =""), 0, IF( ISNUMBER( AP32 ), 0, 1 ))</f>
        <v>0</v>
      </c>
      <c r="CY32" s="298">
        <f xml:space="preserve"> IF( OR( $C$32 = $DC$32, $C$32 =""), 0, IF( ISNUMBER( AQ32 ), 0, 1 ))</f>
        <v>0</v>
      </c>
      <c r="CZ32" s="298">
        <f xml:space="preserve"> IF( OR( $C$32 = $DC$32, $C$32 =""), 0, IF( ISNUMBER( AR32 ), 0, 1 ))</f>
        <v>0</v>
      </c>
      <c r="DA32" s="298">
        <f xml:space="preserve"> IF( OR( $C$32 = $DC$32, $C$32 =""), 0, IF( ISNUMBER( AS32 ), 0, 1 ))</f>
        <v>0</v>
      </c>
      <c r="DB32" s="166"/>
      <c r="DC32" s="342" t="s">
        <v>505</v>
      </c>
      <c r="DD32" s="7"/>
      <c r="DE32" s="14"/>
    </row>
    <row r="33" spans="2:109" ht="14.25" customHeight="1" x14ac:dyDescent="0.25">
      <c r="B33" s="314">
        <f t="shared" si="17"/>
        <v>25</v>
      </c>
      <c r="C33" s="340" t="s">
        <v>506</v>
      </c>
      <c r="D33" s="316"/>
      <c r="E33" s="301" t="s">
        <v>41</v>
      </c>
      <c r="F33" s="302">
        <v>3</v>
      </c>
      <c r="G33" s="303">
        <v>0</v>
      </c>
      <c r="H33" s="304">
        <v>0</v>
      </c>
      <c r="I33" s="304">
        <v>0</v>
      </c>
      <c r="J33" s="304">
        <v>0</v>
      </c>
      <c r="K33" s="305">
        <f t="shared" si="0"/>
        <v>0</v>
      </c>
      <c r="L33" s="303">
        <v>0</v>
      </c>
      <c r="M33" s="304">
        <v>0</v>
      </c>
      <c r="N33" s="304">
        <v>0</v>
      </c>
      <c r="O33" s="304">
        <v>0</v>
      </c>
      <c r="P33" s="305">
        <f t="shared" si="1"/>
        <v>0</v>
      </c>
      <c r="Q33" s="303">
        <v>0</v>
      </c>
      <c r="R33" s="304">
        <v>0</v>
      </c>
      <c r="S33" s="304">
        <v>0</v>
      </c>
      <c r="T33" s="304">
        <v>0</v>
      </c>
      <c r="U33" s="305">
        <f t="shared" si="2"/>
        <v>0</v>
      </c>
      <c r="V33" s="303">
        <v>0.5</v>
      </c>
      <c r="W33" s="304">
        <v>0</v>
      </c>
      <c r="X33" s="304">
        <v>0</v>
      </c>
      <c r="Y33" s="304">
        <v>0</v>
      </c>
      <c r="Z33" s="305">
        <f t="shared" si="3"/>
        <v>0.5</v>
      </c>
      <c r="AA33" s="303">
        <v>0.56399999999999995</v>
      </c>
      <c r="AB33" s="304">
        <v>0</v>
      </c>
      <c r="AC33" s="304">
        <v>0</v>
      </c>
      <c r="AD33" s="304">
        <v>0</v>
      </c>
      <c r="AE33" s="305">
        <f t="shared" si="4"/>
        <v>0.56399999999999995</v>
      </c>
      <c r="AF33" s="303">
        <v>0</v>
      </c>
      <c r="AG33" s="304">
        <v>0</v>
      </c>
      <c r="AH33" s="304">
        <v>0</v>
      </c>
      <c r="AI33" s="304">
        <v>0</v>
      </c>
      <c r="AJ33" s="305">
        <f t="shared" si="5"/>
        <v>0</v>
      </c>
      <c r="AK33" s="303">
        <v>0</v>
      </c>
      <c r="AL33" s="304">
        <v>0</v>
      </c>
      <c r="AM33" s="304">
        <v>0</v>
      </c>
      <c r="AN33" s="304">
        <v>0</v>
      </c>
      <c r="AO33" s="305">
        <f t="shared" si="6"/>
        <v>0</v>
      </c>
      <c r="AP33" s="303">
        <v>0</v>
      </c>
      <c r="AQ33" s="304">
        <v>0</v>
      </c>
      <c r="AR33" s="304">
        <v>0</v>
      </c>
      <c r="AS33" s="304">
        <v>0</v>
      </c>
      <c r="AT33" s="305">
        <f t="shared" si="7"/>
        <v>0</v>
      </c>
      <c r="AU33" s="278"/>
      <c r="AV33" s="70"/>
      <c r="AW33" s="37" t="s">
        <v>498</v>
      </c>
      <c r="AX33" s="71"/>
      <c r="AY33" s="43">
        <f t="shared" ref="AY33:AY46" si="19">(IF(SUM(BO33:DA33)=0,IF(BM33=1,$BM$4,0),$BO$4))</f>
        <v>0</v>
      </c>
      <c r="AZ33" s="43"/>
      <c r="BB33" s="314">
        <f t="shared" si="18"/>
        <v>25</v>
      </c>
      <c r="BC33" s="341" t="s">
        <v>507</v>
      </c>
      <c r="BD33" s="301" t="s">
        <v>41</v>
      </c>
      <c r="BE33" s="302">
        <v>3</v>
      </c>
      <c r="BF33" s="311" t="s">
        <v>508</v>
      </c>
      <c r="BG33" s="312" t="s">
        <v>509</v>
      </c>
      <c r="BH33" s="312" t="s">
        <v>510</v>
      </c>
      <c r="BI33" s="312" t="s">
        <v>511</v>
      </c>
      <c r="BJ33" s="313" t="s">
        <v>512</v>
      </c>
      <c r="BL33" s="7"/>
      <c r="BM33" s="298">
        <f t="shared" ref="BM33:BM46" si="20" xml:space="preserve"> IF( AND( OR( C33 = DC33, C33=""), SUM(G33:AT33) &lt;&gt; 0), 1, 0 )</f>
        <v>0</v>
      </c>
      <c r="BN33" s="8"/>
      <c r="BO33" s="298">
        <f xml:space="preserve"> IF( OR( $C$33 = $DC$33, $C$33 =""), 0, IF( ISNUMBER( G33 ), 0, 1 ))</f>
        <v>0</v>
      </c>
      <c r="BP33" s="298">
        <f xml:space="preserve"> IF( OR( $C$33 = $DC$33, $C$33 =""), 0, IF( ISNUMBER( H33 ), 0, 1 ))</f>
        <v>0</v>
      </c>
      <c r="BQ33" s="298">
        <f xml:space="preserve"> IF( OR( $C$33 = $DC$33, $C$33 =""), 0, IF( ISNUMBER( I33 ), 0, 1 ))</f>
        <v>0</v>
      </c>
      <c r="BR33" s="298">
        <f xml:space="preserve"> IF( OR( $C$33 = $DC$33, $C$33 =""), 0, IF( ISNUMBER( J33 ), 0, 1 ))</f>
        <v>0</v>
      </c>
      <c r="BS33" s="166"/>
      <c r="BT33" s="298">
        <f xml:space="preserve"> IF( OR( $C$33 = $DC$33, $C$33 =""), 0, IF( ISNUMBER( L33 ), 0, 1 ))</f>
        <v>0</v>
      </c>
      <c r="BU33" s="298">
        <f xml:space="preserve"> IF( OR( $C$33 = $DC$33, $C$33 =""), 0, IF( ISNUMBER( M33 ), 0, 1 ))</f>
        <v>0</v>
      </c>
      <c r="BV33" s="298">
        <f xml:space="preserve"> IF( OR( $C$33 = $DC$33, $C$33 =""), 0, IF( ISNUMBER( N33 ), 0, 1 ))</f>
        <v>0</v>
      </c>
      <c r="BW33" s="298">
        <f xml:space="preserve"> IF( OR( $C$33 = $DC$33, $C$33 =""), 0, IF( ISNUMBER( O33 ), 0, 1 ))</f>
        <v>0</v>
      </c>
      <c r="BX33" s="166"/>
      <c r="BY33" s="298">
        <f xml:space="preserve"> IF( OR( $C$33 = $DC$33, $C$33 =""), 0, IF( ISNUMBER( Q33 ), 0, 1 ))</f>
        <v>0</v>
      </c>
      <c r="BZ33" s="298">
        <f xml:space="preserve"> IF( OR( $C$33 = $DC$33, $C$33 =""), 0, IF( ISNUMBER( R33 ), 0, 1 ))</f>
        <v>0</v>
      </c>
      <c r="CA33" s="298">
        <f xml:space="preserve"> IF( OR( $C$33 = $DC$33, $C$33 =""), 0, IF( ISNUMBER( S33 ), 0, 1 ))</f>
        <v>0</v>
      </c>
      <c r="CB33" s="298">
        <f xml:space="preserve"> IF( OR( $C$33 = $DC$33, $C$33 =""), 0, IF( ISNUMBER( T33 ), 0, 1 ))</f>
        <v>0</v>
      </c>
      <c r="CC33" s="166"/>
      <c r="CD33" s="298">
        <f xml:space="preserve"> IF( OR( $C$33 = $DC$33, $C$33 =""), 0, IF( ISNUMBER( V33 ), 0, 1 ))</f>
        <v>0</v>
      </c>
      <c r="CE33" s="298">
        <f xml:space="preserve"> IF( OR( $C$33 = $DC$33, $C$33 =""), 0, IF( ISNUMBER( W33 ), 0, 1 ))</f>
        <v>0</v>
      </c>
      <c r="CF33" s="298">
        <f xml:space="preserve"> IF( OR( $C$33 = $DC$33, $C$33 =""), 0, IF( ISNUMBER( X33 ), 0, 1 ))</f>
        <v>0</v>
      </c>
      <c r="CG33" s="298">
        <f xml:space="preserve"> IF( OR( $C$33 = $DC$33, $C$33 =""), 0, IF( ISNUMBER( Y33 ), 0, 1 ))</f>
        <v>0</v>
      </c>
      <c r="CH33" s="166"/>
      <c r="CI33" s="298">
        <f xml:space="preserve"> IF( OR( $C$33 = $DC$33, $C$33 =""), 0, IF( ISNUMBER( AA33 ), 0, 1 ))</f>
        <v>0</v>
      </c>
      <c r="CJ33" s="298">
        <f xml:space="preserve"> IF( OR( $C$33 = $DC$33, $C$33 =""), 0, IF( ISNUMBER( AB33 ), 0, 1 ))</f>
        <v>0</v>
      </c>
      <c r="CK33" s="298">
        <f xml:space="preserve"> IF( OR( $C$33 = $DC$33, $C$33 =""), 0, IF( ISNUMBER( AC33 ), 0, 1 ))</f>
        <v>0</v>
      </c>
      <c r="CL33" s="298">
        <f xml:space="preserve"> IF( OR( $C$33 = $DC$33, $C$33 =""), 0, IF( ISNUMBER( AD33 ), 0, 1 ))</f>
        <v>0</v>
      </c>
      <c r="CM33" s="166"/>
      <c r="CN33" s="298">
        <f xml:space="preserve"> IF( OR( $C$33 = $DC$33, $C$33 =""), 0, IF( ISNUMBER( AF33 ), 0, 1 ))</f>
        <v>0</v>
      </c>
      <c r="CO33" s="298">
        <f xml:space="preserve"> IF( OR( $C$33 = $DC$33, $C$33 =""), 0, IF( ISNUMBER( AG33 ), 0, 1 ))</f>
        <v>0</v>
      </c>
      <c r="CP33" s="298">
        <f xml:space="preserve"> IF( OR( $C$33 = $DC$33, $C$33 =""), 0, IF( ISNUMBER( AH33 ), 0, 1 ))</f>
        <v>0</v>
      </c>
      <c r="CQ33" s="298">
        <f xml:space="preserve"> IF( OR( $C$33 = $DC$33, $C$33 =""), 0, IF( ISNUMBER( AI33 ), 0, 1 ))</f>
        <v>0</v>
      </c>
      <c r="CR33" s="166"/>
      <c r="CS33" s="298">
        <f xml:space="preserve"> IF( OR( $C$33 = $DC$33, $C$33 =""), 0, IF( ISNUMBER( AK33 ), 0, 1 ))</f>
        <v>0</v>
      </c>
      <c r="CT33" s="298">
        <f xml:space="preserve"> IF( OR( $C$33 = $DC$33, $C$33 =""), 0, IF( ISNUMBER( AL33 ), 0, 1 ))</f>
        <v>0</v>
      </c>
      <c r="CU33" s="298">
        <f xml:space="preserve"> IF( OR( $C$33 = $DC$33, $C$33 =""), 0, IF( ISNUMBER( AM33 ), 0, 1 ))</f>
        <v>0</v>
      </c>
      <c r="CV33" s="298">
        <f xml:space="preserve"> IF( OR( $C$33 = $DC$33, $C$33 =""), 0, IF( ISNUMBER( AN33 ), 0, 1 ))</f>
        <v>0</v>
      </c>
      <c r="CW33" s="166"/>
      <c r="CX33" s="298">
        <f xml:space="preserve"> IF( OR( $C$33 = $DC$33, $C$33 =""), 0, IF( ISNUMBER( AP33 ), 0, 1 ))</f>
        <v>0</v>
      </c>
      <c r="CY33" s="298">
        <f xml:space="preserve"> IF( OR( $C$33 = $DC$33, $C$33 =""), 0, IF( ISNUMBER( AQ33 ), 0, 1 ))</f>
        <v>0</v>
      </c>
      <c r="CZ33" s="298">
        <f xml:space="preserve"> IF( OR( $C$33 = $DC$33, $C$33 =""), 0, IF( ISNUMBER( AR33 ), 0, 1 ))</f>
        <v>0</v>
      </c>
      <c r="DA33" s="298">
        <f xml:space="preserve"> IF( OR( $C$33 = $DC$33, $C$33 =""), 0, IF( ISNUMBER( AS33 ), 0, 1 ))</f>
        <v>0</v>
      </c>
      <c r="DB33" s="166"/>
      <c r="DC33" s="342" t="s">
        <v>513</v>
      </c>
      <c r="DD33" s="7"/>
      <c r="DE33" s="14"/>
    </row>
    <row r="34" spans="2:109" ht="14.25" customHeight="1" x14ac:dyDescent="0.25">
      <c r="B34" s="314">
        <f t="shared" si="17"/>
        <v>26</v>
      </c>
      <c r="C34" s="340" t="s">
        <v>514</v>
      </c>
      <c r="D34" s="316"/>
      <c r="E34" s="301" t="s">
        <v>41</v>
      </c>
      <c r="F34" s="302">
        <v>3</v>
      </c>
      <c r="G34" s="303"/>
      <c r="H34" s="304"/>
      <c r="I34" s="304"/>
      <c r="J34" s="304"/>
      <c r="K34" s="305">
        <f t="shared" si="0"/>
        <v>0</v>
      </c>
      <c r="L34" s="303"/>
      <c r="M34" s="304"/>
      <c r="N34" s="304"/>
      <c r="O34" s="304"/>
      <c r="P34" s="305">
        <f t="shared" si="1"/>
        <v>0</v>
      </c>
      <c r="Q34" s="303"/>
      <c r="R34" s="304"/>
      <c r="S34" s="304"/>
      <c r="T34" s="304"/>
      <c r="U34" s="305">
        <f t="shared" si="2"/>
        <v>0</v>
      </c>
      <c r="V34" s="303"/>
      <c r="W34" s="304"/>
      <c r="X34" s="304"/>
      <c r="Y34" s="304"/>
      <c r="Z34" s="305">
        <f t="shared" si="3"/>
        <v>0</v>
      </c>
      <c r="AA34" s="303"/>
      <c r="AB34" s="304"/>
      <c r="AC34" s="304"/>
      <c r="AD34" s="304"/>
      <c r="AE34" s="305">
        <f t="shared" si="4"/>
        <v>0</v>
      </c>
      <c r="AF34" s="303"/>
      <c r="AG34" s="304"/>
      <c r="AH34" s="304"/>
      <c r="AI34" s="304"/>
      <c r="AJ34" s="305">
        <f t="shared" si="5"/>
        <v>0</v>
      </c>
      <c r="AK34" s="303"/>
      <c r="AL34" s="304"/>
      <c r="AM34" s="304"/>
      <c r="AN34" s="304"/>
      <c r="AO34" s="305">
        <f t="shared" si="6"/>
        <v>0</v>
      </c>
      <c r="AP34" s="303"/>
      <c r="AQ34" s="304"/>
      <c r="AR34" s="304"/>
      <c r="AS34" s="304"/>
      <c r="AT34" s="305">
        <f t="shared" si="7"/>
        <v>0</v>
      </c>
      <c r="AU34" s="278"/>
      <c r="AV34" s="70"/>
      <c r="AW34" s="37" t="s">
        <v>498</v>
      </c>
      <c r="AX34" s="71"/>
      <c r="AY34" s="43">
        <f t="shared" si="19"/>
        <v>0</v>
      </c>
      <c r="AZ34" s="43"/>
      <c r="BB34" s="314">
        <f t="shared" si="18"/>
        <v>26</v>
      </c>
      <c r="BC34" s="341" t="s">
        <v>515</v>
      </c>
      <c r="BD34" s="301" t="s">
        <v>41</v>
      </c>
      <c r="BE34" s="302">
        <v>3</v>
      </c>
      <c r="BF34" s="311" t="s">
        <v>516</v>
      </c>
      <c r="BG34" s="312" t="s">
        <v>517</v>
      </c>
      <c r="BH34" s="312" t="s">
        <v>518</v>
      </c>
      <c r="BI34" s="312" t="s">
        <v>519</v>
      </c>
      <c r="BJ34" s="313" t="s">
        <v>520</v>
      </c>
      <c r="BL34" s="7"/>
      <c r="BM34" s="298">
        <f t="shared" si="20"/>
        <v>0</v>
      </c>
      <c r="BN34" s="8"/>
      <c r="BO34" s="298">
        <f xml:space="preserve"> IF( OR( $C$34 = $DC$34, $C$34 =""), 0, IF( ISNUMBER( G34 ), 0, 1 ))</f>
        <v>0</v>
      </c>
      <c r="BP34" s="298">
        <f xml:space="preserve"> IF( OR( $C$34 = $DC$34, $C$34 =""), 0, IF( ISNUMBER( H34 ), 0, 1 ))</f>
        <v>0</v>
      </c>
      <c r="BQ34" s="298">
        <f xml:space="preserve"> IF( OR( $C$34 = $DC$34, $C$34 =""), 0, IF( ISNUMBER( I34 ), 0, 1 ))</f>
        <v>0</v>
      </c>
      <c r="BR34" s="298">
        <f xml:space="preserve"> IF( OR( $C$34 = $DC$34, $C$34 =""), 0, IF( ISNUMBER( J34 ), 0, 1 ))</f>
        <v>0</v>
      </c>
      <c r="BS34" s="166"/>
      <c r="BT34" s="298">
        <f xml:space="preserve"> IF( OR( $C$34 = $DC$34, $C$34 =""), 0, IF( ISNUMBER( L34 ), 0, 1 ))</f>
        <v>0</v>
      </c>
      <c r="BU34" s="298">
        <f xml:space="preserve"> IF( OR( $C$34 = $DC$34, $C$34 =""), 0, IF( ISNUMBER( M34 ), 0, 1 ))</f>
        <v>0</v>
      </c>
      <c r="BV34" s="298">
        <f xml:space="preserve"> IF( OR( $C$34 = $DC$34, $C$34 =""), 0, IF( ISNUMBER( N34 ), 0, 1 ))</f>
        <v>0</v>
      </c>
      <c r="BW34" s="298">
        <f xml:space="preserve"> IF( OR( $C$34 = $DC$34, $C$34 =""), 0, IF( ISNUMBER( O34 ), 0, 1 ))</f>
        <v>0</v>
      </c>
      <c r="BX34" s="166"/>
      <c r="BY34" s="298">
        <f xml:space="preserve"> IF( OR( $C$34 = $DC$34, $C$34 =""), 0, IF( ISNUMBER( Q34 ), 0, 1 ))</f>
        <v>0</v>
      </c>
      <c r="BZ34" s="298">
        <f xml:space="preserve"> IF( OR( $C$34 = $DC$34, $C$34 =""), 0, IF( ISNUMBER( R34 ), 0, 1 ))</f>
        <v>0</v>
      </c>
      <c r="CA34" s="298">
        <f xml:space="preserve"> IF( OR( $C$34 = $DC$34, $C$34 =""), 0, IF( ISNUMBER( S34 ), 0, 1 ))</f>
        <v>0</v>
      </c>
      <c r="CB34" s="298">
        <f xml:space="preserve"> IF( OR( $C$34 = $DC$34, $C$34 =""), 0, IF( ISNUMBER( T34 ), 0, 1 ))</f>
        <v>0</v>
      </c>
      <c r="CC34" s="166"/>
      <c r="CD34" s="298">
        <f xml:space="preserve"> IF( OR( $C$34 = $DC$34, $C$34 =""), 0, IF( ISNUMBER( V34 ), 0, 1 ))</f>
        <v>0</v>
      </c>
      <c r="CE34" s="298">
        <f xml:space="preserve"> IF( OR( $C$34 = $DC$34, $C$34 =""), 0, IF( ISNUMBER( W34 ), 0, 1 ))</f>
        <v>0</v>
      </c>
      <c r="CF34" s="298">
        <f xml:space="preserve"> IF( OR( $C$34 = $DC$34, $C$34 =""), 0, IF( ISNUMBER( X34 ), 0, 1 ))</f>
        <v>0</v>
      </c>
      <c r="CG34" s="298">
        <f xml:space="preserve"> IF( OR( $C$34 = $DC$34, $C$34 =""), 0, IF( ISNUMBER( Y34 ), 0, 1 ))</f>
        <v>0</v>
      </c>
      <c r="CH34" s="166"/>
      <c r="CI34" s="298">
        <f xml:space="preserve"> IF( OR( $C$34 = $DC$34, $C$34 =""), 0, IF( ISNUMBER( AA34 ), 0, 1 ))</f>
        <v>0</v>
      </c>
      <c r="CJ34" s="298">
        <f xml:space="preserve"> IF( OR( $C$34 = $DC$34, $C$34 =""), 0, IF( ISNUMBER( AB34 ), 0, 1 ))</f>
        <v>0</v>
      </c>
      <c r="CK34" s="298">
        <f xml:space="preserve"> IF( OR( $C$34 = $DC$34, $C$34 =""), 0, IF( ISNUMBER( AC34 ), 0, 1 ))</f>
        <v>0</v>
      </c>
      <c r="CL34" s="298">
        <f xml:space="preserve"> IF( OR( $C$34 = $DC$34, $C$34 =""), 0, IF( ISNUMBER( AD34 ), 0, 1 ))</f>
        <v>0</v>
      </c>
      <c r="CM34" s="166"/>
      <c r="CN34" s="298">
        <f xml:space="preserve"> IF( OR( $C$34 = $DC$34, $C$34 =""), 0, IF( ISNUMBER( AF34 ), 0, 1 ))</f>
        <v>0</v>
      </c>
      <c r="CO34" s="298">
        <f xml:space="preserve"> IF( OR( $C$34 = $DC$34, $C$34 =""), 0, IF( ISNUMBER( AG34 ), 0, 1 ))</f>
        <v>0</v>
      </c>
      <c r="CP34" s="298">
        <f xml:space="preserve"> IF( OR( $C$34 = $DC$34, $C$34 =""), 0, IF( ISNUMBER( AH34 ), 0, 1 ))</f>
        <v>0</v>
      </c>
      <c r="CQ34" s="298">
        <f xml:space="preserve"> IF( OR( $C$34 = $DC$34, $C$34 =""), 0, IF( ISNUMBER( AI34 ), 0, 1 ))</f>
        <v>0</v>
      </c>
      <c r="CR34" s="166"/>
      <c r="CS34" s="298">
        <f xml:space="preserve"> IF( OR( $C$34 = $DC$34, $C$34 =""), 0, IF( ISNUMBER( AK34 ), 0, 1 ))</f>
        <v>0</v>
      </c>
      <c r="CT34" s="298">
        <f xml:space="preserve"> IF( OR( $C$34 = $DC$34, $C$34 =""), 0, IF( ISNUMBER( AL34 ), 0, 1 ))</f>
        <v>0</v>
      </c>
      <c r="CU34" s="298">
        <f xml:space="preserve"> IF( OR( $C$34 = $DC$34, $C$34 =""), 0, IF( ISNUMBER( AM34 ), 0, 1 ))</f>
        <v>0</v>
      </c>
      <c r="CV34" s="298">
        <f xml:space="preserve"> IF( OR( $C$34 = $DC$34, $C$34 =""), 0, IF( ISNUMBER( AN34 ), 0, 1 ))</f>
        <v>0</v>
      </c>
      <c r="CW34" s="166"/>
      <c r="CX34" s="298">
        <f xml:space="preserve"> IF( OR( $C$34 = $DC$34, $C$34 =""), 0, IF( ISNUMBER( AP34 ), 0, 1 ))</f>
        <v>0</v>
      </c>
      <c r="CY34" s="298">
        <f xml:space="preserve"> IF( OR( $C$34 = $DC$34, $C$34 =""), 0, IF( ISNUMBER( AQ34 ), 0, 1 ))</f>
        <v>0</v>
      </c>
      <c r="CZ34" s="298">
        <f xml:space="preserve"> IF( OR( $C$34 = $DC$34, $C$34 =""), 0, IF( ISNUMBER( AR34 ), 0, 1 ))</f>
        <v>0</v>
      </c>
      <c r="DA34" s="298">
        <f xml:space="preserve"> IF( OR( $C$34 = $DC$34, $C$34 =""), 0, IF( ISNUMBER( AS34 ), 0, 1 ))</f>
        <v>0</v>
      </c>
      <c r="DB34" s="166"/>
      <c r="DC34" s="342" t="s">
        <v>514</v>
      </c>
      <c r="DD34" s="7"/>
      <c r="DE34" s="14"/>
    </row>
    <row r="35" spans="2:109" ht="14.25" customHeight="1" x14ac:dyDescent="0.25">
      <c r="B35" s="314">
        <f t="shared" si="17"/>
        <v>27</v>
      </c>
      <c r="C35" s="340" t="s">
        <v>521</v>
      </c>
      <c r="D35" s="316"/>
      <c r="E35" s="301" t="s">
        <v>41</v>
      </c>
      <c r="F35" s="302">
        <v>3</v>
      </c>
      <c r="G35" s="303"/>
      <c r="H35" s="304"/>
      <c r="I35" s="304"/>
      <c r="J35" s="304"/>
      <c r="K35" s="305">
        <f t="shared" si="0"/>
        <v>0</v>
      </c>
      <c r="L35" s="303"/>
      <c r="M35" s="304"/>
      <c r="N35" s="304"/>
      <c r="O35" s="304"/>
      <c r="P35" s="305">
        <f t="shared" si="1"/>
        <v>0</v>
      </c>
      <c r="Q35" s="303"/>
      <c r="R35" s="304"/>
      <c r="S35" s="304"/>
      <c r="T35" s="304"/>
      <c r="U35" s="305">
        <f t="shared" si="2"/>
        <v>0</v>
      </c>
      <c r="V35" s="303"/>
      <c r="W35" s="304"/>
      <c r="X35" s="304"/>
      <c r="Y35" s="304"/>
      <c r="Z35" s="305">
        <f t="shared" si="3"/>
        <v>0</v>
      </c>
      <c r="AA35" s="303"/>
      <c r="AB35" s="304"/>
      <c r="AC35" s="304"/>
      <c r="AD35" s="304"/>
      <c r="AE35" s="305">
        <f t="shared" si="4"/>
        <v>0</v>
      </c>
      <c r="AF35" s="303"/>
      <c r="AG35" s="304"/>
      <c r="AH35" s="304"/>
      <c r="AI35" s="304"/>
      <c r="AJ35" s="305">
        <f t="shared" si="5"/>
        <v>0</v>
      </c>
      <c r="AK35" s="303"/>
      <c r="AL35" s="304"/>
      <c r="AM35" s="304"/>
      <c r="AN35" s="304"/>
      <c r="AO35" s="305">
        <f t="shared" si="6"/>
        <v>0</v>
      </c>
      <c r="AP35" s="303"/>
      <c r="AQ35" s="304"/>
      <c r="AR35" s="304"/>
      <c r="AS35" s="304"/>
      <c r="AT35" s="305">
        <f t="shared" si="7"/>
        <v>0</v>
      </c>
      <c r="AU35" s="278"/>
      <c r="AV35" s="70"/>
      <c r="AW35" s="37" t="s">
        <v>498</v>
      </c>
      <c r="AX35" s="71"/>
      <c r="AY35" s="43">
        <f t="shared" si="19"/>
        <v>0</v>
      </c>
      <c r="AZ35" s="43"/>
      <c r="BB35" s="314">
        <f t="shared" si="18"/>
        <v>27</v>
      </c>
      <c r="BC35" s="341" t="s">
        <v>522</v>
      </c>
      <c r="BD35" s="301" t="s">
        <v>41</v>
      </c>
      <c r="BE35" s="302">
        <v>3</v>
      </c>
      <c r="BF35" s="311" t="s">
        <v>523</v>
      </c>
      <c r="BG35" s="312" t="s">
        <v>524</v>
      </c>
      <c r="BH35" s="312" t="s">
        <v>525</v>
      </c>
      <c r="BI35" s="312" t="s">
        <v>526</v>
      </c>
      <c r="BJ35" s="313" t="s">
        <v>527</v>
      </c>
      <c r="BL35" s="7"/>
      <c r="BM35" s="298">
        <f t="shared" si="20"/>
        <v>0</v>
      </c>
      <c r="BN35" s="8"/>
      <c r="BO35" s="298">
        <f xml:space="preserve"> IF( OR( $C$35 = $DC$35, $C$35 =""), 0, IF( ISNUMBER( G35 ), 0, 1 ))</f>
        <v>0</v>
      </c>
      <c r="BP35" s="298">
        <f xml:space="preserve"> IF( OR( $C$35 = $DC$35, $C$35 =""), 0, IF( ISNUMBER( H35 ), 0, 1 ))</f>
        <v>0</v>
      </c>
      <c r="BQ35" s="298">
        <f xml:space="preserve"> IF( OR( $C$35 = $DC$35, $C$35 =""), 0, IF( ISNUMBER( I35 ), 0, 1 ))</f>
        <v>0</v>
      </c>
      <c r="BR35" s="298">
        <f xml:space="preserve"> IF( OR( $C$35 = $DC$35, $C$35 =""), 0, IF( ISNUMBER( J35 ), 0, 1 ))</f>
        <v>0</v>
      </c>
      <c r="BS35" s="166"/>
      <c r="BT35" s="298">
        <f xml:space="preserve"> IF( OR( $C$35 = $DC$35, $C$35 =""), 0, IF( ISNUMBER( L35 ), 0, 1 ))</f>
        <v>0</v>
      </c>
      <c r="BU35" s="298">
        <f xml:space="preserve"> IF( OR( $C$35 = $DC$35, $C$35 =""), 0, IF( ISNUMBER( M35 ), 0, 1 ))</f>
        <v>0</v>
      </c>
      <c r="BV35" s="298">
        <f xml:space="preserve"> IF( OR( $C$35 = $DC$35, $C$35 =""), 0, IF( ISNUMBER( N35 ), 0, 1 ))</f>
        <v>0</v>
      </c>
      <c r="BW35" s="298">
        <f xml:space="preserve"> IF( OR( $C$35 = $DC$35, $C$35 =""), 0, IF( ISNUMBER( O35 ), 0, 1 ))</f>
        <v>0</v>
      </c>
      <c r="BX35" s="166"/>
      <c r="BY35" s="298">
        <f xml:space="preserve"> IF( OR( $C$35 = $DC$35, $C$35 =""), 0, IF( ISNUMBER( Q35 ), 0, 1 ))</f>
        <v>0</v>
      </c>
      <c r="BZ35" s="298">
        <f xml:space="preserve"> IF( OR( $C$35 = $DC$35, $C$35 =""), 0, IF( ISNUMBER( R35 ), 0, 1 ))</f>
        <v>0</v>
      </c>
      <c r="CA35" s="298">
        <f xml:space="preserve"> IF( OR( $C$35 = $DC$35, $C$35 =""), 0, IF( ISNUMBER( S35 ), 0, 1 ))</f>
        <v>0</v>
      </c>
      <c r="CB35" s="298">
        <f xml:space="preserve"> IF( OR( $C$35 = $DC$35, $C$35 =""), 0, IF( ISNUMBER( T35 ), 0, 1 ))</f>
        <v>0</v>
      </c>
      <c r="CC35" s="166"/>
      <c r="CD35" s="298">
        <f xml:space="preserve"> IF( OR( $C$35 = $DC$35, $C$35 =""), 0, IF( ISNUMBER( V35 ), 0, 1 ))</f>
        <v>0</v>
      </c>
      <c r="CE35" s="298">
        <f xml:space="preserve"> IF( OR( $C$35 = $DC$35, $C$35 =""), 0, IF( ISNUMBER( W35 ), 0, 1 ))</f>
        <v>0</v>
      </c>
      <c r="CF35" s="298">
        <f xml:space="preserve"> IF( OR( $C$35 = $DC$35, $C$35 =""), 0, IF( ISNUMBER( X35 ), 0, 1 ))</f>
        <v>0</v>
      </c>
      <c r="CG35" s="298">
        <f xml:space="preserve"> IF( OR( $C$35 = $DC$35, $C$35 =""), 0, IF( ISNUMBER( Y35 ), 0, 1 ))</f>
        <v>0</v>
      </c>
      <c r="CH35" s="166"/>
      <c r="CI35" s="298">
        <f xml:space="preserve"> IF( OR( $C$35 = $DC$35, $C$35 =""), 0, IF( ISNUMBER( AA35 ), 0, 1 ))</f>
        <v>0</v>
      </c>
      <c r="CJ35" s="298">
        <f xml:space="preserve"> IF( OR( $C$35 = $DC$35, $C$35 =""), 0, IF( ISNUMBER( AB35 ), 0, 1 ))</f>
        <v>0</v>
      </c>
      <c r="CK35" s="298">
        <f xml:space="preserve"> IF( OR( $C$35 = $DC$35, $C$35 =""), 0, IF( ISNUMBER( AC35 ), 0, 1 ))</f>
        <v>0</v>
      </c>
      <c r="CL35" s="298">
        <f xml:space="preserve"> IF( OR( $C$35 = $DC$35, $C$35 =""), 0, IF( ISNUMBER( AD35 ), 0, 1 ))</f>
        <v>0</v>
      </c>
      <c r="CM35" s="166"/>
      <c r="CN35" s="298">
        <f xml:space="preserve"> IF( OR( $C$35 = $DC$35, $C$35 =""), 0, IF( ISNUMBER( AF35 ), 0, 1 ))</f>
        <v>0</v>
      </c>
      <c r="CO35" s="298">
        <f xml:space="preserve"> IF( OR( $C$35 = $DC$35, $C$35 =""), 0, IF( ISNUMBER( AG35 ), 0, 1 ))</f>
        <v>0</v>
      </c>
      <c r="CP35" s="298">
        <f xml:space="preserve"> IF( OR( $C$35 = $DC$35, $C$35 =""), 0, IF( ISNUMBER( AH35 ), 0, 1 ))</f>
        <v>0</v>
      </c>
      <c r="CQ35" s="298">
        <f xml:space="preserve"> IF( OR( $C$35 = $DC$35, $C$35 =""), 0, IF( ISNUMBER( AI35 ), 0, 1 ))</f>
        <v>0</v>
      </c>
      <c r="CR35" s="166"/>
      <c r="CS35" s="298">
        <f xml:space="preserve"> IF( OR( $C$35 = $DC$35, $C$35 =""), 0, IF( ISNUMBER( AK35 ), 0, 1 ))</f>
        <v>0</v>
      </c>
      <c r="CT35" s="298">
        <f xml:space="preserve"> IF( OR( $C$35 = $DC$35, $C$35 =""), 0, IF( ISNUMBER( AL35 ), 0, 1 ))</f>
        <v>0</v>
      </c>
      <c r="CU35" s="298">
        <f xml:space="preserve"> IF( OR( $C$35 = $DC$35, $C$35 =""), 0, IF( ISNUMBER( AM35 ), 0, 1 ))</f>
        <v>0</v>
      </c>
      <c r="CV35" s="298">
        <f xml:space="preserve"> IF( OR( $C$35 = $DC$35, $C$35 =""), 0, IF( ISNUMBER( AN35 ), 0, 1 ))</f>
        <v>0</v>
      </c>
      <c r="CW35" s="166"/>
      <c r="CX35" s="298">
        <f xml:space="preserve"> IF( OR( $C$35 = $DC$35, $C$35 =""), 0, IF( ISNUMBER( AP35 ), 0, 1 ))</f>
        <v>0</v>
      </c>
      <c r="CY35" s="298">
        <f xml:space="preserve"> IF( OR( $C$35 = $DC$35, $C$35 =""), 0, IF( ISNUMBER( AQ35 ), 0, 1 ))</f>
        <v>0</v>
      </c>
      <c r="CZ35" s="298">
        <f xml:space="preserve"> IF( OR( $C$35 = $DC$35, $C$35 =""), 0, IF( ISNUMBER( AR35 ), 0, 1 ))</f>
        <v>0</v>
      </c>
      <c r="DA35" s="298">
        <f xml:space="preserve"> IF( OR( $C$35 = $DC$35, $C$35 =""), 0, IF( ISNUMBER( AS35 ), 0, 1 ))</f>
        <v>0</v>
      </c>
      <c r="DB35" s="166"/>
      <c r="DC35" s="342" t="s">
        <v>521</v>
      </c>
      <c r="DD35" s="7"/>
      <c r="DE35" s="14"/>
    </row>
    <row r="36" spans="2:109" ht="14.25" customHeight="1" x14ac:dyDescent="0.25">
      <c r="B36" s="314">
        <f t="shared" si="17"/>
        <v>28</v>
      </c>
      <c r="C36" s="340" t="s">
        <v>528</v>
      </c>
      <c r="D36" s="316"/>
      <c r="E36" s="301" t="s">
        <v>41</v>
      </c>
      <c r="F36" s="302">
        <v>3</v>
      </c>
      <c r="G36" s="303"/>
      <c r="H36" s="304"/>
      <c r="I36" s="304"/>
      <c r="J36" s="304"/>
      <c r="K36" s="305">
        <f t="shared" si="0"/>
        <v>0</v>
      </c>
      <c r="L36" s="303"/>
      <c r="M36" s="304"/>
      <c r="N36" s="304"/>
      <c r="O36" s="304"/>
      <c r="P36" s="305">
        <f t="shared" si="1"/>
        <v>0</v>
      </c>
      <c r="Q36" s="303"/>
      <c r="R36" s="304"/>
      <c r="S36" s="304"/>
      <c r="T36" s="304"/>
      <c r="U36" s="305">
        <f t="shared" si="2"/>
        <v>0</v>
      </c>
      <c r="V36" s="303"/>
      <c r="W36" s="304"/>
      <c r="X36" s="304"/>
      <c r="Y36" s="304"/>
      <c r="Z36" s="305">
        <f t="shared" si="3"/>
        <v>0</v>
      </c>
      <c r="AA36" s="303"/>
      <c r="AB36" s="304"/>
      <c r="AC36" s="304"/>
      <c r="AD36" s="304"/>
      <c r="AE36" s="305">
        <f t="shared" si="4"/>
        <v>0</v>
      </c>
      <c r="AF36" s="303"/>
      <c r="AG36" s="304"/>
      <c r="AH36" s="304"/>
      <c r="AI36" s="304"/>
      <c r="AJ36" s="305">
        <f t="shared" si="5"/>
        <v>0</v>
      </c>
      <c r="AK36" s="303"/>
      <c r="AL36" s="304"/>
      <c r="AM36" s="304"/>
      <c r="AN36" s="304"/>
      <c r="AO36" s="305">
        <f t="shared" si="6"/>
        <v>0</v>
      </c>
      <c r="AP36" s="303"/>
      <c r="AQ36" s="304"/>
      <c r="AR36" s="304"/>
      <c r="AS36" s="304"/>
      <c r="AT36" s="305">
        <f t="shared" si="7"/>
        <v>0</v>
      </c>
      <c r="AU36" s="278"/>
      <c r="AV36" s="70"/>
      <c r="AW36" s="37" t="s">
        <v>498</v>
      </c>
      <c r="AX36" s="71"/>
      <c r="AY36" s="43">
        <f t="shared" si="19"/>
        <v>0</v>
      </c>
      <c r="AZ36" s="43"/>
      <c r="BB36" s="314">
        <f t="shared" si="18"/>
        <v>28</v>
      </c>
      <c r="BC36" s="341" t="s">
        <v>529</v>
      </c>
      <c r="BD36" s="301" t="s">
        <v>41</v>
      </c>
      <c r="BE36" s="302">
        <v>3</v>
      </c>
      <c r="BF36" s="311" t="s">
        <v>530</v>
      </c>
      <c r="BG36" s="312" t="s">
        <v>531</v>
      </c>
      <c r="BH36" s="312" t="s">
        <v>532</v>
      </c>
      <c r="BI36" s="312" t="s">
        <v>533</v>
      </c>
      <c r="BJ36" s="313" t="s">
        <v>534</v>
      </c>
      <c r="BL36" s="7"/>
      <c r="BM36" s="298">
        <f t="shared" si="20"/>
        <v>0</v>
      </c>
      <c r="BN36" s="8"/>
      <c r="BO36" s="298">
        <f xml:space="preserve"> IF( OR( $C$36 = $DC$36, $C$36 =""), 0, IF( ISNUMBER( G36 ), 0, 1 ))</f>
        <v>0</v>
      </c>
      <c r="BP36" s="298">
        <f xml:space="preserve"> IF( OR( $C$36 = $DC$36, $C$36 =""), 0, IF( ISNUMBER( H36 ), 0, 1 ))</f>
        <v>0</v>
      </c>
      <c r="BQ36" s="298">
        <f xml:space="preserve"> IF( OR( $C$36 = $DC$36, $C$36 =""), 0, IF( ISNUMBER( I36 ), 0, 1 ))</f>
        <v>0</v>
      </c>
      <c r="BR36" s="298">
        <f xml:space="preserve"> IF( OR( $C$36 = $DC$36, $C$36 =""), 0, IF( ISNUMBER( J36 ), 0, 1 ))</f>
        <v>0</v>
      </c>
      <c r="BS36" s="166"/>
      <c r="BT36" s="298">
        <f xml:space="preserve"> IF( OR( $C$36 = $DC$36, $C$36 =""), 0, IF( ISNUMBER( L36 ), 0, 1 ))</f>
        <v>0</v>
      </c>
      <c r="BU36" s="298">
        <f xml:space="preserve"> IF( OR( $C$36 = $DC$36, $C$36 =""), 0, IF( ISNUMBER( M36 ), 0, 1 ))</f>
        <v>0</v>
      </c>
      <c r="BV36" s="298">
        <f xml:space="preserve"> IF( OR( $C$36 = $DC$36, $C$36 =""), 0, IF( ISNUMBER( N36 ), 0, 1 ))</f>
        <v>0</v>
      </c>
      <c r="BW36" s="298">
        <f xml:space="preserve"> IF( OR( $C$36 = $DC$36, $C$36 =""), 0, IF( ISNUMBER( O36 ), 0, 1 ))</f>
        <v>0</v>
      </c>
      <c r="BX36" s="166"/>
      <c r="BY36" s="298">
        <f xml:space="preserve"> IF( OR( $C$36 = $DC$36, $C$36 =""), 0, IF( ISNUMBER( Q36 ), 0, 1 ))</f>
        <v>0</v>
      </c>
      <c r="BZ36" s="298">
        <f xml:space="preserve"> IF( OR( $C$36 = $DC$36, $C$36 =""), 0, IF( ISNUMBER( R36 ), 0, 1 ))</f>
        <v>0</v>
      </c>
      <c r="CA36" s="298">
        <f xml:space="preserve"> IF( OR( $C$36 = $DC$36, $C$36 =""), 0, IF( ISNUMBER( S36 ), 0, 1 ))</f>
        <v>0</v>
      </c>
      <c r="CB36" s="298">
        <f xml:space="preserve"> IF( OR( $C$36 = $DC$36, $C$36 =""), 0, IF( ISNUMBER( T36 ), 0, 1 ))</f>
        <v>0</v>
      </c>
      <c r="CC36" s="166"/>
      <c r="CD36" s="298">
        <f xml:space="preserve"> IF( OR( $C$36 = $DC$36, $C$36 =""), 0, IF( ISNUMBER( V36 ), 0, 1 ))</f>
        <v>0</v>
      </c>
      <c r="CE36" s="298">
        <f xml:space="preserve"> IF( OR( $C$36 = $DC$36, $C$36 =""), 0, IF( ISNUMBER( W36 ), 0, 1 ))</f>
        <v>0</v>
      </c>
      <c r="CF36" s="298">
        <f xml:space="preserve"> IF( OR( $C$36 = $DC$36, $C$36 =""), 0, IF( ISNUMBER( X36 ), 0, 1 ))</f>
        <v>0</v>
      </c>
      <c r="CG36" s="298">
        <f xml:space="preserve"> IF( OR( $C$36 = $DC$36, $C$36 =""), 0, IF( ISNUMBER( Y36 ), 0, 1 ))</f>
        <v>0</v>
      </c>
      <c r="CH36" s="166"/>
      <c r="CI36" s="298">
        <f xml:space="preserve"> IF( OR( $C$36 = $DC$36, $C$36 =""), 0, IF( ISNUMBER( AA36 ), 0, 1 ))</f>
        <v>0</v>
      </c>
      <c r="CJ36" s="298">
        <f xml:space="preserve"> IF( OR( $C$36 = $DC$36, $C$36 =""), 0, IF( ISNUMBER( AB36 ), 0, 1 ))</f>
        <v>0</v>
      </c>
      <c r="CK36" s="298">
        <f xml:space="preserve"> IF( OR( $C$36 = $DC$36, $C$36 =""), 0, IF( ISNUMBER( AC36 ), 0, 1 ))</f>
        <v>0</v>
      </c>
      <c r="CL36" s="298">
        <f xml:space="preserve"> IF( OR( $C$36 = $DC$36, $C$36 =""), 0, IF( ISNUMBER( AD36 ), 0, 1 ))</f>
        <v>0</v>
      </c>
      <c r="CM36" s="166"/>
      <c r="CN36" s="298">
        <f xml:space="preserve"> IF( OR( $C$36 = $DC$36, $C$36 =""), 0, IF( ISNUMBER( AF36 ), 0, 1 ))</f>
        <v>0</v>
      </c>
      <c r="CO36" s="298">
        <f xml:space="preserve"> IF( OR( $C$36 = $DC$36, $C$36 =""), 0, IF( ISNUMBER( AG36 ), 0, 1 ))</f>
        <v>0</v>
      </c>
      <c r="CP36" s="298">
        <f xml:space="preserve"> IF( OR( $C$36 = $DC$36, $C$36 =""), 0, IF( ISNUMBER( AH36 ), 0, 1 ))</f>
        <v>0</v>
      </c>
      <c r="CQ36" s="298">
        <f xml:space="preserve"> IF( OR( $C$36 = $DC$36, $C$36 =""), 0, IF( ISNUMBER( AI36 ), 0, 1 ))</f>
        <v>0</v>
      </c>
      <c r="CR36" s="166"/>
      <c r="CS36" s="298">
        <f xml:space="preserve"> IF( OR( $C$36 = $DC$36, $C$36 =""), 0, IF( ISNUMBER( AK36 ), 0, 1 ))</f>
        <v>0</v>
      </c>
      <c r="CT36" s="298">
        <f xml:space="preserve"> IF( OR( $C$36 = $DC$36, $C$36 =""), 0, IF( ISNUMBER( AL36 ), 0, 1 ))</f>
        <v>0</v>
      </c>
      <c r="CU36" s="298">
        <f xml:space="preserve"> IF( OR( $C$36 = $DC$36, $C$36 =""), 0, IF( ISNUMBER( AM36 ), 0, 1 ))</f>
        <v>0</v>
      </c>
      <c r="CV36" s="298">
        <f xml:space="preserve"> IF( OR( $C$36 = $DC$36, $C$36 =""), 0, IF( ISNUMBER( AN36 ), 0, 1 ))</f>
        <v>0</v>
      </c>
      <c r="CW36" s="166"/>
      <c r="CX36" s="298">
        <f xml:space="preserve"> IF( OR( $C$36 = $DC$36, $C$36 =""), 0, IF( ISNUMBER( AP36 ), 0, 1 ))</f>
        <v>0</v>
      </c>
      <c r="CY36" s="298">
        <f xml:space="preserve"> IF( OR( $C$36 = $DC$36, $C$36 =""), 0, IF( ISNUMBER( AQ36 ), 0, 1 ))</f>
        <v>0</v>
      </c>
      <c r="CZ36" s="298">
        <f xml:space="preserve"> IF( OR( $C$36 = $DC$36, $C$36 =""), 0, IF( ISNUMBER( AR36 ), 0, 1 ))</f>
        <v>0</v>
      </c>
      <c r="DA36" s="298">
        <f xml:space="preserve"> IF( OR( $C$36 = $DC$36, $C$36 =""), 0, IF( ISNUMBER( AS36 ), 0, 1 ))</f>
        <v>0</v>
      </c>
      <c r="DB36" s="166"/>
      <c r="DC36" s="342" t="s">
        <v>528</v>
      </c>
      <c r="DD36" s="7"/>
      <c r="DE36" s="14"/>
    </row>
    <row r="37" spans="2:109" ht="14.25" customHeight="1" x14ac:dyDescent="0.25">
      <c r="B37" s="314">
        <f t="shared" si="17"/>
        <v>29</v>
      </c>
      <c r="C37" s="340" t="s">
        <v>535</v>
      </c>
      <c r="D37" s="316"/>
      <c r="E37" s="301" t="s">
        <v>41</v>
      </c>
      <c r="F37" s="302">
        <v>3</v>
      </c>
      <c r="G37" s="303"/>
      <c r="H37" s="304"/>
      <c r="I37" s="304"/>
      <c r="J37" s="304"/>
      <c r="K37" s="305">
        <f t="shared" si="0"/>
        <v>0</v>
      </c>
      <c r="L37" s="303"/>
      <c r="M37" s="304"/>
      <c r="N37" s="304"/>
      <c r="O37" s="304"/>
      <c r="P37" s="305">
        <f t="shared" si="1"/>
        <v>0</v>
      </c>
      <c r="Q37" s="303"/>
      <c r="R37" s="304"/>
      <c r="S37" s="304"/>
      <c r="T37" s="304"/>
      <c r="U37" s="305">
        <f t="shared" si="2"/>
        <v>0</v>
      </c>
      <c r="V37" s="303"/>
      <c r="W37" s="304"/>
      <c r="X37" s="304"/>
      <c r="Y37" s="304"/>
      <c r="Z37" s="305">
        <f t="shared" si="3"/>
        <v>0</v>
      </c>
      <c r="AA37" s="303"/>
      <c r="AB37" s="304"/>
      <c r="AC37" s="304"/>
      <c r="AD37" s="304"/>
      <c r="AE37" s="305">
        <f t="shared" si="4"/>
        <v>0</v>
      </c>
      <c r="AF37" s="303"/>
      <c r="AG37" s="304"/>
      <c r="AH37" s="304"/>
      <c r="AI37" s="304"/>
      <c r="AJ37" s="305">
        <f t="shared" si="5"/>
        <v>0</v>
      </c>
      <c r="AK37" s="303"/>
      <c r="AL37" s="304"/>
      <c r="AM37" s="304"/>
      <c r="AN37" s="304"/>
      <c r="AO37" s="305">
        <f t="shared" si="6"/>
        <v>0</v>
      </c>
      <c r="AP37" s="303"/>
      <c r="AQ37" s="304"/>
      <c r="AR37" s="304"/>
      <c r="AS37" s="304"/>
      <c r="AT37" s="305">
        <f t="shared" si="7"/>
        <v>0</v>
      </c>
      <c r="AU37" s="278"/>
      <c r="AV37" s="70"/>
      <c r="AW37" s="37" t="s">
        <v>498</v>
      </c>
      <c r="AX37" s="71"/>
      <c r="AY37" s="43">
        <f t="shared" si="19"/>
        <v>0</v>
      </c>
      <c r="AZ37" s="43"/>
      <c r="BB37" s="314">
        <f t="shared" si="18"/>
        <v>29</v>
      </c>
      <c r="BC37" s="341" t="s">
        <v>536</v>
      </c>
      <c r="BD37" s="301" t="s">
        <v>41</v>
      </c>
      <c r="BE37" s="302">
        <v>3</v>
      </c>
      <c r="BF37" s="311" t="s">
        <v>537</v>
      </c>
      <c r="BG37" s="312" t="s">
        <v>538</v>
      </c>
      <c r="BH37" s="312" t="s">
        <v>539</v>
      </c>
      <c r="BI37" s="312" t="s">
        <v>540</v>
      </c>
      <c r="BJ37" s="313" t="s">
        <v>541</v>
      </c>
      <c r="BL37" s="7"/>
      <c r="BM37" s="298">
        <f t="shared" si="20"/>
        <v>0</v>
      </c>
      <c r="BN37" s="8"/>
      <c r="BO37" s="298">
        <f xml:space="preserve"> IF( OR( $C$37 = $DC$37, $C$37 =""), 0, IF( ISNUMBER( G37 ), 0, 1 ))</f>
        <v>0</v>
      </c>
      <c r="BP37" s="298">
        <f xml:space="preserve"> IF( OR( $C$37 = $DC$37, $C$37 =""), 0, IF( ISNUMBER( H37 ), 0, 1 ))</f>
        <v>0</v>
      </c>
      <c r="BQ37" s="298">
        <f xml:space="preserve"> IF( OR( $C$37 = $DC$37, $C$37 =""), 0, IF( ISNUMBER( I37 ), 0, 1 ))</f>
        <v>0</v>
      </c>
      <c r="BR37" s="298">
        <f xml:space="preserve"> IF( OR( $C$37 = $DC$37, $C$37 =""), 0, IF( ISNUMBER( J37 ), 0, 1 ))</f>
        <v>0</v>
      </c>
      <c r="BS37" s="166"/>
      <c r="BT37" s="298">
        <f xml:space="preserve"> IF( OR( $C$37 = $DC$37, $C$37 =""), 0, IF( ISNUMBER( L37 ), 0, 1 ))</f>
        <v>0</v>
      </c>
      <c r="BU37" s="298">
        <f xml:space="preserve"> IF( OR( $C$37 = $DC$37, $C$37 =""), 0, IF( ISNUMBER( M37 ), 0, 1 ))</f>
        <v>0</v>
      </c>
      <c r="BV37" s="298">
        <f xml:space="preserve"> IF( OR( $C$37 = $DC$37, $C$37 =""), 0, IF( ISNUMBER( N37 ), 0, 1 ))</f>
        <v>0</v>
      </c>
      <c r="BW37" s="298">
        <f xml:space="preserve"> IF( OR( $C$37 = $DC$37, $C$37 =""), 0, IF( ISNUMBER( O37 ), 0, 1 ))</f>
        <v>0</v>
      </c>
      <c r="BX37" s="166"/>
      <c r="BY37" s="298">
        <f xml:space="preserve"> IF( OR( $C$37 = $DC$37, $C$37 =""), 0, IF( ISNUMBER( Q37 ), 0, 1 ))</f>
        <v>0</v>
      </c>
      <c r="BZ37" s="298">
        <f xml:space="preserve"> IF( OR( $C$37 = $DC$37, $C$37 =""), 0, IF( ISNUMBER( R37 ), 0, 1 ))</f>
        <v>0</v>
      </c>
      <c r="CA37" s="298">
        <f xml:space="preserve"> IF( OR( $C$37 = $DC$37, $C$37 =""), 0, IF( ISNUMBER( S37 ), 0, 1 ))</f>
        <v>0</v>
      </c>
      <c r="CB37" s="298">
        <f xml:space="preserve"> IF( OR( $C$37 = $DC$37, $C$37 =""), 0, IF( ISNUMBER( T37 ), 0, 1 ))</f>
        <v>0</v>
      </c>
      <c r="CC37" s="166"/>
      <c r="CD37" s="298">
        <f xml:space="preserve"> IF( OR( $C$37 = $DC$37, $C$37 =""), 0, IF( ISNUMBER( V37 ), 0, 1 ))</f>
        <v>0</v>
      </c>
      <c r="CE37" s="298">
        <f xml:space="preserve"> IF( OR( $C$37 = $DC$37, $C$37 =""), 0, IF( ISNUMBER( W37 ), 0, 1 ))</f>
        <v>0</v>
      </c>
      <c r="CF37" s="298">
        <f xml:space="preserve"> IF( OR( $C$37 = $DC$37, $C$37 =""), 0, IF( ISNUMBER( X37 ), 0, 1 ))</f>
        <v>0</v>
      </c>
      <c r="CG37" s="298">
        <f xml:space="preserve"> IF( OR( $C$37 = $DC$37, $C$37 =""), 0, IF( ISNUMBER( Y37 ), 0, 1 ))</f>
        <v>0</v>
      </c>
      <c r="CH37" s="166"/>
      <c r="CI37" s="298">
        <f xml:space="preserve"> IF( OR( $C$37 = $DC$37, $C$37 =""), 0, IF( ISNUMBER( AA37 ), 0, 1 ))</f>
        <v>0</v>
      </c>
      <c r="CJ37" s="298">
        <f xml:space="preserve"> IF( OR( $C$37 = $DC$37, $C$37 =""), 0, IF( ISNUMBER( AB37 ), 0, 1 ))</f>
        <v>0</v>
      </c>
      <c r="CK37" s="298">
        <f xml:space="preserve"> IF( OR( $C$37 = $DC$37, $C$37 =""), 0, IF( ISNUMBER( AC37 ), 0, 1 ))</f>
        <v>0</v>
      </c>
      <c r="CL37" s="298">
        <f xml:space="preserve"> IF( OR( $C$37 = $DC$37, $C$37 =""), 0, IF( ISNUMBER( AD37 ), 0, 1 ))</f>
        <v>0</v>
      </c>
      <c r="CM37" s="166"/>
      <c r="CN37" s="298">
        <f xml:space="preserve"> IF( OR( $C$37 = $DC$37, $C$37 =""), 0, IF( ISNUMBER( AF37 ), 0, 1 ))</f>
        <v>0</v>
      </c>
      <c r="CO37" s="298">
        <f xml:space="preserve"> IF( OR( $C$37 = $DC$37, $C$37 =""), 0, IF( ISNUMBER( AG37 ), 0, 1 ))</f>
        <v>0</v>
      </c>
      <c r="CP37" s="298">
        <f xml:space="preserve"> IF( OR( $C$37 = $DC$37, $C$37 =""), 0, IF( ISNUMBER( AH37 ), 0, 1 ))</f>
        <v>0</v>
      </c>
      <c r="CQ37" s="298">
        <f xml:space="preserve"> IF( OR( $C$37 = $DC$37, $C$37 =""), 0, IF( ISNUMBER( AI37 ), 0, 1 ))</f>
        <v>0</v>
      </c>
      <c r="CR37" s="166"/>
      <c r="CS37" s="298">
        <f xml:space="preserve"> IF( OR( $C$37 = $DC$37, $C$37 =""), 0, IF( ISNUMBER( AK37 ), 0, 1 ))</f>
        <v>0</v>
      </c>
      <c r="CT37" s="298">
        <f xml:space="preserve"> IF( OR( $C$37 = $DC$37, $C$37 =""), 0, IF( ISNUMBER( AL37 ), 0, 1 ))</f>
        <v>0</v>
      </c>
      <c r="CU37" s="298">
        <f xml:space="preserve"> IF( OR( $C$37 = $DC$37, $C$37 =""), 0, IF( ISNUMBER( AM37 ), 0, 1 ))</f>
        <v>0</v>
      </c>
      <c r="CV37" s="298">
        <f xml:space="preserve"> IF( OR( $C$37 = $DC$37, $C$37 =""), 0, IF( ISNUMBER( AN37 ), 0, 1 ))</f>
        <v>0</v>
      </c>
      <c r="CW37" s="166"/>
      <c r="CX37" s="298">
        <f xml:space="preserve"> IF( OR( $C$37 = $DC$37, $C$37 =""), 0, IF( ISNUMBER( AP37 ), 0, 1 ))</f>
        <v>0</v>
      </c>
      <c r="CY37" s="298">
        <f xml:space="preserve"> IF( OR( $C$37 = $DC$37, $C$37 =""), 0, IF( ISNUMBER( AQ37 ), 0, 1 ))</f>
        <v>0</v>
      </c>
      <c r="CZ37" s="298">
        <f xml:space="preserve"> IF( OR( $C$37 = $DC$37, $C$37 =""), 0, IF( ISNUMBER( AR37 ), 0, 1 ))</f>
        <v>0</v>
      </c>
      <c r="DA37" s="298">
        <f xml:space="preserve"> IF( OR( $C$37 = $DC$37, $C$37 =""), 0, IF( ISNUMBER( AS37 ), 0, 1 ))</f>
        <v>0</v>
      </c>
      <c r="DB37" s="166"/>
      <c r="DC37" s="342" t="s">
        <v>535</v>
      </c>
      <c r="DD37" s="7"/>
      <c r="DE37" s="14"/>
    </row>
    <row r="38" spans="2:109" ht="14.25" customHeight="1" x14ac:dyDescent="0.25">
      <c r="B38" s="314">
        <f t="shared" si="17"/>
        <v>30</v>
      </c>
      <c r="C38" s="340" t="s">
        <v>542</v>
      </c>
      <c r="D38" s="316"/>
      <c r="E38" s="301" t="s">
        <v>41</v>
      </c>
      <c r="F38" s="302">
        <v>3</v>
      </c>
      <c r="G38" s="303"/>
      <c r="H38" s="304"/>
      <c r="I38" s="304"/>
      <c r="J38" s="304"/>
      <c r="K38" s="305">
        <f t="shared" si="0"/>
        <v>0</v>
      </c>
      <c r="L38" s="303"/>
      <c r="M38" s="304"/>
      <c r="N38" s="304"/>
      <c r="O38" s="304"/>
      <c r="P38" s="305">
        <f t="shared" si="1"/>
        <v>0</v>
      </c>
      <c r="Q38" s="303"/>
      <c r="R38" s="304"/>
      <c r="S38" s="304"/>
      <c r="T38" s="304"/>
      <c r="U38" s="305">
        <f t="shared" si="2"/>
        <v>0</v>
      </c>
      <c r="V38" s="303"/>
      <c r="W38" s="304"/>
      <c r="X38" s="304"/>
      <c r="Y38" s="304"/>
      <c r="Z38" s="305">
        <f t="shared" si="3"/>
        <v>0</v>
      </c>
      <c r="AA38" s="303"/>
      <c r="AB38" s="304"/>
      <c r="AC38" s="304"/>
      <c r="AD38" s="304"/>
      <c r="AE38" s="305">
        <f t="shared" si="4"/>
        <v>0</v>
      </c>
      <c r="AF38" s="303"/>
      <c r="AG38" s="304"/>
      <c r="AH38" s="304"/>
      <c r="AI38" s="304"/>
      <c r="AJ38" s="305">
        <f t="shared" si="5"/>
        <v>0</v>
      </c>
      <c r="AK38" s="303"/>
      <c r="AL38" s="304"/>
      <c r="AM38" s="304"/>
      <c r="AN38" s="304"/>
      <c r="AO38" s="305">
        <f t="shared" si="6"/>
        <v>0</v>
      </c>
      <c r="AP38" s="303"/>
      <c r="AQ38" s="304"/>
      <c r="AR38" s="304"/>
      <c r="AS38" s="304"/>
      <c r="AT38" s="305">
        <f t="shared" si="7"/>
        <v>0</v>
      </c>
      <c r="AU38" s="278"/>
      <c r="AV38" s="70"/>
      <c r="AW38" s="37" t="s">
        <v>498</v>
      </c>
      <c r="AX38" s="71"/>
      <c r="AY38" s="43">
        <f t="shared" si="19"/>
        <v>0</v>
      </c>
      <c r="AZ38" s="43"/>
      <c r="BB38" s="314">
        <f t="shared" si="18"/>
        <v>30</v>
      </c>
      <c r="BC38" s="341" t="s">
        <v>543</v>
      </c>
      <c r="BD38" s="301" t="s">
        <v>41</v>
      </c>
      <c r="BE38" s="302">
        <v>3</v>
      </c>
      <c r="BF38" s="311" t="s">
        <v>544</v>
      </c>
      <c r="BG38" s="312" t="s">
        <v>545</v>
      </c>
      <c r="BH38" s="312" t="s">
        <v>546</v>
      </c>
      <c r="BI38" s="312" t="s">
        <v>547</v>
      </c>
      <c r="BJ38" s="313" t="s">
        <v>548</v>
      </c>
      <c r="BL38" s="7"/>
      <c r="BM38" s="298">
        <f t="shared" si="20"/>
        <v>0</v>
      </c>
      <c r="BN38" s="8"/>
      <c r="BO38" s="298">
        <f xml:space="preserve"> IF( OR( $C$38 = $DC$38, $C$38 =""), 0, IF( ISNUMBER( G38 ), 0, 1 ))</f>
        <v>0</v>
      </c>
      <c r="BP38" s="298">
        <f xml:space="preserve"> IF( OR( $C$38 = $DC$38, $C$38 =""), 0, IF( ISNUMBER( H38 ), 0, 1 ))</f>
        <v>0</v>
      </c>
      <c r="BQ38" s="298">
        <f xml:space="preserve"> IF( OR( $C$38 = $DC$38, $C$38 =""), 0, IF( ISNUMBER( I38 ), 0, 1 ))</f>
        <v>0</v>
      </c>
      <c r="BR38" s="298">
        <f xml:space="preserve"> IF( OR( $C$38 = $DC$38, $C$38 =""), 0, IF( ISNUMBER( J38 ), 0, 1 ))</f>
        <v>0</v>
      </c>
      <c r="BS38" s="166"/>
      <c r="BT38" s="298">
        <f xml:space="preserve"> IF( OR( $C$38 = $DC$38, $C$38 =""), 0, IF( ISNUMBER( L38 ), 0, 1 ))</f>
        <v>0</v>
      </c>
      <c r="BU38" s="298">
        <f xml:space="preserve"> IF( OR( $C$38 = $DC$38, $C$38 =""), 0, IF( ISNUMBER( M38 ), 0, 1 ))</f>
        <v>0</v>
      </c>
      <c r="BV38" s="298">
        <f xml:space="preserve"> IF( OR( $C$38 = $DC$38, $C$38 =""), 0, IF( ISNUMBER( N38 ), 0, 1 ))</f>
        <v>0</v>
      </c>
      <c r="BW38" s="298">
        <f xml:space="preserve"> IF( OR( $C$38 = $DC$38, $C$38 =""), 0, IF( ISNUMBER( O38 ), 0, 1 ))</f>
        <v>0</v>
      </c>
      <c r="BX38" s="166"/>
      <c r="BY38" s="298">
        <f xml:space="preserve"> IF( OR( $C$38 = $DC$38, $C$38 =""), 0, IF( ISNUMBER( Q38 ), 0, 1 ))</f>
        <v>0</v>
      </c>
      <c r="BZ38" s="298">
        <f xml:space="preserve"> IF( OR( $C$38 = $DC$38, $C$38 =""), 0, IF( ISNUMBER( R38 ), 0, 1 ))</f>
        <v>0</v>
      </c>
      <c r="CA38" s="298">
        <f xml:space="preserve"> IF( OR( $C$38 = $DC$38, $C$38 =""), 0, IF( ISNUMBER( S38 ), 0, 1 ))</f>
        <v>0</v>
      </c>
      <c r="CB38" s="298">
        <f xml:space="preserve"> IF( OR( $C$38 = $DC$38, $C$38 =""), 0, IF( ISNUMBER( T38 ), 0, 1 ))</f>
        <v>0</v>
      </c>
      <c r="CC38" s="166"/>
      <c r="CD38" s="298">
        <f xml:space="preserve"> IF( OR( $C$38 = $DC$38, $C$38 =""), 0, IF( ISNUMBER( V38 ), 0, 1 ))</f>
        <v>0</v>
      </c>
      <c r="CE38" s="298">
        <f xml:space="preserve"> IF( OR( $C$38 = $DC$38, $C$38 =""), 0, IF( ISNUMBER( W38 ), 0, 1 ))</f>
        <v>0</v>
      </c>
      <c r="CF38" s="298">
        <f xml:space="preserve"> IF( OR( $C$38 = $DC$38, $C$38 =""), 0, IF( ISNUMBER( X38 ), 0, 1 ))</f>
        <v>0</v>
      </c>
      <c r="CG38" s="298">
        <f xml:space="preserve"> IF( OR( $C$38 = $DC$38, $C$38 =""), 0, IF( ISNUMBER( Y38 ), 0, 1 ))</f>
        <v>0</v>
      </c>
      <c r="CH38" s="166"/>
      <c r="CI38" s="298">
        <f xml:space="preserve"> IF( OR( $C$38 = $DC$38, $C$38 =""), 0, IF( ISNUMBER( AA38 ), 0, 1 ))</f>
        <v>0</v>
      </c>
      <c r="CJ38" s="298">
        <f xml:space="preserve"> IF( OR( $C$38 = $DC$38, $C$38 =""), 0, IF( ISNUMBER( AB38 ), 0, 1 ))</f>
        <v>0</v>
      </c>
      <c r="CK38" s="298">
        <f xml:space="preserve"> IF( OR( $C$38 = $DC$38, $C$38 =""), 0, IF( ISNUMBER( AC38 ), 0, 1 ))</f>
        <v>0</v>
      </c>
      <c r="CL38" s="298">
        <f xml:space="preserve"> IF( OR( $C$38 = $DC$38, $C$38 =""), 0, IF( ISNUMBER( AD38 ), 0, 1 ))</f>
        <v>0</v>
      </c>
      <c r="CM38" s="166"/>
      <c r="CN38" s="298">
        <f xml:space="preserve"> IF( OR( $C$38 = $DC$38, $C$38 =""), 0, IF( ISNUMBER( AF38 ), 0, 1 ))</f>
        <v>0</v>
      </c>
      <c r="CO38" s="298">
        <f xml:space="preserve"> IF( OR( $C$38 = $DC$38, $C$38 =""), 0, IF( ISNUMBER( AG38 ), 0, 1 ))</f>
        <v>0</v>
      </c>
      <c r="CP38" s="298">
        <f xml:space="preserve"> IF( OR( $C$38 = $DC$38, $C$38 =""), 0, IF( ISNUMBER( AH38 ), 0, 1 ))</f>
        <v>0</v>
      </c>
      <c r="CQ38" s="298">
        <f xml:space="preserve"> IF( OR( $C$38 = $DC$38, $C$38 =""), 0, IF( ISNUMBER( AI38 ), 0, 1 ))</f>
        <v>0</v>
      </c>
      <c r="CR38" s="166"/>
      <c r="CS38" s="298">
        <f xml:space="preserve"> IF( OR( $C$38 = $DC$38, $C$38 =""), 0, IF( ISNUMBER( AK38 ), 0, 1 ))</f>
        <v>0</v>
      </c>
      <c r="CT38" s="298">
        <f xml:space="preserve"> IF( OR( $C$38 = $DC$38, $C$38 =""), 0, IF( ISNUMBER( AL38 ), 0, 1 ))</f>
        <v>0</v>
      </c>
      <c r="CU38" s="298">
        <f xml:space="preserve"> IF( OR( $C$38 = $DC$38, $C$38 =""), 0, IF( ISNUMBER( AM38 ), 0, 1 ))</f>
        <v>0</v>
      </c>
      <c r="CV38" s="298">
        <f xml:space="preserve"> IF( OR( $C$38 = $DC$38, $C$38 =""), 0, IF( ISNUMBER( AN38 ), 0, 1 ))</f>
        <v>0</v>
      </c>
      <c r="CW38" s="166"/>
      <c r="CX38" s="298">
        <f xml:space="preserve"> IF( OR( $C$38 = $DC$38, $C$38 =""), 0, IF( ISNUMBER( AP38 ), 0, 1 ))</f>
        <v>0</v>
      </c>
      <c r="CY38" s="298">
        <f xml:space="preserve"> IF( OR( $C$38 = $DC$38, $C$38 =""), 0, IF( ISNUMBER( AQ38 ), 0, 1 ))</f>
        <v>0</v>
      </c>
      <c r="CZ38" s="298">
        <f xml:space="preserve"> IF( OR( $C$38 = $DC$38, $C$38 =""), 0, IF( ISNUMBER( AR38 ), 0, 1 ))</f>
        <v>0</v>
      </c>
      <c r="DA38" s="298">
        <f xml:space="preserve"> IF( OR( $C$38 = $DC$38, $C$38 =""), 0, IF( ISNUMBER( AS38 ), 0, 1 ))</f>
        <v>0</v>
      </c>
      <c r="DB38" s="166"/>
      <c r="DC38" s="342" t="s">
        <v>542</v>
      </c>
      <c r="DD38" s="7"/>
      <c r="DE38" s="14"/>
    </row>
    <row r="39" spans="2:109" ht="14.25" customHeight="1" x14ac:dyDescent="0.25">
      <c r="B39" s="300">
        <f t="shared" si="17"/>
        <v>31</v>
      </c>
      <c r="C39" s="340" t="s">
        <v>549</v>
      </c>
      <c r="D39" s="316"/>
      <c r="E39" s="301" t="s">
        <v>41</v>
      </c>
      <c r="F39" s="302">
        <v>3</v>
      </c>
      <c r="G39" s="303"/>
      <c r="H39" s="304"/>
      <c r="I39" s="304"/>
      <c r="J39" s="304"/>
      <c r="K39" s="305">
        <f t="shared" si="0"/>
        <v>0</v>
      </c>
      <c r="L39" s="303"/>
      <c r="M39" s="304"/>
      <c r="N39" s="304"/>
      <c r="O39" s="304"/>
      <c r="P39" s="305">
        <f t="shared" si="1"/>
        <v>0</v>
      </c>
      <c r="Q39" s="303"/>
      <c r="R39" s="304"/>
      <c r="S39" s="304"/>
      <c r="T39" s="304"/>
      <c r="U39" s="305">
        <f t="shared" si="2"/>
        <v>0</v>
      </c>
      <c r="V39" s="303"/>
      <c r="W39" s="304"/>
      <c r="X39" s="304"/>
      <c r="Y39" s="304"/>
      <c r="Z39" s="305">
        <f t="shared" si="3"/>
        <v>0</v>
      </c>
      <c r="AA39" s="303"/>
      <c r="AB39" s="304"/>
      <c r="AC39" s="304"/>
      <c r="AD39" s="304"/>
      <c r="AE39" s="305">
        <f t="shared" si="4"/>
        <v>0</v>
      </c>
      <c r="AF39" s="303"/>
      <c r="AG39" s="304"/>
      <c r="AH39" s="304"/>
      <c r="AI39" s="304"/>
      <c r="AJ39" s="305">
        <f t="shared" si="5"/>
        <v>0</v>
      </c>
      <c r="AK39" s="303"/>
      <c r="AL39" s="304"/>
      <c r="AM39" s="304"/>
      <c r="AN39" s="304"/>
      <c r="AO39" s="305">
        <f t="shared" si="6"/>
        <v>0</v>
      </c>
      <c r="AP39" s="303"/>
      <c r="AQ39" s="304"/>
      <c r="AR39" s="304"/>
      <c r="AS39" s="304"/>
      <c r="AT39" s="305">
        <f t="shared" si="7"/>
        <v>0</v>
      </c>
      <c r="AU39" s="278"/>
      <c r="AV39" s="70"/>
      <c r="AW39" s="37" t="s">
        <v>498</v>
      </c>
      <c r="AX39" s="71"/>
      <c r="AY39" s="43">
        <f t="shared" si="19"/>
        <v>0</v>
      </c>
      <c r="AZ39" s="43"/>
      <c r="BB39" s="300">
        <f t="shared" si="18"/>
        <v>31</v>
      </c>
      <c r="BC39" s="341" t="s">
        <v>550</v>
      </c>
      <c r="BD39" s="301" t="s">
        <v>41</v>
      </c>
      <c r="BE39" s="302">
        <v>3</v>
      </c>
      <c r="BF39" s="311" t="s">
        <v>551</v>
      </c>
      <c r="BG39" s="312" t="s">
        <v>552</v>
      </c>
      <c r="BH39" s="312" t="s">
        <v>553</v>
      </c>
      <c r="BI39" s="312" t="s">
        <v>554</v>
      </c>
      <c r="BJ39" s="313" t="s">
        <v>555</v>
      </c>
      <c r="BL39" s="7"/>
      <c r="BM39" s="298">
        <f t="shared" si="20"/>
        <v>0</v>
      </c>
      <c r="BN39" s="8"/>
      <c r="BO39" s="298">
        <f xml:space="preserve"> IF( OR( $C$39 = $DC$39, $C$39 =""), 0, IF( ISNUMBER( G39 ), 0, 1 ))</f>
        <v>0</v>
      </c>
      <c r="BP39" s="298">
        <f xml:space="preserve"> IF( OR( $C$39 = $DC$39, $C$39 =""), 0, IF( ISNUMBER( H39 ), 0, 1 ))</f>
        <v>0</v>
      </c>
      <c r="BQ39" s="298">
        <f xml:space="preserve"> IF( OR( $C$39 = $DC$39, $C$39 =""), 0, IF( ISNUMBER( I39 ), 0, 1 ))</f>
        <v>0</v>
      </c>
      <c r="BR39" s="298">
        <f xml:space="preserve"> IF( OR( $C$39 = $DC$39, $C$39 =""), 0, IF( ISNUMBER( J39 ), 0, 1 ))</f>
        <v>0</v>
      </c>
      <c r="BS39" s="166"/>
      <c r="BT39" s="298">
        <f xml:space="preserve"> IF( OR( $C$39 = $DC$39, $C$39 =""), 0, IF( ISNUMBER( L39 ), 0, 1 ))</f>
        <v>0</v>
      </c>
      <c r="BU39" s="298">
        <f xml:space="preserve"> IF( OR( $C$39 = $DC$39, $C$39 =""), 0, IF( ISNUMBER( M39 ), 0, 1 ))</f>
        <v>0</v>
      </c>
      <c r="BV39" s="298">
        <f xml:space="preserve"> IF( OR( $C$39 = $DC$39, $C$39 =""), 0, IF( ISNUMBER( N39 ), 0, 1 ))</f>
        <v>0</v>
      </c>
      <c r="BW39" s="298">
        <f xml:space="preserve"> IF( OR( $C$39 = $DC$39, $C$39 =""), 0, IF( ISNUMBER( O39 ), 0, 1 ))</f>
        <v>0</v>
      </c>
      <c r="BX39" s="166"/>
      <c r="BY39" s="298">
        <f xml:space="preserve"> IF( OR( $C$39 = $DC$39, $C$39 =""), 0, IF( ISNUMBER( Q39 ), 0, 1 ))</f>
        <v>0</v>
      </c>
      <c r="BZ39" s="298">
        <f xml:space="preserve"> IF( OR( $C$39 = $DC$39, $C$39 =""), 0, IF( ISNUMBER( R39 ), 0, 1 ))</f>
        <v>0</v>
      </c>
      <c r="CA39" s="298">
        <f xml:space="preserve"> IF( OR( $C$39 = $DC$39, $C$39 =""), 0, IF( ISNUMBER( S39 ), 0, 1 ))</f>
        <v>0</v>
      </c>
      <c r="CB39" s="298">
        <f xml:space="preserve"> IF( OR( $C$39 = $DC$39, $C$39 =""), 0, IF( ISNUMBER( T39 ), 0, 1 ))</f>
        <v>0</v>
      </c>
      <c r="CC39" s="166"/>
      <c r="CD39" s="298">
        <f xml:space="preserve"> IF( OR( $C$39 = $DC$39, $C$39 =""), 0, IF( ISNUMBER( V39 ), 0, 1 ))</f>
        <v>0</v>
      </c>
      <c r="CE39" s="298">
        <f xml:space="preserve"> IF( OR( $C$39 = $DC$39, $C$39 =""), 0, IF( ISNUMBER( W39 ), 0, 1 ))</f>
        <v>0</v>
      </c>
      <c r="CF39" s="298">
        <f xml:space="preserve"> IF( OR( $C$39 = $DC$39, $C$39 =""), 0, IF( ISNUMBER( X39 ), 0, 1 ))</f>
        <v>0</v>
      </c>
      <c r="CG39" s="298">
        <f xml:space="preserve"> IF( OR( $C$39 = $DC$39, $C$39 =""), 0, IF( ISNUMBER( Y39 ), 0, 1 ))</f>
        <v>0</v>
      </c>
      <c r="CH39" s="166"/>
      <c r="CI39" s="298">
        <f xml:space="preserve"> IF( OR( $C$39 = $DC$39, $C$39 =""), 0, IF( ISNUMBER( AA39 ), 0, 1 ))</f>
        <v>0</v>
      </c>
      <c r="CJ39" s="298">
        <f xml:space="preserve"> IF( OR( $C$39 = $DC$39, $C$39 =""), 0, IF( ISNUMBER( AB39 ), 0, 1 ))</f>
        <v>0</v>
      </c>
      <c r="CK39" s="298">
        <f xml:space="preserve"> IF( OR( $C$39 = $DC$39, $C$39 =""), 0, IF( ISNUMBER( AC39 ), 0, 1 ))</f>
        <v>0</v>
      </c>
      <c r="CL39" s="298">
        <f xml:space="preserve"> IF( OR( $C$39 = $DC$39, $C$39 =""), 0, IF( ISNUMBER( AD39 ), 0, 1 ))</f>
        <v>0</v>
      </c>
      <c r="CM39" s="166"/>
      <c r="CN39" s="298">
        <f xml:space="preserve"> IF( OR( $C$39 = $DC$39, $C$39 =""), 0, IF( ISNUMBER( AF39 ), 0, 1 ))</f>
        <v>0</v>
      </c>
      <c r="CO39" s="298">
        <f xml:space="preserve"> IF( OR( $C$39 = $DC$39, $C$39 =""), 0, IF( ISNUMBER( AG39 ), 0, 1 ))</f>
        <v>0</v>
      </c>
      <c r="CP39" s="298">
        <f xml:space="preserve"> IF( OR( $C$39 = $DC$39, $C$39 =""), 0, IF( ISNUMBER( AH39 ), 0, 1 ))</f>
        <v>0</v>
      </c>
      <c r="CQ39" s="298">
        <f xml:space="preserve"> IF( OR( $C$39 = $DC$39, $C$39 =""), 0, IF( ISNUMBER( AI39 ), 0, 1 ))</f>
        <v>0</v>
      </c>
      <c r="CR39" s="166"/>
      <c r="CS39" s="298">
        <f xml:space="preserve"> IF( OR( $C$39 = $DC$39, $C$39 =""), 0, IF( ISNUMBER( AK39 ), 0, 1 ))</f>
        <v>0</v>
      </c>
      <c r="CT39" s="298">
        <f xml:space="preserve"> IF( OR( $C$39 = $DC$39, $C$39 =""), 0, IF( ISNUMBER( AL39 ), 0, 1 ))</f>
        <v>0</v>
      </c>
      <c r="CU39" s="298">
        <f xml:space="preserve"> IF( OR( $C$39 = $DC$39, $C$39 =""), 0, IF( ISNUMBER( AM39 ), 0, 1 ))</f>
        <v>0</v>
      </c>
      <c r="CV39" s="298">
        <f xml:space="preserve"> IF( OR( $C$39 = $DC$39, $C$39 =""), 0, IF( ISNUMBER( AN39 ), 0, 1 ))</f>
        <v>0</v>
      </c>
      <c r="CW39" s="166"/>
      <c r="CX39" s="298">
        <f xml:space="preserve"> IF( OR( $C$39 = $DC$39, $C$39 =""), 0, IF( ISNUMBER( AP39 ), 0, 1 ))</f>
        <v>0</v>
      </c>
      <c r="CY39" s="298">
        <f xml:space="preserve"> IF( OR( $C$39 = $DC$39, $C$39 =""), 0, IF( ISNUMBER( AQ39 ), 0, 1 ))</f>
        <v>0</v>
      </c>
      <c r="CZ39" s="298">
        <f xml:space="preserve"> IF( OR( $C$39 = $DC$39, $C$39 =""), 0, IF( ISNUMBER( AR39 ), 0, 1 ))</f>
        <v>0</v>
      </c>
      <c r="DA39" s="298">
        <f xml:space="preserve"> IF( OR( $C$39 = $DC$39, $C$39 =""), 0, IF( ISNUMBER( AS39 ), 0, 1 ))</f>
        <v>0</v>
      </c>
      <c r="DB39" s="166"/>
      <c r="DC39" s="342" t="s">
        <v>549</v>
      </c>
      <c r="DD39" s="7"/>
      <c r="DE39" s="14"/>
    </row>
    <row r="40" spans="2:109" ht="14.25" customHeight="1" x14ac:dyDescent="0.25">
      <c r="B40" s="343">
        <f t="shared" si="17"/>
        <v>32</v>
      </c>
      <c r="C40" s="340" t="s">
        <v>556</v>
      </c>
      <c r="D40" s="316"/>
      <c r="E40" s="301" t="s">
        <v>41</v>
      </c>
      <c r="F40" s="302">
        <v>3</v>
      </c>
      <c r="G40" s="303"/>
      <c r="H40" s="304"/>
      <c r="I40" s="304"/>
      <c r="J40" s="304"/>
      <c r="K40" s="305">
        <f t="shared" si="0"/>
        <v>0</v>
      </c>
      <c r="L40" s="303"/>
      <c r="M40" s="304"/>
      <c r="N40" s="304"/>
      <c r="O40" s="304"/>
      <c r="P40" s="305">
        <f t="shared" si="1"/>
        <v>0</v>
      </c>
      <c r="Q40" s="303"/>
      <c r="R40" s="304"/>
      <c r="S40" s="304"/>
      <c r="T40" s="304"/>
      <c r="U40" s="305">
        <f t="shared" si="2"/>
        <v>0</v>
      </c>
      <c r="V40" s="303"/>
      <c r="W40" s="304"/>
      <c r="X40" s="304"/>
      <c r="Y40" s="304"/>
      <c r="Z40" s="305">
        <f t="shared" si="3"/>
        <v>0</v>
      </c>
      <c r="AA40" s="303"/>
      <c r="AB40" s="304"/>
      <c r="AC40" s="304"/>
      <c r="AD40" s="304"/>
      <c r="AE40" s="305">
        <f t="shared" si="4"/>
        <v>0</v>
      </c>
      <c r="AF40" s="303"/>
      <c r="AG40" s="304"/>
      <c r="AH40" s="304"/>
      <c r="AI40" s="304"/>
      <c r="AJ40" s="305">
        <f t="shared" si="5"/>
        <v>0</v>
      </c>
      <c r="AK40" s="303"/>
      <c r="AL40" s="304"/>
      <c r="AM40" s="304"/>
      <c r="AN40" s="304"/>
      <c r="AO40" s="305">
        <f t="shared" si="6"/>
        <v>0</v>
      </c>
      <c r="AP40" s="303"/>
      <c r="AQ40" s="304"/>
      <c r="AR40" s="304"/>
      <c r="AS40" s="304"/>
      <c r="AT40" s="305">
        <f t="shared" si="7"/>
        <v>0</v>
      </c>
      <c r="AU40" s="278"/>
      <c r="AV40" s="70"/>
      <c r="AW40" s="37" t="s">
        <v>498</v>
      </c>
      <c r="AX40" s="71"/>
      <c r="AY40" s="43">
        <f t="shared" si="19"/>
        <v>0</v>
      </c>
      <c r="AZ40" s="43"/>
      <c r="BB40" s="343">
        <f t="shared" si="18"/>
        <v>32</v>
      </c>
      <c r="BC40" s="341" t="s">
        <v>557</v>
      </c>
      <c r="BD40" s="301" t="s">
        <v>41</v>
      </c>
      <c r="BE40" s="302">
        <v>3</v>
      </c>
      <c r="BF40" s="311" t="s">
        <v>558</v>
      </c>
      <c r="BG40" s="312" t="s">
        <v>559</v>
      </c>
      <c r="BH40" s="312" t="s">
        <v>560</v>
      </c>
      <c r="BI40" s="312" t="s">
        <v>561</v>
      </c>
      <c r="BJ40" s="313" t="s">
        <v>562</v>
      </c>
      <c r="BL40" s="7"/>
      <c r="BM40" s="298">
        <f t="shared" si="20"/>
        <v>0</v>
      </c>
      <c r="BN40" s="8"/>
      <c r="BO40" s="298">
        <f xml:space="preserve"> IF( OR( $C$40 = $DC$40, $C$40 =""), 0, IF( ISNUMBER( G40 ), 0, 1 ))</f>
        <v>0</v>
      </c>
      <c r="BP40" s="298">
        <f xml:space="preserve"> IF( OR( $C$40 = $DC$40, $C$40 =""), 0, IF( ISNUMBER( H40 ), 0, 1 ))</f>
        <v>0</v>
      </c>
      <c r="BQ40" s="298">
        <f xml:space="preserve"> IF( OR( $C$40 = $DC$40, $C$40 =""), 0, IF( ISNUMBER( I40 ), 0, 1 ))</f>
        <v>0</v>
      </c>
      <c r="BR40" s="298">
        <f xml:space="preserve"> IF( OR( $C$40 = $DC$40, $C$40 =""), 0, IF( ISNUMBER( J40 ), 0, 1 ))</f>
        <v>0</v>
      </c>
      <c r="BS40" s="166"/>
      <c r="BT40" s="298">
        <f xml:space="preserve"> IF( OR( $C$40 = $DC$40, $C$40 =""), 0, IF( ISNUMBER( L40 ), 0, 1 ))</f>
        <v>0</v>
      </c>
      <c r="BU40" s="298">
        <f xml:space="preserve"> IF( OR( $C$40 = $DC$40, $C$40 =""), 0, IF( ISNUMBER( M40 ), 0, 1 ))</f>
        <v>0</v>
      </c>
      <c r="BV40" s="298">
        <f xml:space="preserve"> IF( OR( $C$40 = $DC$40, $C$40 =""), 0, IF( ISNUMBER( N40 ), 0, 1 ))</f>
        <v>0</v>
      </c>
      <c r="BW40" s="298">
        <f xml:space="preserve"> IF( OR( $C$40 = $DC$40, $C$40 =""), 0, IF( ISNUMBER( O40 ), 0, 1 ))</f>
        <v>0</v>
      </c>
      <c r="BX40" s="166"/>
      <c r="BY40" s="298">
        <f xml:space="preserve"> IF( OR( $C$40 = $DC$40, $C$40 =""), 0, IF( ISNUMBER( Q40 ), 0, 1 ))</f>
        <v>0</v>
      </c>
      <c r="BZ40" s="298">
        <f xml:space="preserve"> IF( OR( $C$40 = $DC$40, $C$40 =""), 0, IF( ISNUMBER( R40 ), 0, 1 ))</f>
        <v>0</v>
      </c>
      <c r="CA40" s="298">
        <f xml:space="preserve"> IF( OR( $C$40 = $DC$40, $C$40 =""), 0, IF( ISNUMBER( S40 ), 0, 1 ))</f>
        <v>0</v>
      </c>
      <c r="CB40" s="298">
        <f xml:space="preserve"> IF( OR( $C$40 = $DC$40, $C$40 =""), 0, IF( ISNUMBER( T40 ), 0, 1 ))</f>
        <v>0</v>
      </c>
      <c r="CC40" s="166"/>
      <c r="CD40" s="298">
        <f xml:space="preserve"> IF( OR( $C$40 = $DC$40, $C$40 =""), 0, IF( ISNUMBER( V40 ), 0, 1 ))</f>
        <v>0</v>
      </c>
      <c r="CE40" s="298">
        <f xml:space="preserve"> IF( OR( $C$40 = $DC$40, $C$40 =""), 0, IF( ISNUMBER( W40 ), 0, 1 ))</f>
        <v>0</v>
      </c>
      <c r="CF40" s="298">
        <f xml:space="preserve"> IF( OR( $C$40 = $DC$40, $C$40 =""), 0, IF( ISNUMBER( X40 ), 0, 1 ))</f>
        <v>0</v>
      </c>
      <c r="CG40" s="298">
        <f xml:space="preserve"> IF( OR( $C$40 = $DC$40, $C$40 =""), 0, IF( ISNUMBER( Y40 ), 0, 1 ))</f>
        <v>0</v>
      </c>
      <c r="CH40" s="166"/>
      <c r="CI40" s="298">
        <f xml:space="preserve"> IF( OR( $C$40 = $DC$40, $C$40 =""), 0, IF( ISNUMBER( AA40 ), 0, 1 ))</f>
        <v>0</v>
      </c>
      <c r="CJ40" s="298">
        <f xml:space="preserve"> IF( OR( $C$40 = $DC$40, $C$40 =""), 0, IF( ISNUMBER( AB40 ), 0, 1 ))</f>
        <v>0</v>
      </c>
      <c r="CK40" s="298">
        <f xml:space="preserve"> IF( OR( $C$40 = $DC$40, $C$40 =""), 0, IF( ISNUMBER( AC40 ), 0, 1 ))</f>
        <v>0</v>
      </c>
      <c r="CL40" s="298">
        <f xml:space="preserve"> IF( OR( $C$40 = $DC$40, $C$40 =""), 0, IF( ISNUMBER( AD40 ), 0, 1 ))</f>
        <v>0</v>
      </c>
      <c r="CM40" s="166"/>
      <c r="CN40" s="298">
        <f xml:space="preserve"> IF( OR( $C$40 = $DC$40, $C$40 =""), 0, IF( ISNUMBER( AF40 ), 0, 1 ))</f>
        <v>0</v>
      </c>
      <c r="CO40" s="298">
        <f xml:space="preserve"> IF( OR( $C$40 = $DC$40, $C$40 =""), 0, IF( ISNUMBER( AG40 ), 0, 1 ))</f>
        <v>0</v>
      </c>
      <c r="CP40" s="298">
        <f xml:space="preserve"> IF( OR( $C$40 = $DC$40, $C$40 =""), 0, IF( ISNUMBER( AH40 ), 0, 1 ))</f>
        <v>0</v>
      </c>
      <c r="CQ40" s="298">
        <f xml:space="preserve"> IF( OR( $C$40 = $DC$40, $C$40 =""), 0, IF( ISNUMBER( AI40 ), 0, 1 ))</f>
        <v>0</v>
      </c>
      <c r="CR40" s="166"/>
      <c r="CS40" s="298">
        <f xml:space="preserve"> IF( OR( $C$40 = $DC$40, $C$40 =""), 0, IF( ISNUMBER( AK40 ), 0, 1 ))</f>
        <v>0</v>
      </c>
      <c r="CT40" s="298">
        <f xml:space="preserve"> IF( OR( $C$40 = $DC$40, $C$40 =""), 0, IF( ISNUMBER( AL40 ), 0, 1 ))</f>
        <v>0</v>
      </c>
      <c r="CU40" s="298">
        <f xml:space="preserve"> IF( OR( $C$40 = $DC$40, $C$40 =""), 0, IF( ISNUMBER( AM40 ), 0, 1 ))</f>
        <v>0</v>
      </c>
      <c r="CV40" s="298">
        <f xml:space="preserve"> IF( OR( $C$40 = $DC$40, $C$40 =""), 0, IF( ISNUMBER( AN40 ), 0, 1 ))</f>
        <v>0</v>
      </c>
      <c r="CW40" s="166"/>
      <c r="CX40" s="298">
        <f xml:space="preserve"> IF( OR( $C$40 = $DC$40, $C$40 =""), 0, IF( ISNUMBER( AP40 ), 0, 1 ))</f>
        <v>0</v>
      </c>
      <c r="CY40" s="298">
        <f xml:space="preserve"> IF( OR( $C$40 = $DC$40, $C$40 =""), 0, IF( ISNUMBER( AQ40 ), 0, 1 ))</f>
        <v>0</v>
      </c>
      <c r="CZ40" s="298">
        <f xml:space="preserve"> IF( OR( $C$40 = $DC$40, $C$40 =""), 0, IF( ISNUMBER( AR40 ), 0, 1 ))</f>
        <v>0</v>
      </c>
      <c r="DA40" s="298">
        <f xml:space="preserve"> IF( OR( $C$40 = $DC$40, $C$40 =""), 0, IF( ISNUMBER( AS40 ), 0, 1 ))</f>
        <v>0</v>
      </c>
      <c r="DB40" s="166"/>
      <c r="DC40" s="342" t="s">
        <v>556</v>
      </c>
      <c r="DD40" s="7"/>
      <c r="DE40" s="14"/>
    </row>
    <row r="41" spans="2:109" ht="14.25" customHeight="1" x14ac:dyDescent="0.25">
      <c r="B41" s="344">
        <f t="shared" si="17"/>
        <v>33</v>
      </c>
      <c r="C41" s="345" t="s">
        <v>563</v>
      </c>
      <c r="D41" s="322"/>
      <c r="E41" s="323" t="s">
        <v>41</v>
      </c>
      <c r="F41" s="324">
        <v>3</v>
      </c>
      <c r="G41" s="325"/>
      <c r="H41" s="326"/>
      <c r="I41" s="326"/>
      <c r="J41" s="326"/>
      <c r="K41" s="327">
        <f t="shared" si="0"/>
        <v>0</v>
      </c>
      <c r="L41" s="325"/>
      <c r="M41" s="326"/>
      <c r="N41" s="326"/>
      <c r="O41" s="326"/>
      <c r="P41" s="327">
        <f t="shared" si="1"/>
        <v>0</v>
      </c>
      <c r="Q41" s="325"/>
      <c r="R41" s="326"/>
      <c r="S41" s="326"/>
      <c r="T41" s="326"/>
      <c r="U41" s="327">
        <f t="shared" si="2"/>
        <v>0</v>
      </c>
      <c r="V41" s="325"/>
      <c r="W41" s="326"/>
      <c r="X41" s="326"/>
      <c r="Y41" s="326"/>
      <c r="Z41" s="327">
        <f t="shared" si="3"/>
        <v>0</v>
      </c>
      <c r="AA41" s="325"/>
      <c r="AB41" s="326"/>
      <c r="AC41" s="326"/>
      <c r="AD41" s="326"/>
      <c r="AE41" s="327">
        <f t="shared" si="4"/>
        <v>0</v>
      </c>
      <c r="AF41" s="325"/>
      <c r="AG41" s="326"/>
      <c r="AH41" s="326"/>
      <c r="AI41" s="326"/>
      <c r="AJ41" s="327">
        <f t="shared" si="5"/>
        <v>0</v>
      </c>
      <c r="AK41" s="325"/>
      <c r="AL41" s="326"/>
      <c r="AM41" s="326"/>
      <c r="AN41" s="326"/>
      <c r="AO41" s="327">
        <f t="shared" si="6"/>
        <v>0</v>
      </c>
      <c r="AP41" s="325"/>
      <c r="AQ41" s="326"/>
      <c r="AR41" s="326"/>
      <c r="AS41" s="326"/>
      <c r="AT41" s="327">
        <f t="shared" si="7"/>
        <v>0</v>
      </c>
      <c r="AU41" s="278"/>
      <c r="AV41" s="70"/>
      <c r="AW41" s="37" t="s">
        <v>498</v>
      </c>
      <c r="AX41" s="71"/>
      <c r="AY41" s="43">
        <f t="shared" si="19"/>
        <v>0</v>
      </c>
      <c r="AZ41" s="43"/>
      <c r="BB41" s="344">
        <f t="shared" si="18"/>
        <v>33</v>
      </c>
      <c r="BC41" s="346" t="s">
        <v>564</v>
      </c>
      <c r="BD41" s="323" t="s">
        <v>41</v>
      </c>
      <c r="BE41" s="324">
        <v>3</v>
      </c>
      <c r="BF41" s="328" t="s">
        <v>565</v>
      </c>
      <c r="BG41" s="329" t="s">
        <v>566</v>
      </c>
      <c r="BH41" s="329" t="s">
        <v>567</v>
      </c>
      <c r="BI41" s="329" t="s">
        <v>568</v>
      </c>
      <c r="BJ41" s="330" t="s">
        <v>569</v>
      </c>
      <c r="BL41" s="7"/>
      <c r="BM41" s="298">
        <f t="shared" si="20"/>
        <v>0</v>
      </c>
      <c r="BN41" s="8"/>
      <c r="BO41" s="298">
        <f xml:space="preserve"> IF( OR( $C$41 = $DC$41, $C$41 =""), 0, IF( ISNUMBER( G41 ), 0, 1 ))</f>
        <v>0</v>
      </c>
      <c r="BP41" s="298">
        <f xml:space="preserve"> IF( OR( $C$41 = $DC$41, $C$41 =""), 0, IF( ISNUMBER( H41 ), 0, 1 ))</f>
        <v>0</v>
      </c>
      <c r="BQ41" s="298">
        <f xml:space="preserve"> IF( OR( $C$41 = $DC$41, $C$41 =""), 0, IF( ISNUMBER( I41 ), 0, 1 ))</f>
        <v>0</v>
      </c>
      <c r="BR41" s="298">
        <f xml:space="preserve"> IF( OR( $C$41 = $DC$41, $C$41 =""), 0, IF( ISNUMBER( J41 ), 0, 1 ))</f>
        <v>0</v>
      </c>
      <c r="BS41" s="166"/>
      <c r="BT41" s="298">
        <f xml:space="preserve"> IF( OR( $C$41 = $DC$41, $C$41 =""), 0, IF( ISNUMBER( L41 ), 0, 1 ))</f>
        <v>0</v>
      </c>
      <c r="BU41" s="298">
        <f xml:space="preserve"> IF( OR( $C$41 = $DC$41, $C$41 =""), 0, IF( ISNUMBER( M41 ), 0, 1 ))</f>
        <v>0</v>
      </c>
      <c r="BV41" s="298">
        <f xml:space="preserve"> IF( OR( $C$41 = $DC$41, $C$41 =""), 0, IF( ISNUMBER( N41 ), 0, 1 ))</f>
        <v>0</v>
      </c>
      <c r="BW41" s="298">
        <f xml:space="preserve"> IF( OR( $C$41 = $DC$41, $C$41 =""), 0, IF( ISNUMBER( O41 ), 0, 1 ))</f>
        <v>0</v>
      </c>
      <c r="BX41" s="166"/>
      <c r="BY41" s="298">
        <f xml:space="preserve"> IF( OR( $C$41 = $DC$41, $C$41 =""), 0, IF( ISNUMBER( Q41 ), 0, 1 ))</f>
        <v>0</v>
      </c>
      <c r="BZ41" s="298">
        <f xml:space="preserve"> IF( OR( $C$41 = $DC$41, $C$41 =""), 0, IF( ISNUMBER( R41 ), 0, 1 ))</f>
        <v>0</v>
      </c>
      <c r="CA41" s="298">
        <f xml:space="preserve"> IF( OR( $C$41 = $DC$41, $C$41 =""), 0, IF( ISNUMBER( S41 ), 0, 1 ))</f>
        <v>0</v>
      </c>
      <c r="CB41" s="298">
        <f xml:space="preserve"> IF( OR( $C$41 = $DC$41, $C$41 =""), 0, IF( ISNUMBER( T41 ), 0, 1 ))</f>
        <v>0</v>
      </c>
      <c r="CC41" s="166"/>
      <c r="CD41" s="298">
        <f xml:space="preserve"> IF( OR( $C$41 = $DC$41, $C$41 =""), 0, IF( ISNUMBER( V41 ), 0, 1 ))</f>
        <v>0</v>
      </c>
      <c r="CE41" s="298">
        <f xml:space="preserve"> IF( OR( $C$41 = $DC$41, $C$41 =""), 0, IF( ISNUMBER( W41 ), 0, 1 ))</f>
        <v>0</v>
      </c>
      <c r="CF41" s="298">
        <f xml:space="preserve"> IF( OR( $C$41 = $DC$41, $C$41 =""), 0, IF( ISNUMBER( X41 ), 0, 1 ))</f>
        <v>0</v>
      </c>
      <c r="CG41" s="298">
        <f xml:space="preserve"> IF( OR( $C$41 = $DC$41, $C$41 =""), 0, IF( ISNUMBER( Y41 ), 0, 1 ))</f>
        <v>0</v>
      </c>
      <c r="CH41" s="166"/>
      <c r="CI41" s="298">
        <f xml:space="preserve"> IF( OR( $C$41 = $DC$41, $C$41 =""), 0, IF( ISNUMBER( AA41 ), 0, 1 ))</f>
        <v>0</v>
      </c>
      <c r="CJ41" s="298">
        <f xml:space="preserve"> IF( OR( $C$41 = $DC$41, $C$41 =""), 0, IF( ISNUMBER( AB41 ), 0, 1 ))</f>
        <v>0</v>
      </c>
      <c r="CK41" s="298">
        <f xml:space="preserve"> IF( OR( $C$41 = $DC$41, $C$41 =""), 0, IF( ISNUMBER( AC41 ), 0, 1 ))</f>
        <v>0</v>
      </c>
      <c r="CL41" s="298">
        <f xml:space="preserve"> IF( OR( $C$41 = $DC$41, $C$41 =""), 0, IF( ISNUMBER( AD41 ), 0, 1 ))</f>
        <v>0</v>
      </c>
      <c r="CM41" s="166"/>
      <c r="CN41" s="298">
        <f xml:space="preserve"> IF( OR( $C$41 = $DC$41, $C$41 =""), 0, IF( ISNUMBER( AF41 ), 0, 1 ))</f>
        <v>0</v>
      </c>
      <c r="CO41" s="298">
        <f xml:space="preserve"> IF( OR( $C$41 = $DC$41, $C$41 =""), 0, IF( ISNUMBER( AG41 ), 0, 1 ))</f>
        <v>0</v>
      </c>
      <c r="CP41" s="298">
        <f xml:space="preserve"> IF( OR( $C$41 = $DC$41, $C$41 =""), 0, IF( ISNUMBER( AH41 ), 0, 1 ))</f>
        <v>0</v>
      </c>
      <c r="CQ41" s="298">
        <f xml:space="preserve"> IF( OR( $C$41 = $DC$41, $C$41 =""), 0, IF( ISNUMBER( AI41 ), 0, 1 ))</f>
        <v>0</v>
      </c>
      <c r="CR41" s="166"/>
      <c r="CS41" s="298">
        <f xml:space="preserve"> IF( OR( $C$41 = $DC$41, $C$41 =""), 0, IF( ISNUMBER( AK41 ), 0, 1 ))</f>
        <v>0</v>
      </c>
      <c r="CT41" s="298">
        <f xml:space="preserve"> IF( OR( $C$41 = $DC$41, $C$41 =""), 0, IF( ISNUMBER( AL41 ), 0, 1 ))</f>
        <v>0</v>
      </c>
      <c r="CU41" s="298">
        <f xml:space="preserve"> IF( OR( $C$41 = $DC$41, $C$41 =""), 0, IF( ISNUMBER( AM41 ), 0, 1 ))</f>
        <v>0</v>
      </c>
      <c r="CV41" s="298">
        <f xml:space="preserve"> IF( OR( $C$41 = $DC$41, $C$41 =""), 0, IF( ISNUMBER( AN41 ), 0, 1 ))</f>
        <v>0</v>
      </c>
      <c r="CW41" s="166"/>
      <c r="CX41" s="298">
        <f xml:space="preserve"> IF( OR( $C$41 = $DC$41, $C$41 =""), 0, IF( ISNUMBER( AP41 ), 0, 1 ))</f>
        <v>0</v>
      </c>
      <c r="CY41" s="298">
        <f xml:space="preserve"> IF( OR( $C$41 = $DC$41, $C$41 =""), 0, IF( ISNUMBER( AQ41 ), 0, 1 ))</f>
        <v>0</v>
      </c>
      <c r="CZ41" s="298">
        <f xml:space="preserve"> IF( OR( $C$41 = $DC$41, $C$41 =""), 0, IF( ISNUMBER( AR41 ), 0, 1 ))</f>
        <v>0</v>
      </c>
      <c r="DA41" s="298">
        <f xml:space="preserve"> IF( OR( $C$41 = $DC$41, $C$41 =""), 0, IF( ISNUMBER( AS41 ), 0, 1 ))</f>
        <v>0</v>
      </c>
      <c r="DB41" s="166"/>
      <c r="DC41" s="342" t="s">
        <v>563</v>
      </c>
      <c r="DD41" s="7"/>
      <c r="DE41" s="14"/>
    </row>
    <row r="42" spans="2:109" ht="14.25" customHeight="1" x14ac:dyDescent="0.25">
      <c r="B42" s="343">
        <v>34</v>
      </c>
      <c r="C42" s="340" t="s">
        <v>570</v>
      </c>
      <c r="D42" s="316"/>
      <c r="E42" s="301" t="s">
        <v>41</v>
      </c>
      <c r="F42" s="347">
        <v>3</v>
      </c>
      <c r="G42" s="348"/>
      <c r="H42" s="304"/>
      <c r="I42" s="304"/>
      <c r="J42" s="304"/>
      <c r="K42" s="305">
        <f t="shared" si="0"/>
        <v>0</v>
      </c>
      <c r="L42" s="348"/>
      <c r="M42" s="304"/>
      <c r="N42" s="304"/>
      <c r="O42" s="304"/>
      <c r="P42" s="305">
        <f t="shared" si="1"/>
        <v>0</v>
      </c>
      <c r="Q42" s="348"/>
      <c r="R42" s="304"/>
      <c r="S42" s="304"/>
      <c r="T42" s="304"/>
      <c r="U42" s="305">
        <f t="shared" si="2"/>
        <v>0</v>
      </c>
      <c r="V42" s="348"/>
      <c r="W42" s="304"/>
      <c r="X42" s="304"/>
      <c r="Y42" s="304"/>
      <c r="Z42" s="305">
        <f t="shared" si="3"/>
        <v>0</v>
      </c>
      <c r="AA42" s="348"/>
      <c r="AB42" s="304"/>
      <c r="AC42" s="304"/>
      <c r="AD42" s="304"/>
      <c r="AE42" s="305">
        <f t="shared" si="4"/>
        <v>0</v>
      </c>
      <c r="AF42" s="348"/>
      <c r="AG42" s="304"/>
      <c r="AH42" s="304"/>
      <c r="AI42" s="304"/>
      <c r="AJ42" s="305">
        <f t="shared" si="5"/>
        <v>0</v>
      </c>
      <c r="AK42" s="348"/>
      <c r="AL42" s="304"/>
      <c r="AM42" s="304"/>
      <c r="AN42" s="304"/>
      <c r="AO42" s="305">
        <f t="shared" si="6"/>
        <v>0</v>
      </c>
      <c r="AP42" s="348"/>
      <c r="AQ42" s="304"/>
      <c r="AR42" s="304"/>
      <c r="AS42" s="304"/>
      <c r="AT42" s="305">
        <f t="shared" si="7"/>
        <v>0</v>
      </c>
      <c r="AU42" s="278"/>
      <c r="AV42" s="349"/>
      <c r="AW42" s="37" t="s">
        <v>498</v>
      </c>
      <c r="AX42" s="71"/>
      <c r="AY42" s="43">
        <f t="shared" si="19"/>
        <v>0</v>
      </c>
      <c r="AZ42" s="43"/>
      <c r="BB42" s="343">
        <f t="shared" si="18"/>
        <v>34</v>
      </c>
      <c r="BC42" s="341" t="s">
        <v>571</v>
      </c>
      <c r="BD42" s="301" t="s">
        <v>41</v>
      </c>
      <c r="BE42" s="347">
        <v>3</v>
      </c>
      <c r="BF42" s="328" t="s">
        <v>572</v>
      </c>
      <c r="BG42" s="312" t="s">
        <v>573</v>
      </c>
      <c r="BH42" s="312" t="s">
        <v>574</v>
      </c>
      <c r="BI42" s="312" t="s">
        <v>575</v>
      </c>
      <c r="BJ42" s="313" t="s">
        <v>576</v>
      </c>
      <c r="BL42" s="7"/>
      <c r="BM42" s="298">
        <f t="shared" si="20"/>
        <v>0</v>
      </c>
      <c r="BN42" s="8"/>
      <c r="BO42" s="298">
        <f xml:space="preserve"> IF( OR( $C$42 = $DC$42, $C$42 =""), 0, IF( ISNUMBER( G42 ), 0, 1 ))</f>
        <v>0</v>
      </c>
      <c r="BP42" s="298">
        <f xml:space="preserve"> IF( OR( $C$42 = $DC$42, $C$42 =""), 0, IF( ISNUMBER( H42 ), 0, 1 ))</f>
        <v>0</v>
      </c>
      <c r="BQ42" s="298">
        <f xml:space="preserve"> IF( OR( $C$42 = $DC$42, $C$42 =""), 0, IF( ISNUMBER( I42 ), 0, 1 ))</f>
        <v>0</v>
      </c>
      <c r="BR42" s="298">
        <f xml:space="preserve"> IF( OR( $C$42 = $DC$42, $C$42 =""), 0, IF( ISNUMBER( J42 ), 0, 1 ))</f>
        <v>0</v>
      </c>
      <c r="BS42" s="166"/>
      <c r="BT42" s="298">
        <f xml:space="preserve"> IF( OR( $C$42 = $DC$42, $C$42 =""), 0, IF( ISNUMBER( L42 ), 0, 1 ))</f>
        <v>0</v>
      </c>
      <c r="BU42" s="298">
        <f xml:space="preserve"> IF( OR( $C$42 = $DC$42, $C$42 =""), 0, IF( ISNUMBER( M42 ), 0, 1 ))</f>
        <v>0</v>
      </c>
      <c r="BV42" s="298">
        <f xml:space="preserve"> IF( OR( $C$42 = $DC$42, $C$42 =""), 0, IF( ISNUMBER( N42 ), 0, 1 ))</f>
        <v>0</v>
      </c>
      <c r="BW42" s="298">
        <f xml:space="preserve"> IF( OR( $C$42 = $DC$42, $C$42 =""), 0, IF( ISNUMBER( O42 ), 0, 1 ))</f>
        <v>0</v>
      </c>
      <c r="BX42" s="166"/>
      <c r="BY42" s="298">
        <f xml:space="preserve"> IF( OR( $C$42 = $DC$42, $C$42 =""), 0, IF( ISNUMBER( Q42 ), 0, 1 ))</f>
        <v>0</v>
      </c>
      <c r="BZ42" s="298">
        <f xml:space="preserve"> IF( OR( $C$42 = $DC$42, $C$42 =""), 0, IF( ISNUMBER( R42 ), 0, 1 ))</f>
        <v>0</v>
      </c>
      <c r="CA42" s="298">
        <f xml:space="preserve"> IF( OR( $C$42 = $DC$42, $C$42 =""), 0, IF( ISNUMBER( S42 ), 0, 1 ))</f>
        <v>0</v>
      </c>
      <c r="CB42" s="298">
        <f xml:space="preserve"> IF( OR( $C$42 = $DC$42, $C$42 =""), 0, IF( ISNUMBER( T42 ), 0, 1 ))</f>
        <v>0</v>
      </c>
      <c r="CC42" s="166"/>
      <c r="CD42" s="298">
        <f xml:space="preserve"> IF( OR( $C$42 = $DC$42, $C$42 =""), 0, IF( ISNUMBER( V42 ), 0, 1 ))</f>
        <v>0</v>
      </c>
      <c r="CE42" s="298">
        <f xml:space="preserve"> IF( OR( $C$42 = $DC$42, $C$42 =""), 0, IF( ISNUMBER( W42 ), 0, 1 ))</f>
        <v>0</v>
      </c>
      <c r="CF42" s="298">
        <f xml:space="preserve"> IF( OR( $C$42 = $DC$42, $C$42 =""), 0, IF( ISNUMBER( X42 ), 0, 1 ))</f>
        <v>0</v>
      </c>
      <c r="CG42" s="298">
        <f xml:space="preserve"> IF( OR( $C$42 = $DC$42, $C$42 =""), 0, IF( ISNUMBER( Y42 ), 0, 1 ))</f>
        <v>0</v>
      </c>
      <c r="CH42" s="166"/>
      <c r="CI42" s="298">
        <f xml:space="preserve"> IF( OR( $C$42 = $DC$42, $C$42 =""), 0, IF( ISNUMBER( AA42 ), 0, 1 ))</f>
        <v>0</v>
      </c>
      <c r="CJ42" s="298">
        <f xml:space="preserve"> IF( OR( $C$42 = $DC$42, $C$42 =""), 0, IF( ISNUMBER( AB42 ), 0, 1 ))</f>
        <v>0</v>
      </c>
      <c r="CK42" s="298">
        <f xml:space="preserve"> IF( OR( $C$42 = $DC$42, $C$42 =""), 0, IF( ISNUMBER( AC42 ), 0, 1 ))</f>
        <v>0</v>
      </c>
      <c r="CL42" s="298">
        <f xml:space="preserve"> IF( OR( $C$42 = $DC$42, $C$42 =""), 0, IF( ISNUMBER( AD42 ), 0, 1 ))</f>
        <v>0</v>
      </c>
      <c r="CM42" s="166"/>
      <c r="CN42" s="298">
        <f xml:space="preserve"> IF( OR( $C$42 = $DC$42, $C$42 =""), 0, IF( ISNUMBER( AF42 ), 0, 1 ))</f>
        <v>0</v>
      </c>
      <c r="CO42" s="298">
        <f xml:space="preserve"> IF( OR( $C$42 = $DC$42, $C$42 =""), 0, IF( ISNUMBER( AG42 ), 0, 1 ))</f>
        <v>0</v>
      </c>
      <c r="CP42" s="298">
        <f xml:space="preserve"> IF( OR( $C$42 = $DC$42, $C$42 =""), 0, IF( ISNUMBER( AH42 ), 0, 1 ))</f>
        <v>0</v>
      </c>
      <c r="CQ42" s="298">
        <f xml:space="preserve"> IF( OR( $C$42 = $DC$42, $C$42 =""), 0, IF( ISNUMBER( AI42 ), 0, 1 ))</f>
        <v>0</v>
      </c>
      <c r="CR42" s="166"/>
      <c r="CS42" s="298">
        <f xml:space="preserve"> IF( OR( $C$42 = $DC$42, $C$42 =""), 0, IF( ISNUMBER( AK42 ), 0, 1 ))</f>
        <v>0</v>
      </c>
      <c r="CT42" s="298">
        <f xml:space="preserve"> IF( OR( $C$42 = $DC$42, $C$42 =""), 0, IF( ISNUMBER( AL42 ), 0, 1 ))</f>
        <v>0</v>
      </c>
      <c r="CU42" s="298">
        <f xml:space="preserve"> IF( OR( $C$42 = $DC$42, $C$42 =""), 0, IF( ISNUMBER( AM42 ), 0, 1 ))</f>
        <v>0</v>
      </c>
      <c r="CV42" s="298">
        <f xml:space="preserve"> IF( OR( $C$42 = $DC$42, $C$42 =""), 0, IF( ISNUMBER( AN42 ), 0, 1 ))</f>
        <v>0</v>
      </c>
      <c r="CW42" s="166"/>
      <c r="CX42" s="298">
        <f xml:space="preserve"> IF( OR( $C$42 = $DC$42, $C$42 =""), 0, IF( ISNUMBER( AP42 ), 0, 1 ))</f>
        <v>0</v>
      </c>
      <c r="CY42" s="298">
        <f xml:space="preserve"> IF( OR( $C$42 = $DC$42, $C$42 =""), 0, IF( ISNUMBER( AQ42 ), 0, 1 ))</f>
        <v>0</v>
      </c>
      <c r="CZ42" s="298">
        <f xml:space="preserve"> IF( OR( $C$42 = $DC$42, $C$42 =""), 0, IF( ISNUMBER( AR42 ), 0, 1 ))</f>
        <v>0</v>
      </c>
      <c r="DA42" s="298">
        <f xml:space="preserve"> IF( OR( $C$42 = $DC$42, $C$42 =""), 0, IF( ISNUMBER( AS42 ), 0, 1 ))</f>
        <v>0</v>
      </c>
      <c r="DB42" s="166"/>
      <c r="DC42" s="342" t="s">
        <v>570</v>
      </c>
      <c r="DD42" s="7"/>
      <c r="DE42" s="14"/>
    </row>
    <row r="43" spans="2:109" ht="14.25" customHeight="1" x14ac:dyDescent="0.25">
      <c r="B43" s="343">
        <v>35</v>
      </c>
      <c r="C43" s="340" t="s">
        <v>577</v>
      </c>
      <c r="D43" s="316"/>
      <c r="E43" s="301" t="s">
        <v>41</v>
      </c>
      <c r="F43" s="347">
        <v>3</v>
      </c>
      <c r="G43" s="348"/>
      <c r="H43" s="304"/>
      <c r="I43" s="304"/>
      <c r="J43" s="304"/>
      <c r="K43" s="305">
        <f t="shared" si="0"/>
        <v>0</v>
      </c>
      <c r="L43" s="348"/>
      <c r="M43" s="304"/>
      <c r="N43" s="304"/>
      <c r="O43" s="304"/>
      <c r="P43" s="305">
        <f t="shared" si="1"/>
        <v>0</v>
      </c>
      <c r="Q43" s="348"/>
      <c r="R43" s="304"/>
      <c r="S43" s="304"/>
      <c r="T43" s="304"/>
      <c r="U43" s="305">
        <f t="shared" si="2"/>
        <v>0</v>
      </c>
      <c r="V43" s="348"/>
      <c r="W43" s="304"/>
      <c r="X43" s="304"/>
      <c r="Y43" s="304"/>
      <c r="Z43" s="305">
        <f t="shared" si="3"/>
        <v>0</v>
      </c>
      <c r="AA43" s="348"/>
      <c r="AB43" s="304"/>
      <c r="AC43" s="304"/>
      <c r="AD43" s="304"/>
      <c r="AE43" s="305">
        <f t="shared" si="4"/>
        <v>0</v>
      </c>
      <c r="AF43" s="348"/>
      <c r="AG43" s="304"/>
      <c r="AH43" s="304"/>
      <c r="AI43" s="304"/>
      <c r="AJ43" s="305">
        <f t="shared" si="5"/>
        <v>0</v>
      </c>
      <c r="AK43" s="348"/>
      <c r="AL43" s="304"/>
      <c r="AM43" s="304"/>
      <c r="AN43" s="304"/>
      <c r="AO43" s="305">
        <f t="shared" si="6"/>
        <v>0</v>
      </c>
      <c r="AP43" s="348"/>
      <c r="AQ43" s="304"/>
      <c r="AR43" s="304"/>
      <c r="AS43" s="304"/>
      <c r="AT43" s="305">
        <f t="shared" si="7"/>
        <v>0</v>
      </c>
      <c r="AU43" s="278"/>
      <c r="AV43" s="349"/>
      <c r="AW43" s="37" t="s">
        <v>498</v>
      </c>
      <c r="AX43" s="71"/>
      <c r="AY43" s="43">
        <f t="shared" si="19"/>
        <v>0</v>
      </c>
      <c r="AZ43" s="43"/>
      <c r="BB43" s="343">
        <f t="shared" si="18"/>
        <v>35</v>
      </c>
      <c r="BC43" s="341" t="s">
        <v>578</v>
      </c>
      <c r="BD43" s="301" t="s">
        <v>41</v>
      </c>
      <c r="BE43" s="347">
        <v>3</v>
      </c>
      <c r="BF43" s="328" t="s">
        <v>579</v>
      </c>
      <c r="BG43" s="312" t="s">
        <v>580</v>
      </c>
      <c r="BH43" s="312" t="s">
        <v>581</v>
      </c>
      <c r="BI43" s="312" t="s">
        <v>582</v>
      </c>
      <c r="BJ43" s="313" t="s">
        <v>583</v>
      </c>
      <c r="BL43" s="350"/>
      <c r="BM43" s="298">
        <f t="shared" si="20"/>
        <v>0</v>
      </c>
      <c r="BN43" s="8"/>
      <c r="BO43" s="298">
        <f xml:space="preserve"> IF( OR( $C$43 = $DC$43, $C$43 =""), 0, IF( ISNUMBER( G43 ), 0, 1 ))</f>
        <v>0</v>
      </c>
      <c r="BP43" s="298">
        <f xml:space="preserve"> IF( OR( $C$43 = $DC$43, $C$43 =""), 0, IF( ISNUMBER( H43 ), 0, 1 ))</f>
        <v>0</v>
      </c>
      <c r="BQ43" s="298">
        <f xml:space="preserve"> IF( OR( $C$43 = $DC$43, $C$43 =""), 0, IF( ISNUMBER( I43 ), 0, 1 ))</f>
        <v>0</v>
      </c>
      <c r="BR43" s="298">
        <f xml:space="preserve"> IF( OR( $C$43 = $DC$43, $C$43 =""), 0, IF( ISNUMBER( J43 ), 0, 1 ))</f>
        <v>0</v>
      </c>
      <c r="BS43" s="166"/>
      <c r="BT43" s="298">
        <f xml:space="preserve"> IF( OR( $C$43 = $DC$43, $C$43 =""), 0, IF( ISNUMBER( L43 ), 0, 1 ))</f>
        <v>0</v>
      </c>
      <c r="BU43" s="298">
        <f xml:space="preserve"> IF( OR( $C$43 = $DC$43, $C$43 =""), 0, IF( ISNUMBER( M43 ), 0, 1 ))</f>
        <v>0</v>
      </c>
      <c r="BV43" s="298">
        <f xml:space="preserve"> IF( OR( $C$43 = $DC$43, $C$43 =""), 0, IF( ISNUMBER( N43 ), 0, 1 ))</f>
        <v>0</v>
      </c>
      <c r="BW43" s="298">
        <f xml:space="preserve"> IF( OR( $C$43 = $DC$43, $C$43 =""), 0, IF( ISNUMBER( O43 ), 0, 1 ))</f>
        <v>0</v>
      </c>
      <c r="BX43" s="166"/>
      <c r="BY43" s="298">
        <f xml:space="preserve"> IF( OR( $C$43 = $DC$43, $C$43 =""), 0, IF( ISNUMBER( Q43 ), 0, 1 ))</f>
        <v>0</v>
      </c>
      <c r="BZ43" s="298">
        <f xml:space="preserve"> IF( OR( $C$43 = $DC$43, $C$43 =""), 0, IF( ISNUMBER( R43 ), 0, 1 ))</f>
        <v>0</v>
      </c>
      <c r="CA43" s="298">
        <f xml:space="preserve"> IF( OR( $C$43 = $DC$43, $C$43 =""), 0, IF( ISNUMBER( S43 ), 0, 1 ))</f>
        <v>0</v>
      </c>
      <c r="CB43" s="298">
        <f xml:space="preserve"> IF( OR( $C$43 = $DC$43, $C$43 =""), 0, IF( ISNUMBER( T43 ), 0, 1 ))</f>
        <v>0</v>
      </c>
      <c r="CC43" s="166"/>
      <c r="CD43" s="298">
        <f xml:space="preserve"> IF( OR( $C$43 = $DC$43, $C$43 =""), 0, IF( ISNUMBER( V43 ), 0, 1 ))</f>
        <v>0</v>
      </c>
      <c r="CE43" s="298">
        <f xml:space="preserve"> IF( OR( $C$43 = $DC$43, $C$43 =""), 0, IF( ISNUMBER( W43 ), 0, 1 ))</f>
        <v>0</v>
      </c>
      <c r="CF43" s="298">
        <f xml:space="preserve"> IF( OR( $C$43 = $DC$43, $C$43 =""), 0, IF( ISNUMBER( X43 ), 0, 1 ))</f>
        <v>0</v>
      </c>
      <c r="CG43" s="298">
        <f xml:space="preserve"> IF( OR( $C$43 = $DC$43, $C$43 =""), 0, IF( ISNUMBER( Y43 ), 0, 1 ))</f>
        <v>0</v>
      </c>
      <c r="CH43" s="166"/>
      <c r="CI43" s="298">
        <f xml:space="preserve"> IF( OR( $C$43 = $DC$43, $C$43 =""), 0, IF( ISNUMBER( AA43 ), 0, 1 ))</f>
        <v>0</v>
      </c>
      <c r="CJ43" s="298">
        <f xml:space="preserve"> IF( OR( $C$43 = $DC$43, $C$43 =""), 0, IF( ISNUMBER( AB43 ), 0, 1 ))</f>
        <v>0</v>
      </c>
      <c r="CK43" s="298">
        <f xml:space="preserve"> IF( OR( $C$43 = $DC$43, $C$43 =""), 0, IF( ISNUMBER( AC43 ), 0, 1 ))</f>
        <v>0</v>
      </c>
      <c r="CL43" s="298">
        <f xml:space="preserve"> IF( OR( $C$43 = $DC$43, $C$43 =""), 0, IF( ISNUMBER( AD43 ), 0, 1 ))</f>
        <v>0</v>
      </c>
      <c r="CM43" s="166"/>
      <c r="CN43" s="298">
        <f xml:space="preserve"> IF( OR( $C$43 = $DC$43, $C$43 =""), 0, IF( ISNUMBER( AF43 ), 0, 1 ))</f>
        <v>0</v>
      </c>
      <c r="CO43" s="298">
        <f xml:space="preserve"> IF( OR( $C$43 = $DC$43, $C$43 =""), 0, IF( ISNUMBER( AG43 ), 0, 1 ))</f>
        <v>0</v>
      </c>
      <c r="CP43" s="298">
        <f xml:space="preserve"> IF( OR( $C$43 = $DC$43, $C$43 =""), 0, IF( ISNUMBER( AH43 ), 0, 1 ))</f>
        <v>0</v>
      </c>
      <c r="CQ43" s="298">
        <f xml:space="preserve"> IF( OR( $C$43 = $DC$43, $C$43 =""), 0, IF( ISNUMBER( AI43 ), 0, 1 ))</f>
        <v>0</v>
      </c>
      <c r="CR43" s="166"/>
      <c r="CS43" s="298">
        <f xml:space="preserve"> IF( OR( $C$43 = $DC$43, $C$43 =""), 0, IF( ISNUMBER( AK43 ), 0, 1 ))</f>
        <v>0</v>
      </c>
      <c r="CT43" s="298">
        <f xml:space="preserve"> IF( OR( $C$43 = $DC$43, $C$43 =""), 0, IF( ISNUMBER( AL43 ), 0, 1 ))</f>
        <v>0</v>
      </c>
      <c r="CU43" s="298">
        <f xml:space="preserve"> IF( OR( $C$43 = $DC$43, $C$43 =""), 0, IF( ISNUMBER( AM43 ), 0, 1 ))</f>
        <v>0</v>
      </c>
      <c r="CV43" s="298">
        <f xml:space="preserve"> IF( OR( $C$43 = $DC$43, $C$43 =""), 0, IF( ISNUMBER( AN43 ), 0, 1 ))</f>
        <v>0</v>
      </c>
      <c r="CW43" s="166"/>
      <c r="CX43" s="298">
        <f xml:space="preserve"> IF( OR( $C$43 = $DC$43, $C$43 =""), 0, IF( ISNUMBER( AP43 ), 0, 1 ))</f>
        <v>0</v>
      </c>
      <c r="CY43" s="298">
        <f xml:space="preserve"> IF( OR( $C$43 = $DC$43, $C$43 =""), 0, IF( ISNUMBER( AQ43 ), 0, 1 ))</f>
        <v>0</v>
      </c>
      <c r="CZ43" s="298">
        <f xml:space="preserve"> IF( OR( $C$43 = $DC$43, $C$43 =""), 0, IF( ISNUMBER( AR43 ), 0, 1 ))</f>
        <v>0</v>
      </c>
      <c r="DA43" s="298">
        <f xml:space="preserve"> IF( OR( $C$43 = $DC$43, $C$43 =""), 0, IF( ISNUMBER( AS43 ), 0, 1 ))</f>
        <v>0</v>
      </c>
      <c r="DB43" s="166"/>
      <c r="DC43" s="342" t="s">
        <v>577</v>
      </c>
      <c r="DD43" s="7"/>
      <c r="DE43" s="14"/>
    </row>
    <row r="44" spans="2:109" ht="14.25" customHeight="1" x14ac:dyDescent="0.25">
      <c r="B44" s="343">
        <v>36</v>
      </c>
      <c r="C44" s="340" t="s">
        <v>584</v>
      </c>
      <c r="D44" s="316"/>
      <c r="E44" s="301" t="s">
        <v>41</v>
      </c>
      <c r="F44" s="347">
        <v>3</v>
      </c>
      <c r="G44" s="348"/>
      <c r="H44" s="304"/>
      <c r="I44" s="304"/>
      <c r="J44" s="304"/>
      <c r="K44" s="305">
        <f t="shared" si="0"/>
        <v>0</v>
      </c>
      <c r="L44" s="348"/>
      <c r="M44" s="304"/>
      <c r="N44" s="304"/>
      <c r="O44" s="304"/>
      <c r="P44" s="305">
        <f t="shared" si="1"/>
        <v>0</v>
      </c>
      <c r="Q44" s="348"/>
      <c r="R44" s="304"/>
      <c r="S44" s="304"/>
      <c r="T44" s="304"/>
      <c r="U44" s="305">
        <f t="shared" si="2"/>
        <v>0</v>
      </c>
      <c r="V44" s="348"/>
      <c r="W44" s="304"/>
      <c r="X44" s="304"/>
      <c r="Y44" s="304"/>
      <c r="Z44" s="305">
        <f t="shared" si="3"/>
        <v>0</v>
      </c>
      <c r="AA44" s="348"/>
      <c r="AB44" s="304"/>
      <c r="AC44" s="304"/>
      <c r="AD44" s="304"/>
      <c r="AE44" s="305">
        <f t="shared" si="4"/>
        <v>0</v>
      </c>
      <c r="AF44" s="348"/>
      <c r="AG44" s="304"/>
      <c r="AH44" s="304"/>
      <c r="AI44" s="304"/>
      <c r="AJ44" s="305">
        <f t="shared" si="5"/>
        <v>0</v>
      </c>
      <c r="AK44" s="348"/>
      <c r="AL44" s="304"/>
      <c r="AM44" s="304"/>
      <c r="AN44" s="304"/>
      <c r="AO44" s="305">
        <f t="shared" si="6"/>
        <v>0</v>
      </c>
      <c r="AP44" s="348"/>
      <c r="AQ44" s="304"/>
      <c r="AR44" s="304"/>
      <c r="AS44" s="304"/>
      <c r="AT44" s="305">
        <f t="shared" si="7"/>
        <v>0</v>
      </c>
      <c r="AU44" s="278"/>
      <c r="AV44" s="349"/>
      <c r="AW44" s="37" t="s">
        <v>498</v>
      </c>
      <c r="AX44" s="71"/>
      <c r="AY44" s="43">
        <f t="shared" si="19"/>
        <v>0</v>
      </c>
      <c r="AZ44" s="43"/>
      <c r="BB44" s="343">
        <f t="shared" si="18"/>
        <v>36</v>
      </c>
      <c r="BC44" s="341" t="s">
        <v>585</v>
      </c>
      <c r="BD44" s="301" t="s">
        <v>41</v>
      </c>
      <c r="BE44" s="347">
        <v>3</v>
      </c>
      <c r="BF44" s="328" t="s">
        <v>586</v>
      </c>
      <c r="BG44" s="312" t="s">
        <v>587</v>
      </c>
      <c r="BH44" s="312" t="s">
        <v>588</v>
      </c>
      <c r="BI44" s="312" t="s">
        <v>589</v>
      </c>
      <c r="BJ44" s="313" t="s">
        <v>590</v>
      </c>
      <c r="BL44" s="351"/>
      <c r="BM44" s="298">
        <f t="shared" si="20"/>
        <v>0</v>
      </c>
      <c r="BN44" s="8"/>
      <c r="BO44" s="298">
        <f xml:space="preserve"> IF( OR( $C$44 = $DC$44, $C$44 =""), 0, IF( ISNUMBER( G44 ), 0, 1 ))</f>
        <v>0</v>
      </c>
      <c r="BP44" s="298">
        <f xml:space="preserve"> IF( OR( $C$44 = $DC$44, $C$44 =""), 0, IF( ISNUMBER( H44 ), 0, 1 ))</f>
        <v>0</v>
      </c>
      <c r="BQ44" s="298">
        <f xml:space="preserve"> IF( OR( $C$44 = $DC$44, $C$44 =""), 0, IF( ISNUMBER( I44 ), 0, 1 ))</f>
        <v>0</v>
      </c>
      <c r="BR44" s="298">
        <f xml:space="preserve"> IF( OR( $C$44 = $DC$44, $C$44 =""), 0, IF( ISNUMBER( J44 ), 0, 1 ))</f>
        <v>0</v>
      </c>
      <c r="BS44" s="166"/>
      <c r="BT44" s="298">
        <f xml:space="preserve"> IF( OR( $C$44 = $DC$44, $C$44 =""), 0, IF( ISNUMBER( L44 ), 0, 1 ))</f>
        <v>0</v>
      </c>
      <c r="BU44" s="298">
        <f xml:space="preserve"> IF( OR( $C$44 = $DC$44, $C$44 =""), 0, IF( ISNUMBER( M44 ), 0, 1 ))</f>
        <v>0</v>
      </c>
      <c r="BV44" s="298">
        <f xml:space="preserve"> IF( OR( $C$44 = $DC$44, $C$44 =""), 0, IF( ISNUMBER( N44 ), 0, 1 ))</f>
        <v>0</v>
      </c>
      <c r="BW44" s="298">
        <f xml:space="preserve"> IF( OR( $C$44 = $DC$44, $C$44 =""), 0, IF( ISNUMBER( O44 ), 0, 1 ))</f>
        <v>0</v>
      </c>
      <c r="BX44" s="166"/>
      <c r="BY44" s="298">
        <f xml:space="preserve"> IF( OR( $C$44 = $DC$44, $C$44 =""), 0, IF( ISNUMBER( Q44 ), 0, 1 ))</f>
        <v>0</v>
      </c>
      <c r="BZ44" s="298">
        <f xml:space="preserve"> IF( OR( $C$44 = $DC$44, $C$44 =""), 0, IF( ISNUMBER( R44 ), 0, 1 ))</f>
        <v>0</v>
      </c>
      <c r="CA44" s="298">
        <f xml:space="preserve"> IF( OR( $C$44 = $DC$44, $C$44 =""), 0, IF( ISNUMBER( S44 ), 0, 1 ))</f>
        <v>0</v>
      </c>
      <c r="CB44" s="298">
        <f xml:space="preserve"> IF( OR( $C$44 = $DC$44, $C$44 =""), 0, IF( ISNUMBER( T44 ), 0, 1 ))</f>
        <v>0</v>
      </c>
      <c r="CC44" s="166"/>
      <c r="CD44" s="298">
        <f xml:space="preserve"> IF( OR( $C$44 = $DC$44, $C$44 =""), 0, IF( ISNUMBER( V44 ), 0, 1 ))</f>
        <v>0</v>
      </c>
      <c r="CE44" s="298">
        <f xml:space="preserve"> IF( OR( $C$44 = $DC$44, $C$44 =""), 0, IF( ISNUMBER( W44 ), 0, 1 ))</f>
        <v>0</v>
      </c>
      <c r="CF44" s="298">
        <f xml:space="preserve"> IF( OR( $C$44 = $DC$44, $C$44 =""), 0, IF( ISNUMBER( X44 ), 0, 1 ))</f>
        <v>0</v>
      </c>
      <c r="CG44" s="298">
        <f xml:space="preserve"> IF( OR( $C$44 = $DC$44, $C$44 =""), 0, IF( ISNUMBER( Y44 ), 0, 1 ))</f>
        <v>0</v>
      </c>
      <c r="CH44" s="166"/>
      <c r="CI44" s="298">
        <f xml:space="preserve"> IF( OR( $C$44 = $DC$44, $C$44 =""), 0, IF( ISNUMBER( AA44 ), 0, 1 ))</f>
        <v>0</v>
      </c>
      <c r="CJ44" s="298">
        <f xml:space="preserve"> IF( OR( $C$44 = $DC$44, $C$44 =""), 0, IF( ISNUMBER( AB44 ), 0, 1 ))</f>
        <v>0</v>
      </c>
      <c r="CK44" s="298">
        <f xml:space="preserve"> IF( OR( $C$44 = $DC$44, $C$44 =""), 0, IF( ISNUMBER( AC44 ), 0, 1 ))</f>
        <v>0</v>
      </c>
      <c r="CL44" s="298">
        <f xml:space="preserve"> IF( OR( $C$44 = $DC$44, $C$44 =""), 0, IF( ISNUMBER( AD44 ), 0, 1 ))</f>
        <v>0</v>
      </c>
      <c r="CM44" s="166"/>
      <c r="CN44" s="298">
        <f xml:space="preserve"> IF( OR( $C$44 = $DC$44, $C$44 =""), 0, IF( ISNUMBER( AF44 ), 0, 1 ))</f>
        <v>0</v>
      </c>
      <c r="CO44" s="298">
        <f xml:space="preserve"> IF( OR( $C$44 = $DC$44, $C$44 =""), 0, IF( ISNUMBER( AG44 ), 0, 1 ))</f>
        <v>0</v>
      </c>
      <c r="CP44" s="298">
        <f xml:space="preserve"> IF( OR( $C$44 = $DC$44, $C$44 =""), 0, IF( ISNUMBER( AH44 ), 0, 1 ))</f>
        <v>0</v>
      </c>
      <c r="CQ44" s="298">
        <f xml:space="preserve"> IF( OR( $C$44 = $DC$44, $C$44 =""), 0, IF( ISNUMBER( AI44 ), 0, 1 ))</f>
        <v>0</v>
      </c>
      <c r="CR44" s="166"/>
      <c r="CS44" s="298">
        <f xml:space="preserve"> IF( OR( $C$44 = $DC$44, $C$44 =""), 0, IF( ISNUMBER( AK44 ), 0, 1 ))</f>
        <v>0</v>
      </c>
      <c r="CT44" s="298">
        <f xml:space="preserve"> IF( OR( $C$44 = $DC$44, $C$44 =""), 0, IF( ISNUMBER( AL44 ), 0, 1 ))</f>
        <v>0</v>
      </c>
      <c r="CU44" s="298">
        <f xml:space="preserve"> IF( OR( $C$44 = $DC$44, $C$44 =""), 0, IF( ISNUMBER( AM44 ), 0, 1 ))</f>
        <v>0</v>
      </c>
      <c r="CV44" s="298">
        <f xml:space="preserve"> IF( OR( $C$44 = $DC$44, $C$44 =""), 0, IF( ISNUMBER( AN44 ), 0, 1 ))</f>
        <v>0</v>
      </c>
      <c r="CW44" s="166"/>
      <c r="CX44" s="298">
        <f xml:space="preserve"> IF( OR( $C$44 = $DC$44, $C$44 =""), 0, IF( ISNUMBER( AP44 ), 0, 1 ))</f>
        <v>0</v>
      </c>
      <c r="CY44" s="298">
        <f xml:space="preserve"> IF( OR( $C$44 = $DC$44, $C$44 =""), 0, IF( ISNUMBER( AQ44 ), 0, 1 ))</f>
        <v>0</v>
      </c>
      <c r="CZ44" s="298">
        <f xml:space="preserve"> IF( OR( $C$44 = $DC$44, $C$44 =""), 0, IF( ISNUMBER( AR44 ), 0, 1 ))</f>
        <v>0</v>
      </c>
      <c r="DA44" s="298">
        <f xml:space="preserve"> IF( OR( $C$44 = $DC$44, $C$44 =""), 0, IF( ISNUMBER( AS44 ), 0, 1 ))</f>
        <v>0</v>
      </c>
      <c r="DB44" s="166"/>
      <c r="DC44" s="342" t="s">
        <v>584</v>
      </c>
      <c r="DD44" s="351"/>
      <c r="DE44" s="352"/>
    </row>
    <row r="45" spans="2:109" ht="14.25" customHeight="1" x14ac:dyDescent="0.25">
      <c r="B45" s="343">
        <v>37</v>
      </c>
      <c r="C45" s="340" t="s">
        <v>591</v>
      </c>
      <c r="D45" s="316"/>
      <c r="E45" s="301" t="s">
        <v>41</v>
      </c>
      <c r="F45" s="347">
        <v>3</v>
      </c>
      <c r="G45" s="348"/>
      <c r="H45" s="304"/>
      <c r="I45" s="304"/>
      <c r="J45" s="304"/>
      <c r="K45" s="305">
        <f t="shared" si="0"/>
        <v>0</v>
      </c>
      <c r="L45" s="348"/>
      <c r="M45" s="304"/>
      <c r="N45" s="304"/>
      <c r="O45" s="304"/>
      <c r="P45" s="305">
        <f t="shared" si="1"/>
        <v>0</v>
      </c>
      <c r="Q45" s="348"/>
      <c r="R45" s="304"/>
      <c r="S45" s="304"/>
      <c r="T45" s="304"/>
      <c r="U45" s="305">
        <f t="shared" si="2"/>
        <v>0</v>
      </c>
      <c r="V45" s="348"/>
      <c r="W45" s="304"/>
      <c r="X45" s="304"/>
      <c r="Y45" s="304"/>
      <c r="Z45" s="305">
        <f t="shared" si="3"/>
        <v>0</v>
      </c>
      <c r="AA45" s="348"/>
      <c r="AB45" s="304"/>
      <c r="AC45" s="304"/>
      <c r="AD45" s="304"/>
      <c r="AE45" s="305">
        <f t="shared" si="4"/>
        <v>0</v>
      </c>
      <c r="AF45" s="348"/>
      <c r="AG45" s="304"/>
      <c r="AH45" s="304"/>
      <c r="AI45" s="304"/>
      <c r="AJ45" s="305">
        <f t="shared" si="5"/>
        <v>0</v>
      </c>
      <c r="AK45" s="348"/>
      <c r="AL45" s="304"/>
      <c r="AM45" s="304"/>
      <c r="AN45" s="304"/>
      <c r="AO45" s="305">
        <f t="shared" si="6"/>
        <v>0</v>
      </c>
      <c r="AP45" s="348"/>
      <c r="AQ45" s="304"/>
      <c r="AR45" s="304"/>
      <c r="AS45" s="304"/>
      <c r="AT45" s="305">
        <f t="shared" si="7"/>
        <v>0</v>
      </c>
      <c r="AU45" s="278"/>
      <c r="AV45" s="349"/>
      <c r="AW45" s="37" t="s">
        <v>498</v>
      </c>
      <c r="AX45" s="71"/>
      <c r="AY45" s="43">
        <f t="shared" si="19"/>
        <v>0</v>
      </c>
      <c r="AZ45" s="43"/>
      <c r="BB45" s="343">
        <f t="shared" si="18"/>
        <v>37</v>
      </c>
      <c r="BC45" s="341" t="s">
        <v>592</v>
      </c>
      <c r="BD45" s="301" t="s">
        <v>41</v>
      </c>
      <c r="BE45" s="347">
        <v>3</v>
      </c>
      <c r="BF45" s="328" t="s">
        <v>593</v>
      </c>
      <c r="BG45" s="312" t="s">
        <v>594</v>
      </c>
      <c r="BH45" s="312" t="s">
        <v>595</v>
      </c>
      <c r="BI45" s="312" t="s">
        <v>596</v>
      </c>
      <c r="BJ45" s="313" t="s">
        <v>597</v>
      </c>
      <c r="BL45" s="353"/>
      <c r="BM45" s="298">
        <f t="shared" si="20"/>
        <v>0</v>
      </c>
      <c r="BN45" s="8"/>
      <c r="BO45" s="298">
        <f xml:space="preserve"> IF( OR( $C$45 = $DC$45, $C$45 =""), 0, IF( ISNUMBER( G45 ), 0, 1 ))</f>
        <v>0</v>
      </c>
      <c r="BP45" s="298">
        <f xml:space="preserve"> IF( OR( $C$45 = $DC$45, $C$45 =""), 0, IF( ISNUMBER( H45 ), 0, 1 ))</f>
        <v>0</v>
      </c>
      <c r="BQ45" s="298">
        <f xml:space="preserve"> IF( OR( $C$45 = $DC$45, $C$45 =""), 0, IF( ISNUMBER( I45 ), 0, 1 ))</f>
        <v>0</v>
      </c>
      <c r="BR45" s="298">
        <f xml:space="preserve"> IF( OR( $C$45 = $DC$45, $C$45 =""), 0, IF( ISNUMBER( J45 ), 0, 1 ))</f>
        <v>0</v>
      </c>
      <c r="BS45" s="166"/>
      <c r="BT45" s="298">
        <f xml:space="preserve"> IF( OR( $C$45 = $DC$45, $C$45 =""), 0, IF( ISNUMBER( L45 ), 0, 1 ))</f>
        <v>0</v>
      </c>
      <c r="BU45" s="298">
        <f xml:space="preserve"> IF( OR( $C$45 = $DC$45, $C$45 =""), 0, IF( ISNUMBER( M45 ), 0, 1 ))</f>
        <v>0</v>
      </c>
      <c r="BV45" s="298">
        <f xml:space="preserve"> IF( OR( $C$45 = $DC$45, $C$45 =""), 0, IF( ISNUMBER( N45 ), 0, 1 ))</f>
        <v>0</v>
      </c>
      <c r="BW45" s="298">
        <f xml:space="preserve"> IF( OR( $C$45 = $DC$45, $C$45 =""), 0, IF( ISNUMBER( O45 ), 0, 1 ))</f>
        <v>0</v>
      </c>
      <c r="BX45" s="166"/>
      <c r="BY45" s="298">
        <f xml:space="preserve"> IF( OR( $C$45 = $DC$45, $C$45 =""), 0, IF( ISNUMBER( Q45 ), 0, 1 ))</f>
        <v>0</v>
      </c>
      <c r="BZ45" s="298">
        <f xml:space="preserve"> IF( OR( $C$45 = $DC$45, $C$45 =""), 0, IF( ISNUMBER( R45 ), 0, 1 ))</f>
        <v>0</v>
      </c>
      <c r="CA45" s="298">
        <f xml:space="preserve"> IF( OR( $C$45 = $DC$45, $C$45 =""), 0, IF( ISNUMBER( S45 ), 0, 1 ))</f>
        <v>0</v>
      </c>
      <c r="CB45" s="298">
        <f xml:space="preserve"> IF( OR( $C$45 = $DC$45, $C$45 =""), 0, IF( ISNUMBER( T45 ), 0, 1 ))</f>
        <v>0</v>
      </c>
      <c r="CC45" s="166"/>
      <c r="CD45" s="298">
        <f xml:space="preserve"> IF( OR( $C$45 = $DC$45, $C$45 =""), 0, IF( ISNUMBER( V45 ), 0, 1 ))</f>
        <v>0</v>
      </c>
      <c r="CE45" s="298">
        <f xml:space="preserve"> IF( OR( $C$45 = $DC$45, $C$45 =""), 0, IF( ISNUMBER( W45 ), 0, 1 ))</f>
        <v>0</v>
      </c>
      <c r="CF45" s="298">
        <f xml:space="preserve"> IF( OR( $C$45 = $DC$45, $C$45 =""), 0, IF( ISNUMBER( X45 ), 0, 1 ))</f>
        <v>0</v>
      </c>
      <c r="CG45" s="298">
        <f xml:space="preserve"> IF( OR( $C$45 = $DC$45, $C$45 =""), 0, IF( ISNUMBER( Y45 ), 0, 1 ))</f>
        <v>0</v>
      </c>
      <c r="CH45" s="166"/>
      <c r="CI45" s="298">
        <f xml:space="preserve"> IF( OR( $C$45 = $DC$45, $C$45 =""), 0, IF( ISNUMBER( AA45 ), 0, 1 ))</f>
        <v>0</v>
      </c>
      <c r="CJ45" s="298">
        <f xml:space="preserve"> IF( OR( $C$45 = $DC$45, $C$45 =""), 0, IF( ISNUMBER( AB45 ), 0, 1 ))</f>
        <v>0</v>
      </c>
      <c r="CK45" s="298">
        <f xml:space="preserve"> IF( OR( $C$45 = $DC$45, $C$45 =""), 0, IF( ISNUMBER( AC45 ), 0, 1 ))</f>
        <v>0</v>
      </c>
      <c r="CL45" s="298">
        <f xml:space="preserve"> IF( OR( $C$45 = $DC$45, $C$45 =""), 0, IF( ISNUMBER( AD45 ), 0, 1 ))</f>
        <v>0</v>
      </c>
      <c r="CM45" s="166"/>
      <c r="CN45" s="298">
        <f xml:space="preserve"> IF( OR( $C$45 = $DC$45, $C$45 =""), 0, IF( ISNUMBER( AF45 ), 0, 1 ))</f>
        <v>0</v>
      </c>
      <c r="CO45" s="298">
        <f xml:space="preserve"> IF( OR( $C$45 = $DC$45, $C$45 =""), 0, IF( ISNUMBER( AG45 ), 0, 1 ))</f>
        <v>0</v>
      </c>
      <c r="CP45" s="298">
        <f xml:space="preserve"> IF( OR( $C$45 = $DC$45, $C$45 =""), 0, IF( ISNUMBER( AH45 ), 0, 1 ))</f>
        <v>0</v>
      </c>
      <c r="CQ45" s="298">
        <f xml:space="preserve"> IF( OR( $C$45 = $DC$45, $C$45 =""), 0, IF( ISNUMBER( AI45 ), 0, 1 ))</f>
        <v>0</v>
      </c>
      <c r="CR45" s="166"/>
      <c r="CS45" s="298">
        <f xml:space="preserve"> IF( OR( $C$45 = $DC$45, $C$45 =""), 0, IF( ISNUMBER( AK45 ), 0, 1 ))</f>
        <v>0</v>
      </c>
      <c r="CT45" s="298">
        <f xml:space="preserve"> IF( OR( $C$45 = $DC$45, $C$45 =""), 0, IF( ISNUMBER( AL45 ), 0, 1 ))</f>
        <v>0</v>
      </c>
      <c r="CU45" s="298">
        <f xml:space="preserve"> IF( OR( $C$45 = $DC$45, $C$45 =""), 0, IF( ISNUMBER( AM45 ), 0, 1 ))</f>
        <v>0</v>
      </c>
      <c r="CV45" s="298">
        <f xml:space="preserve"> IF( OR( $C$45 = $DC$45, $C$45 =""), 0, IF( ISNUMBER( AN45 ), 0, 1 ))</f>
        <v>0</v>
      </c>
      <c r="CW45" s="166"/>
      <c r="CX45" s="298">
        <f xml:space="preserve"> IF( OR( $C$45 = $DC$45, $C$45 =""), 0, IF( ISNUMBER( AP45 ), 0, 1 ))</f>
        <v>0</v>
      </c>
      <c r="CY45" s="298">
        <f xml:space="preserve"> IF( OR( $C$45 = $DC$45, $C$45 =""), 0, IF( ISNUMBER( AQ45 ), 0, 1 ))</f>
        <v>0</v>
      </c>
      <c r="CZ45" s="298">
        <f xml:space="preserve"> IF( OR( $C$45 = $DC$45, $C$45 =""), 0, IF( ISNUMBER( AR45 ), 0, 1 ))</f>
        <v>0</v>
      </c>
      <c r="DA45" s="298">
        <f xml:space="preserve"> IF( OR( $C$45 = $DC$45, $C$45 =""), 0, IF( ISNUMBER( AS45 ), 0, 1 ))</f>
        <v>0</v>
      </c>
      <c r="DB45" s="166"/>
      <c r="DC45" s="342" t="s">
        <v>591</v>
      </c>
      <c r="DD45" s="353"/>
      <c r="DE45" s="209"/>
    </row>
    <row r="46" spans="2:109" ht="14.25" customHeight="1" thickBot="1" x14ac:dyDescent="0.3">
      <c r="B46" s="354">
        <v>38</v>
      </c>
      <c r="C46" s="355" t="s">
        <v>598</v>
      </c>
      <c r="D46" s="356"/>
      <c r="E46" s="357" t="s">
        <v>41</v>
      </c>
      <c r="F46" s="358">
        <v>3</v>
      </c>
      <c r="G46" s="359"/>
      <c r="H46" s="360"/>
      <c r="I46" s="360"/>
      <c r="J46" s="360"/>
      <c r="K46" s="361">
        <f t="shared" si="0"/>
        <v>0</v>
      </c>
      <c r="L46" s="359"/>
      <c r="M46" s="360"/>
      <c r="N46" s="360"/>
      <c r="O46" s="360"/>
      <c r="P46" s="361">
        <f t="shared" si="1"/>
        <v>0</v>
      </c>
      <c r="Q46" s="359"/>
      <c r="R46" s="360"/>
      <c r="S46" s="360"/>
      <c r="T46" s="360"/>
      <c r="U46" s="361">
        <f t="shared" si="2"/>
        <v>0</v>
      </c>
      <c r="V46" s="359"/>
      <c r="W46" s="360"/>
      <c r="X46" s="360"/>
      <c r="Y46" s="360"/>
      <c r="Z46" s="361">
        <f t="shared" si="3"/>
        <v>0</v>
      </c>
      <c r="AA46" s="359"/>
      <c r="AB46" s="360"/>
      <c r="AC46" s="360"/>
      <c r="AD46" s="360"/>
      <c r="AE46" s="361">
        <f t="shared" si="4"/>
        <v>0</v>
      </c>
      <c r="AF46" s="359"/>
      <c r="AG46" s="360"/>
      <c r="AH46" s="360"/>
      <c r="AI46" s="360"/>
      <c r="AJ46" s="361">
        <f t="shared" si="5"/>
        <v>0</v>
      </c>
      <c r="AK46" s="359"/>
      <c r="AL46" s="360"/>
      <c r="AM46" s="360"/>
      <c r="AN46" s="360"/>
      <c r="AO46" s="361">
        <f t="shared" si="6"/>
        <v>0</v>
      </c>
      <c r="AP46" s="359"/>
      <c r="AQ46" s="360"/>
      <c r="AR46" s="360"/>
      <c r="AS46" s="360"/>
      <c r="AT46" s="361">
        <f t="shared" si="7"/>
        <v>0</v>
      </c>
      <c r="AU46" s="278"/>
      <c r="AV46" s="349"/>
      <c r="AW46" s="37" t="s">
        <v>498</v>
      </c>
      <c r="AX46" s="71"/>
      <c r="AY46" s="43">
        <f t="shared" si="19"/>
        <v>0</v>
      </c>
      <c r="AZ46" s="43"/>
      <c r="BB46" s="354">
        <f t="shared" si="18"/>
        <v>38</v>
      </c>
      <c r="BC46" s="362" t="s">
        <v>599</v>
      </c>
      <c r="BD46" s="357" t="s">
        <v>41</v>
      </c>
      <c r="BE46" s="358">
        <v>3</v>
      </c>
      <c r="BF46" s="328" t="s">
        <v>600</v>
      </c>
      <c r="BG46" s="363" t="s">
        <v>601</v>
      </c>
      <c r="BH46" s="363" t="s">
        <v>602</v>
      </c>
      <c r="BI46" s="363" t="s">
        <v>603</v>
      </c>
      <c r="BJ46" s="364" t="s">
        <v>604</v>
      </c>
      <c r="BL46" s="353"/>
      <c r="BM46" s="298">
        <f t="shared" si="20"/>
        <v>0</v>
      </c>
      <c r="BN46" s="8"/>
      <c r="BO46" s="298">
        <f xml:space="preserve"> IF( OR( $C$46 = $DC$46, $C$46 =""), 0, IF( ISNUMBER( G46 ), 0, 1 ))</f>
        <v>0</v>
      </c>
      <c r="BP46" s="298">
        <f xml:space="preserve"> IF( OR( $C$46 = $DC$46, $C$46 =""), 0, IF( ISNUMBER( H46 ), 0, 1 ))</f>
        <v>0</v>
      </c>
      <c r="BQ46" s="298">
        <f xml:space="preserve"> IF( OR( $C$46 = $DC$46, $C$46 =""), 0, IF( ISNUMBER( I46 ), 0, 1 ))</f>
        <v>0</v>
      </c>
      <c r="BR46" s="298">
        <f xml:space="preserve"> IF( OR( $C$46 = $DC$46, $C$46 =""), 0, IF( ISNUMBER( J46 ), 0, 1 ))</f>
        <v>0</v>
      </c>
      <c r="BS46" s="166"/>
      <c r="BT46" s="298">
        <f xml:space="preserve"> IF( OR( $C$46 = $DC$46, $C$46 =""), 0, IF( ISNUMBER( L46 ), 0, 1 ))</f>
        <v>0</v>
      </c>
      <c r="BU46" s="298">
        <f xml:space="preserve"> IF( OR( $C$46 = $DC$46, $C$46 =""), 0, IF( ISNUMBER( M46 ), 0, 1 ))</f>
        <v>0</v>
      </c>
      <c r="BV46" s="298">
        <f xml:space="preserve"> IF( OR( $C$46 = $DC$46, $C$46 =""), 0, IF( ISNUMBER( N46 ), 0, 1 ))</f>
        <v>0</v>
      </c>
      <c r="BW46" s="298">
        <f xml:space="preserve"> IF( OR( $C$46 = $DC$46, $C$46 =""), 0, IF( ISNUMBER( O46 ), 0, 1 ))</f>
        <v>0</v>
      </c>
      <c r="BX46" s="166"/>
      <c r="BY46" s="298">
        <f xml:space="preserve"> IF( OR( $C$46 = $DC$46, $C$46 =""), 0, IF( ISNUMBER( Q46 ), 0, 1 ))</f>
        <v>0</v>
      </c>
      <c r="BZ46" s="298">
        <f xml:space="preserve"> IF( OR( $C$46 = $DC$46, $C$46 =""), 0, IF( ISNUMBER( R46 ), 0, 1 ))</f>
        <v>0</v>
      </c>
      <c r="CA46" s="298">
        <f xml:space="preserve"> IF( OR( $C$46 = $DC$46, $C$46 =""), 0, IF( ISNUMBER( S46 ), 0, 1 ))</f>
        <v>0</v>
      </c>
      <c r="CB46" s="298">
        <f xml:space="preserve"> IF( OR( $C$46 = $DC$46, $C$46 =""), 0, IF( ISNUMBER( T46 ), 0, 1 ))</f>
        <v>0</v>
      </c>
      <c r="CC46" s="166"/>
      <c r="CD46" s="298">
        <f xml:space="preserve"> IF( OR( $C$46 = $DC$46, $C$46 =""), 0, IF( ISNUMBER( V46 ), 0, 1 ))</f>
        <v>0</v>
      </c>
      <c r="CE46" s="298">
        <f xml:space="preserve"> IF( OR( $C$46 = $DC$46, $C$46 =""), 0, IF( ISNUMBER( W46 ), 0, 1 ))</f>
        <v>0</v>
      </c>
      <c r="CF46" s="298">
        <f xml:space="preserve"> IF( OR( $C$46 = $DC$46, $C$46 =""), 0, IF( ISNUMBER( X46 ), 0, 1 ))</f>
        <v>0</v>
      </c>
      <c r="CG46" s="298">
        <f xml:space="preserve"> IF( OR( $C$46 = $DC$46, $C$46 =""), 0, IF( ISNUMBER( Y46 ), 0, 1 ))</f>
        <v>0</v>
      </c>
      <c r="CH46" s="166"/>
      <c r="CI46" s="298">
        <f xml:space="preserve"> IF( OR( $C$46 = $DC$46, $C$46 =""), 0, IF( ISNUMBER( AA46 ), 0, 1 ))</f>
        <v>0</v>
      </c>
      <c r="CJ46" s="298">
        <f xml:space="preserve"> IF( OR( $C$46 = $DC$46, $C$46 =""), 0, IF( ISNUMBER( AB46 ), 0, 1 ))</f>
        <v>0</v>
      </c>
      <c r="CK46" s="298">
        <f xml:space="preserve"> IF( OR( $C$46 = $DC$46, $C$46 =""), 0, IF( ISNUMBER( AC46 ), 0, 1 ))</f>
        <v>0</v>
      </c>
      <c r="CL46" s="298">
        <f xml:space="preserve"> IF( OR( $C$46 = $DC$46, $C$46 =""), 0, IF( ISNUMBER( AD46 ), 0, 1 ))</f>
        <v>0</v>
      </c>
      <c r="CM46" s="166"/>
      <c r="CN46" s="298">
        <f xml:space="preserve"> IF( OR( $C$46 = $DC$46, $C$46 =""), 0, IF( ISNUMBER( AF46 ), 0, 1 ))</f>
        <v>0</v>
      </c>
      <c r="CO46" s="298">
        <f xml:space="preserve"> IF( OR( $C$46 = $DC$46, $C$46 =""), 0, IF( ISNUMBER( AG46 ), 0, 1 ))</f>
        <v>0</v>
      </c>
      <c r="CP46" s="298">
        <f xml:space="preserve"> IF( OR( $C$46 = $DC$46, $C$46 =""), 0, IF( ISNUMBER( AH46 ), 0, 1 ))</f>
        <v>0</v>
      </c>
      <c r="CQ46" s="298">
        <f xml:space="preserve"> IF( OR( $C$46 = $DC$46, $C$46 =""), 0, IF( ISNUMBER( AI46 ), 0, 1 ))</f>
        <v>0</v>
      </c>
      <c r="CR46" s="166"/>
      <c r="CS46" s="298">
        <f xml:space="preserve"> IF( OR( $C$46 = $DC$46, $C$46 =""), 0, IF( ISNUMBER( AK46 ), 0, 1 ))</f>
        <v>0</v>
      </c>
      <c r="CT46" s="298">
        <f xml:space="preserve"> IF( OR( $C$46 = $DC$46, $C$46 =""), 0, IF( ISNUMBER( AL46 ), 0, 1 ))</f>
        <v>0</v>
      </c>
      <c r="CU46" s="298">
        <f xml:space="preserve"> IF( OR( $C$46 = $DC$46, $C$46 =""), 0, IF( ISNUMBER( AM46 ), 0, 1 ))</f>
        <v>0</v>
      </c>
      <c r="CV46" s="298">
        <f xml:space="preserve"> IF( OR( $C$46 = $DC$46, $C$46 =""), 0, IF( ISNUMBER( AN46 ), 0, 1 ))</f>
        <v>0</v>
      </c>
      <c r="CW46" s="166"/>
      <c r="CX46" s="298">
        <f xml:space="preserve"> IF( OR( $C$46 = $DC$46, $C$46 =""), 0, IF( ISNUMBER( AP46 ), 0, 1 ))</f>
        <v>0</v>
      </c>
      <c r="CY46" s="298">
        <f xml:space="preserve"> IF( OR( $C$46 = $DC$46, $C$46 =""), 0, IF( ISNUMBER( AQ46 ), 0, 1 ))</f>
        <v>0</v>
      </c>
      <c r="CZ46" s="298">
        <f xml:space="preserve"> IF( OR( $C$46 = $DC$46, $C$46 =""), 0, IF( ISNUMBER( AR46 ), 0, 1 ))</f>
        <v>0</v>
      </c>
      <c r="DA46" s="298">
        <f xml:space="preserve"> IF( OR( $C$46 = $DC$46, $C$46 =""), 0, IF( ISNUMBER( AS46 ), 0, 1 ))</f>
        <v>0</v>
      </c>
      <c r="DB46" s="166"/>
      <c r="DC46" s="342" t="s">
        <v>598</v>
      </c>
      <c r="DD46" s="353"/>
      <c r="DE46" s="209"/>
    </row>
    <row r="47" spans="2:109" ht="24.75" customHeight="1" thickBot="1" x14ac:dyDescent="0.3">
      <c r="B47" s="365">
        <v>39</v>
      </c>
      <c r="C47" s="366" t="s">
        <v>605</v>
      </c>
      <c r="D47" s="367"/>
      <c r="E47" s="368" t="s">
        <v>41</v>
      </c>
      <c r="F47" s="369">
        <v>3</v>
      </c>
      <c r="G47" s="370">
        <f>SUM(G9:G46)</f>
        <v>3.3432771980721469E-2</v>
      </c>
      <c r="H47" s="371">
        <f>SUM(H9:H46)</f>
        <v>2.5672279701504808E-2</v>
      </c>
      <c r="I47" s="371">
        <f>SUM(I9:I46)</f>
        <v>0.37155372108397378</v>
      </c>
      <c r="J47" s="371">
        <f>SUM(J9:J46)</f>
        <v>1.9800825436749383</v>
      </c>
      <c r="K47" s="372">
        <f t="shared" si="0"/>
        <v>2.4107413164411384</v>
      </c>
      <c r="L47" s="370">
        <f>SUM(L9:L46)</f>
        <v>9.0999999999999998E-2</v>
      </c>
      <c r="M47" s="371">
        <f>SUM(M9:M46)</f>
        <v>0</v>
      </c>
      <c r="N47" s="371">
        <f>SUM(N9:N46)</f>
        <v>0.18099999999999999</v>
      </c>
      <c r="O47" s="371">
        <f>SUM(O9:O46)</f>
        <v>2.1019999999999999</v>
      </c>
      <c r="P47" s="372">
        <f t="shared" si="1"/>
        <v>2.3739999999999997</v>
      </c>
      <c r="Q47" s="370">
        <f>SUM(Q9:Q46)</f>
        <v>2E-3</v>
      </c>
      <c r="R47" s="371">
        <f>SUM(R9:R46)</f>
        <v>1.6148762391493637E-2</v>
      </c>
      <c r="S47" s="371">
        <f>SUM(S9:S46)</f>
        <v>0.14748415148197144</v>
      </c>
      <c r="T47" s="371">
        <f>SUM(T9:T46)</f>
        <v>1.281128159333228</v>
      </c>
      <c r="U47" s="372">
        <f t="shared" si="2"/>
        <v>1.4467610732066931</v>
      </c>
      <c r="V47" s="370">
        <f>SUM(V9:V46)</f>
        <v>2.1180794753029044</v>
      </c>
      <c r="W47" s="371">
        <f>SUM(W9:W46)</f>
        <v>0</v>
      </c>
      <c r="X47" s="371">
        <f>SUM(X9:X46)</f>
        <v>0</v>
      </c>
      <c r="Y47" s="371">
        <f>SUM(Y9:Y46)</f>
        <v>2.0157167721705584</v>
      </c>
      <c r="Z47" s="372">
        <f t="shared" si="3"/>
        <v>4.1337962474734624</v>
      </c>
      <c r="AA47" s="370">
        <f>SUM(AA9:AA46)</f>
        <v>2.2270794753029044</v>
      </c>
      <c r="AB47" s="371">
        <f>SUM(AB9:AB46)</f>
        <v>0.25</v>
      </c>
      <c r="AC47" s="371">
        <f>SUM(AC9:AC46)</f>
        <v>0</v>
      </c>
      <c r="AD47" s="371">
        <f>SUM(AD9:AD46)</f>
        <v>2.1278578936447516</v>
      </c>
      <c r="AE47" s="372">
        <f t="shared" si="4"/>
        <v>4.604937368947656</v>
      </c>
      <c r="AF47" s="370">
        <f>SUM(AF9:AF46)</f>
        <v>0.92100000000000004</v>
      </c>
      <c r="AG47" s="371">
        <f>SUM(AG9:AG46)</f>
        <v>0.25</v>
      </c>
      <c r="AH47" s="371">
        <f>SUM(AH9:AH46)</f>
        <v>0.26598179465056088</v>
      </c>
      <c r="AI47" s="371">
        <f>SUM(AI9:AI46)</f>
        <v>2.4521680251412379</v>
      </c>
      <c r="AJ47" s="372">
        <f t="shared" si="5"/>
        <v>3.8891498197917986</v>
      </c>
      <c r="AK47" s="370">
        <f>SUM(AK9:AK46)</f>
        <v>0.78200000000000003</v>
      </c>
      <c r="AL47" s="371">
        <f>SUM(AL9:AL46)</f>
        <v>0</v>
      </c>
      <c r="AM47" s="371">
        <f>SUM(AM9:AM46)</f>
        <v>0.26598179465056088</v>
      </c>
      <c r="AN47" s="371">
        <f>SUM(AN9:AN46)</f>
        <v>2.4102372342859444</v>
      </c>
      <c r="AO47" s="372">
        <f t="shared" si="6"/>
        <v>3.4582190289365053</v>
      </c>
      <c r="AP47" s="370">
        <f>SUM(AP9:AP46)</f>
        <v>0.77200000000000002</v>
      </c>
      <c r="AQ47" s="371">
        <f>SUM(AQ9:AQ46)</f>
        <v>0</v>
      </c>
      <c r="AR47" s="371">
        <f>SUM(AR9:AR46)</f>
        <v>0.26598179465056088</v>
      </c>
      <c r="AS47" s="371">
        <f>SUM(AS9:AS46)</f>
        <v>2.4306061087112187</v>
      </c>
      <c r="AT47" s="372">
        <f t="shared" si="7"/>
        <v>3.4685879033617795</v>
      </c>
      <c r="AU47" s="278"/>
      <c r="AV47" s="373" t="s">
        <v>606</v>
      </c>
      <c r="AW47" s="374"/>
      <c r="AX47" s="71"/>
      <c r="AY47" s="43"/>
      <c r="AZ47" s="375"/>
      <c r="BB47" s="365">
        <f t="shared" si="18"/>
        <v>39</v>
      </c>
      <c r="BC47" s="366" t="s">
        <v>605</v>
      </c>
      <c r="BD47" s="368" t="s">
        <v>41</v>
      </c>
      <c r="BE47" s="369">
        <v>3</v>
      </c>
      <c r="BF47" s="376" t="s">
        <v>607</v>
      </c>
      <c r="BG47" s="377" t="s">
        <v>608</v>
      </c>
      <c r="BH47" s="377" t="s">
        <v>609</v>
      </c>
      <c r="BI47" s="377" t="s">
        <v>610</v>
      </c>
      <c r="BJ47" s="378" t="s">
        <v>611</v>
      </c>
      <c r="BL47" s="353"/>
      <c r="BM47" s="379"/>
      <c r="BN47" s="8"/>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380"/>
      <c r="DC47" s="380"/>
      <c r="DD47" s="7"/>
      <c r="DE47" s="209"/>
    </row>
    <row r="48" spans="2:109" ht="15.75" thickBot="1" x14ac:dyDescent="0.3">
      <c r="B48" s="381"/>
      <c r="C48" s="382"/>
      <c r="D48" s="383"/>
      <c r="E48" s="2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278"/>
      <c r="AV48" s="115"/>
      <c r="AW48" s="115"/>
      <c r="AX48" s="115"/>
      <c r="AY48" s="43"/>
      <c r="AZ48" s="43"/>
      <c r="BB48" s="381"/>
      <c r="BC48" s="382"/>
      <c r="BD48" s="284"/>
      <c r="BE48" s="384"/>
      <c r="BF48" s="384"/>
      <c r="BG48" s="384"/>
      <c r="BH48" s="384"/>
      <c r="BI48" s="384"/>
      <c r="BJ48" s="384"/>
      <c r="BL48" s="385"/>
      <c r="BM48" s="8"/>
      <c r="BN48" s="8"/>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386"/>
      <c r="DC48" s="386"/>
    </row>
    <row r="49" spans="2:109" ht="15.75" thickBot="1" x14ac:dyDescent="0.3">
      <c r="B49" s="282" t="s">
        <v>116</v>
      </c>
      <c r="C49" s="283" t="s">
        <v>612</v>
      </c>
      <c r="D49" s="383"/>
      <c r="E49" s="284"/>
      <c r="F49" s="384"/>
      <c r="G49" s="384"/>
      <c r="H49" s="384"/>
      <c r="I49" s="384"/>
      <c r="J49" s="384"/>
      <c r="K49" s="384"/>
      <c r="L49" s="384"/>
      <c r="M49" s="384"/>
      <c r="N49" s="384"/>
      <c r="O49" s="384"/>
      <c r="P49" s="384"/>
      <c r="Q49" s="384"/>
      <c r="R49" s="384"/>
      <c r="S49" s="384"/>
      <c r="T49" s="384"/>
      <c r="U49" s="388"/>
      <c r="V49" s="388"/>
      <c r="W49" s="388"/>
      <c r="X49" s="388"/>
      <c r="Y49" s="388"/>
      <c r="Z49" s="388"/>
      <c r="AA49" s="388"/>
      <c r="AB49" s="388"/>
      <c r="AC49" s="388"/>
      <c r="AD49" s="388"/>
      <c r="AE49" s="388"/>
      <c r="AF49" s="388"/>
      <c r="AG49" s="388"/>
      <c r="AH49" s="388"/>
      <c r="AI49" s="388"/>
      <c r="AJ49" s="388"/>
      <c r="AK49" s="14"/>
      <c r="AL49" s="14"/>
      <c r="AM49" s="14"/>
      <c r="AN49" s="14"/>
      <c r="AO49" s="14"/>
      <c r="AP49" s="14"/>
      <c r="AQ49" s="14"/>
      <c r="AR49" s="14"/>
      <c r="AS49" s="14"/>
      <c r="AT49" s="14"/>
      <c r="AU49" s="278"/>
      <c r="AV49" s="115"/>
      <c r="AW49" s="115"/>
      <c r="AX49" s="115"/>
      <c r="AY49" s="43"/>
      <c r="AZ49" s="43"/>
      <c r="BB49" s="282" t="s">
        <v>116</v>
      </c>
      <c r="BC49" s="283" t="s">
        <v>612</v>
      </c>
      <c r="BD49" s="284"/>
      <c r="BE49" s="384"/>
      <c r="BF49" s="384"/>
      <c r="BG49" s="384"/>
      <c r="BH49" s="384"/>
      <c r="BI49" s="384"/>
      <c r="BJ49" s="384"/>
      <c r="BL49" s="385"/>
      <c r="BM49" s="8"/>
      <c r="BN49" s="8"/>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386"/>
      <c r="DC49" s="386"/>
      <c r="DD49" s="385"/>
      <c r="DE49" s="389"/>
    </row>
    <row r="50" spans="2:109" ht="14.25" customHeight="1" x14ac:dyDescent="0.25">
      <c r="B50" s="287">
        <v>40</v>
      </c>
      <c r="C50" s="390" t="s">
        <v>359</v>
      </c>
      <c r="D50" s="46" t="s">
        <v>40</v>
      </c>
      <c r="E50" s="289" t="s">
        <v>41</v>
      </c>
      <c r="F50" s="289">
        <v>3</v>
      </c>
      <c r="G50" s="291">
        <v>0</v>
      </c>
      <c r="H50" s="292">
        <v>0</v>
      </c>
      <c r="I50" s="292">
        <v>0</v>
      </c>
      <c r="J50" s="292">
        <v>0</v>
      </c>
      <c r="K50" s="293">
        <f t="shared" ref="K50:K88" si="21">SUM(G50:J50)</f>
        <v>0</v>
      </c>
      <c r="L50" s="291">
        <v>0</v>
      </c>
      <c r="M50" s="292">
        <v>0</v>
      </c>
      <c r="N50" s="292">
        <v>0</v>
      </c>
      <c r="O50" s="292">
        <v>0</v>
      </c>
      <c r="P50" s="293">
        <f t="shared" ref="P50:P88" si="22">SUM(L50:O50)</f>
        <v>0</v>
      </c>
      <c r="Q50" s="291">
        <v>0</v>
      </c>
      <c r="R50" s="292">
        <v>0</v>
      </c>
      <c r="S50" s="292">
        <v>0</v>
      </c>
      <c r="T50" s="292">
        <v>0</v>
      </c>
      <c r="U50" s="293">
        <f t="shared" ref="U50:U88" si="23">SUM(Q50:T50)</f>
        <v>0</v>
      </c>
      <c r="V50" s="291">
        <v>7.249810000000001E-2</v>
      </c>
      <c r="W50" s="292">
        <v>0</v>
      </c>
      <c r="X50" s="292">
        <v>0</v>
      </c>
      <c r="Y50" s="292">
        <v>0</v>
      </c>
      <c r="Z50" s="293">
        <f t="shared" ref="Z50:Z88" si="24">SUM(V50:Y50)</f>
        <v>7.249810000000001E-2</v>
      </c>
      <c r="AA50" s="291">
        <v>7.7896062000000002E-2</v>
      </c>
      <c r="AB50" s="292">
        <v>0</v>
      </c>
      <c r="AC50" s="292">
        <v>0</v>
      </c>
      <c r="AD50" s="292">
        <v>0</v>
      </c>
      <c r="AE50" s="293">
        <f t="shared" ref="AE50:AE88" si="25">SUM(AA50:AD50)</f>
        <v>7.7896062000000002E-2</v>
      </c>
      <c r="AF50" s="291">
        <v>4.830298324E-2</v>
      </c>
      <c r="AG50" s="292">
        <v>0</v>
      </c>
      <c r="AH50" s="292">
        <v>0</v>
      </c>
      <c r="AI50" s="292">
        <v>0</v>
      </c>
      <c r="AJ50" s="293">
        <f t="shared" ref="AJ50:AJ88" si="26">SUM(AF50:AI50)</f>
        <v>4.830298324E-2</v>
      </c>
      <c r="AK50" s="291">
        <v>4.3769042904799993E-2</v>
      </c>
      <c r="AL50" s="292">
        <v>0</v>
      </c>
      <c r="AM50" s="292">
        <v>0</v>
      </c>
      <c r="AN50" s="292">
        <v>0</v>
      </c>
      <c r="AO50" s="293">
        <f t="shared" ref="AO50:AO88" si="27">SUM(AK50:AN50)</f>
        <v>4.3769042904799993E-2</v>
      </c>
      <c r="AP50" s="291">
        <v>5.4244423762895996E-2</v>
      </c>
      <c r="AQ50" s="292">
        <v>0</v>
      </c>
      <c r="AR50" s="292">
        <v>0</v>
      </c>
      <c r="AS50" s="292">
        <v>0</v>
      </c>
      <c r="AT50" s="293">
        <f t="shared" ref="AT50:AT88" si="28">SUM(AP50:AS50)</f>
        <v>5.4244423762895996E-2</v>
      </c>
      <c r="AU50" s="278"/>
      <c r="AV50" s="52"/>
      <c r="AW50" s="294"/>
      <c r="AX50" s="54"/>
      <c r="AY50" s="43">
        <f t="shared" ref="AY50:AY72" si="29">IF(SUM(BO50:DA50)=0,0,$BO$4)</f>
        <v>0</v>
      </c>
      <c r="AZ50" s="43"/>
      <c r="BB50" s="287">
        <v>40</v>
      </c>
      <c r="BC50" s="390" t="s">
        <v>359</v>
      </c>
      <c r="BD50" s="289" t="s">
        <v>41</v>
      </c>
      <c r="BE50" s="289">
        <v>3</v>
      </c>
      <c r="BF50" s="295" t="s">
        <v>613</v>
      </c>
      <c r="BG50" s="296" t="s">
        <v>614</v>
      </c>
      <c r="BH50" s="296" t="s">
        <v>615</v>
      </c>
      <c r="BI50" s="296" t="s">
        <v>616</v>
      </c>
      <c r="BJ50" s="297" t="s">
        <v>617</v>
      </c>
      <c r="BL50" s="385"/>
      <c r="BM50" s="8"/>
      <c r="BN50" s="8"/>
      <c r="BO50" s="298">
        <f t="shared" ref="BO50:BR72" si="30">IF(ISNUMBER(G50),0,1)</f>
        <v>0</v>
      </c>
      <c r="BP50" s="298">
        <f t="shared" si="30"/>
        <v>0</v>
      </c>
      <c r="BQ50" s="298">
        <f t="shared" si="30"/>
        <v>0</v>
      </c>
      <c r="BR50" s="298">
        <f t="shared" si="30"/>
        <v>0</v>
      </c>
      <c r="BS50" s="166"/>
      <c r="BT50" s="298">
        <f t="shared" ref="BT50:BW72" si="31">IF(ISNUMBER(L50),0,1)</f>
        <v>0</v>
      </c>
      <c r="BU50" s="298">
        <f t="shared" si="31"/>
        <v>0</v>
      </c>
      <c r="BV50" s="298">
        <f t="shared" si="31"/>
        <v>0</v>
      </c>
      <c r="BW50" s="298">
        <f t="shared" si="31"/>
        <v>0</v>
      </c>
      <c r="BX50" s="166"/>
      <c r="BY50" s="298">
        <f t="shared" ref="BY50:CB72" si="32">IF(ISNUMBER(Q50),0,1)</f>
        <v>0</v>
      </c>
      <c r="BZ50" s="298">
        <f t="shared" si="32"/>
        <v>0</v>
      </c>
      <c r="CA50" s="298">
        <f t="shared" si="32"/>
        <v>0</v>
      </c>
      <c r="CB50" s="298">
        <f t="shared" si="32"/>
        <v>0</v>
      </c>
      <c r="CC50" s="166"/>
      <c r="CD50" s="298">
        <f t="shared" ref="CD50:CG72" si="33">IF(ISNUMBER(V50),0,1)</f>
        <v>0</v>
      </c>
      <c r="CE50" s="298">
        <f t="shared" si="33"/>
        <v>0</v>
      </c>
      <c r="CF50" s="298">
        <f t="shared" si="33"/>
        <v>0</v>
      </c>
      <c r="CG50" s="298">
        <f t="shared" si="33"/>
        <v>0</v>
      </c>
      <c r="CH50" s="166"/>
      <c r="CI50" s="298">
        <f t="shared" ref="CI50:CL72" si="34">IF(ISNUMBER(AA50),0,1)</f>
        <v>0</v>
      </c>
      <c r="CJ50" s="298">
        <f t="shared" si="34"/>
        <v>0</v>
      </c>
      <c r="CK50" s="298">
        <f t="shared" si="34"/>
        <v>0</v>
      </c>
      <c r="CL50" s="298">
        <f t="shared" si="34"/>
        <v>0</v>
      </c>
      <c r="CM50" s="166"/>
      <c r="CN50" s="298">
        <f t="shared" ref="CN50:CQ72" si="35">IF(ISNUMBER(AF50),0,1)</f>
        <v>0</v>
      </c>
      <c r="CO50" s="298">
        <f t="shared" si="35"/>
        <v>0</v>
      </c>
      <c r="CP50" s="298">
        <f t="shared" si="35"/>
        <v>0</v>
      </c>
      <c r="CQ50" s="298">
        <f t="shared" si="35"/>
        <v>0</v>
      </c>
      <c r="CR50" s="166"/>
      <c r="CS50" s="298">
        <f t="shared" ref="CS50:CV72" si="36">IF(ISNUMBER(AK50),0,1)</f>
        <v>0</v>
      </c>
      <c r="CT50" s="298">
        <f t="shared" si="36"/>
        <v>0</v>
      </c>
      <c r="CU50" s="298">
        <f t="shared" si="36"/>
        <v>0</v>
      </c>
      <c r="CV50" s="298">
        <f t="shared" si="36"/>
        <v>0</v>
      </c>
      <c r="CW50" s="166"/>
      <c r="CX50" s="298">
        <f t="shared" ref="CX50:DA72" si="37">IF(ISNUMBER(AP50),0,1)</f>
        <v>0</v>
      </c>
      <c r="CY50" s="298">
        <f t="shared" si="37"/>
        <v>0</v>
      </c>
      <c r="CZ50" s="298">
        <f t="shared" si="37"/>
        <v>0</v>
      </c>
      <c r="DA50" s="298">
        <f t="shared" si="37"/>
        <v>0</v>
      </c>
      <c r="DB50" s="386"/>
      <c r="DC50" s="386"/>
      <c r="DD50" s="385"/>
      <c r="DE50" s="389"/>
    </row>
    <row r="51" spans="2:109" ht="14.25" customHeight="1" x14ac:dyDescent="0.25">
      <c r="B51" s="300">
        <f t="shared" ref="B51:B88" si="38">B50+1</f>
        <v>41</v>
      </c>
      <c r="C51" s="390" t="s">
        <v>365</v>
      </c>
      <c r="D51" s="64" t="s">
        <v>49</v>
      </c>
      <c r="E51" s="331" t="s">
        <v>41</v>
      </c>
      <c r="F51" s="331">
        <v>3</v>
      </c>
      <c r="G51" s="303">
        <v>0</v>
      </c>
      <c r="H51" s="304">
        <v>0</v>
      </c>
      <c r="I51" s="304">
        <v>0</v>
      </c>
      <c r="J51" s="304">
        <v>0</v>
      </c>
      <c r="K51" s="305">
        <f t="shared" si="21"/>
        <v>0</v>
      </c>
      <c r="L51" s="303">
        <v>0</v>
      </c>
      <c r="M51" s="304">
        <v>0</v>
      </c>
      <c r="N51" s="304">
        <v>0</v>
      </c>
      <c r="O51" s="304">
        <v>0</v>
      </c>
      <c r="P51" s="305">
        <f t="shared" si="22"/>
        <v>0</v>
      </c>
      <c r="Q51" s="303">
        <v>0</v>
      </c>
      <c r="R51" s="304">
        <v>0</v>
      </c>
      <c r="S51" s="304">
        <v>0</v>
      </c>
      <c r="T51" s="304">
        <v>0</v>
      </c>
      <c r="U51" s="305">
        <f t="shared" si="23"/>
        <v>0</v>
      </c>
      <c r="V51" s="303">
        <v>0</v>
      </c>
      <c r="W51" s="304">
        <v>0</v>
      </c>
      <c r="X51" s="304">
        <v>0</v>
      </c>
      <c r="Y51" s="304">
        <v>0</v>
      </c>
      <c r="Z51" s="305">
        <f t="shared" si="24"/>
        <v>0</v>
      </c>
      <c r="AA51" s="303">
        <v>0</v>
      </c>
      <c r="AB51" s="304">
        <v>0</v>
      </c>
      <c r="AC51" s="304">
        <v>0</v>
      </c>
      <c r="AD51" s="304">
        <v>0</v>
      </c>
      <c r="AE51" s="305">
        <f t="shared" si="25"/>
        <v>0</v>
      </c>
      <c r="AF51" s="303">
        <v>0.94610000000000005</v>
      </c>
      <c r="AG51" s="304">
        <v>0</v>
      </c>
      <c r="AH51" s="304">
        <v>0</v>
      </c>
      <c r="AI51" s="304">
        <v>0</v>
      </c>
      <c r="AJ51" s="305">
        <f t="shared" si="26"/>
        <v>0.94610000000000005</v>
      </c>
      <c r="AK51" s="303">
        <v>0.94610000000000005</v>
      </c>
      <c r="AL51" s="304">
        <v>0</v>
      </c>
      <c r="AM51" s="304">
        <v>0</v>
      </c>
      <c r="AN51" s="304">
        <v>0</v>
      </c>
      <c r="AO51" s="305">
        <f t="shared" si="27"/>
        <v>0.94610000000000005</v>
      </c>
      <c r="AP51" s="303">
        <v>0.94610000000000005</v>
      </c>
      <c r="AQ51" s="304">
        <v>0</v>
      </c>
      <c r="AR51" s="304">
        <v>0</v>
      </c>
      <c r="AS51" s="304">
        <v>0</v>
      </c>
      <c r="AT51" s="305">
        <f t="shared" si="28"/>
        <v>0.94610000000000005</v>
      </c>
      <c r="AU51" s="391"/>
      <c r="AV51" s="307"/>
      <c r="AW51" s="308"/>
      <c r="AX51" s="309"/>
      <c r="AY51" s="43">
        <f t="shared" si="29"/>
        <v>0</v>
      </c>
      <c r="AZ51" s="43"/>
      <c r="BB51" s="300">
        <f t="shared" ref="BB51:BB88" si="39">BB50+1</f>
        <v>41</v>
      </c>
      <c r="BC51" s="390" t="s">
        <v>365</v>
      </c>
      <c r="BD51" s="331" t="s">
        <v>41</v>
      </c>
      <c r="BE51" s="331">
        <v>3</v>
      </c>
      <c r="BF51" s="311" t="s">
        <v>618</v>
      </c>
      <c r="BG51" s="312" t="s">
        <v>619</v>
      </c>
      <c r="BH51" s="312" t="s">
        <v>620</v>
      </c>
      <c r="BI51" s="312" t="s">
        <v>621</v>
      </c>
      <c r="BJ51" s="313" t="s">
        <v>622</v>
      </c>
      <c r="BL51" s="385"/>
      <c r="BM51" s="8"/>
      <c r="BN51" s="8"/>
      <c r="BO51" s="298">
        <f t="shared" si="30"/>
        <v>0</v>
      </c>
      <c r="BP51" s="298">
        <f t="shared" si="30"/>
        <v>0</v>
      </c>
      <c r="BQ51" s="298">
        <f t="shared" si="30"/>
        <v>0</v>
      </c>
      <c r="BR51" s="298">
        <f t="shared" si="30"/>
        <v>0</v>
      </c>
      <c r="BS51" s="166"/>
      <c r="BT51" s="298">
        <f t="shared" si="31"/>
        <v>0</v>
      </c>
      <c r="BU51" s="298">
        <f t="shared" si="31"/>
        <v>0</v>
      </c>
      <c r="BV51" s="298">
        <f t="shared" si="31"/>
        <v>0</v>
      </c>
      <c r="BW51" s="298">
        <f t="shared" si="31"/>
        <v>0</v>
      </c>
      <c r="BX51" s="166"/>
      <c r="BY51" s="298">
        <f t="shared" si="32"/>
        <v>0</v>
      </c>
      <c r="BZ51" s="298">
        <f t="shared" si="32"/>
        <v>0</v>
      </c>
      <c r="CA51" s="298">
        <f t="shared" si="32"/>
        <v>0</v>
      </c>
      <c r="CB51" s="298">
        <f t="shared" si="32"/>
        <v>0</v>
      </c>
      <c r="CC51" s="166"/>
      <c r="CD51" s="298">
        <f t="shared" si="33"/>
        <v>0</v>
      </c>
      <c r="CE51" s="298">
        <f t="shared" si="33"/>
        <v>0</v>
      </c>
      <c r="CF51" s="298">
        <f t="shared" si="33"/>
        <v>0</v>
      </c>
      <c r="CG51" s="298">
        <f t="shared" si="33"/>
        <v>0</v>
      </c>
      <c r="CH51" s="166"/>
      <c r="CI51" s="298">
        <f t="shared" si="34"/>
        <v>0</v>
      </c>
      <c r="CJ51" s="298">
        <f t="shared" si="34"/>
        <v>0</v>
      </c>
      <c r="CK51" s="298">
        <f t="shared" si="34"/>
        <v>0</v>
      </c>
      <c r="CL51" s="298">
        <f t="shared" si="34"/>
        <v>0</v>
      </c>
      <c r="CM51" s="166"/>
      <c r="CN51" s="298">
        <f t="shared" si="35"/>
        <v>0</v>
      </c>
      <c r="CO51" s="298">
        <f t="shared" si="35"/>
        <v>0</v>
      </c>
      <c r="CP51" s="298">
        <f t="shared" si="35"/>
        <v>0</v>
      </c>
      <c r="CQ51" s="298">
        <f t="shared" si="35"/>
        <v>0</v>
      </c>
      <c r="CR51" s="166"/>
      <c r="CS51" s="298">
        <f t="shared" si="36"/>
        <v>0</v>
      </c>
      <c r="CT51" s="298">
        <f t="shared" si="36"/>
        <v>0</v>
      </c>
      <c r="CU51" s="298">
        <f t="shared" si="36"/>
        <v>0</v>
      </c>
      <c r="CV51" s="298">
        <f t="shared" si="36"/>
        <v>0</v>
      </c>
      <c r="CW51" s="166"/>
      <c r="CX51" s="298">
        <f t="shared" si="37"/>
        <v>0</v>
      </c>
      <c r="CY51" s="298">
        <f t="shared" si="37"/>
        <v>0</v>
      </c>
      <c r="CZ51" s="298">
        <f t="shared" si="37"/>
        <v>0</v>
      </c>
      <c r="DA51" s="298">
        <f t="shared" si="37"/>
        <v>0</v>
      </c>
      <c r="DB51" s="386"/>
      <c r="DC51" s="386"/>
      <c r="DD51" s="385"/>
      <c r="DE51" s="389"/>
    </row>
    <row r="52" spans="2:109" ht="14.25" customHeight="1" x14ac:dyDescent="0.25">
      <c r="B52" s="300">
        <f t="shared" si="38"/>
        <v>42</v>
      </c>
      <c r="C52" s="315" t="s">
        <v>371</v>
      </c>
      <c r="D52" s="64" t="s">
        <v>56</v>
      </c>
      <c r="E52" s="331" t="s">
        <v>41</v>
      </c>
      <c r="F52" s="331">
        <v>3</v>
      </c>
      <c r="G52" s="303">
        <v>0</v>
      </c>
      <c r="H52" s="304">
        <v>0</v>
      </c>
      <c r="I52" s="304">
        <v>0</v>
      </c>
      <c r="J52" s="304">
        <v>0</v>
      </c>
      <c r="K52" s="305">
        <f t="shared" si="21"/>
        <v>0</v>
      </c>
      <c r="L52" s="303">
        <v>0</v>
      </c>
      <c r="M52" s="304">
        <v>0</v>
      </c>
      <c r="N52" s="304">
        <v>0</v>
      </c>
      <c r="O52" s="304">
        <v>0</v>
      </c>
      <c r="P52" s="305">
        <f t="shared" si="22"/>
        <v>0</v>
      </c>
      <c r="Q52" s="303">
        <v>0</v>
      </c>
      <c r="R52" s="304">
        <v>0</v>
      </c>
      <c r="S52" s="304">
        <v>0</v>
      </c>
      <c r="T52" s="304">
        <v>0</v>
      </c>
      <c r="U52" s="305">
        <f t="shared" si="23"/>
        <v>0</v>
      </c>
      <c r="V52" s="303">
        <v>1.0049999999999998E-2</v>
      </c>
      <c r="W52" s="304">
        <v>0</v>
      </c>
      <c r="X52" s="304">
        <v>0</v>
      </c>
      <c r="Y52" s="304">
        <v>0</v>
      </c>
      <c r="Z52" s="305">
        <f t="shared" si="24"/>
        <v>1.0049999999999998E-2</v>
      </c>
      <c r="AA52" s="303">
        <v>1.0049999999999998E-2</v>
      </c>
      <c r="AB52" s="304">
        <v>0</v>
      </c>
      <c r="AC52" s="304">
        <v>0</v>
      </c>
      <c r="AD52" s="304">
        <v>0</v>
      </c>
      <c r="AE52" s="305">
        <f t="shared" si="25"/>
        <v>1.0049999999999998E-2</v>
      </c>
      <c r="AF52" s="303">
        <v>1.0049999999999998E-2</v>
      </c>
      <c r="AG52" s="304">
        <v>0</v>
      </c>
      <c r="AH52" s="304">
        <v>0</v>
      </c>
      <c r="AI52" s="304">
        <v>0</v>
      </c>
      <c r="AJ52" s="305">
        <f t="shared" si="26"/>
        <v>1.0049999999999998E-2</v>
      </c>
      <c r="AK52" s="303">
        <v>1.0049999999999998E-2</v>
      </c>
      <c r="AL52" s="304">
        <v>0</v>
      </c>
      <c r="AM52" s="304">
        <v>0</v>
      </c>
      <c r="AN52" s="304">
        <v>0</v>
      </c>
      <c r="AO52" s="305">
        <f t="shared" si="27"/>
        <v>1.0049999999999998E-2</v>
      </c>
      <c r="AP52" s="303">
        <v>1.0049999999999998E-2</v>
      </c>
      <c r="AQ52" s="304">
        <v>0</v>
      </c>
      <c r="AR52" s="304">
        <v>0</v>
      </c>
      <c r="AS52" s="304">
        <v>0</v>
      </c>
      <c r="AT52" s="305">
        <f t="shared" si="28"/>
        <v>1.0049999999999998E-2</v>
      </c>
      <c r="AU52" s="278"/>
      <c r="AV52" s="70"/>
      <c r="AW52" s="37"/>
      <c r="AX52" s="71"/>
      <c r="AY52" s="43">
        <f t="shared" si="29"/>
        <v>0</v>
      </c>
      <c r="AZ52" s="43"/>
      <c r="BB52" s="300">
        <f t="shared" si="39"/>
        <v>42</v>
      </c>
      <c r="BC52" s="315" t="s">
        <v>371</v>
      </c>
      <c r="BD52" s="331" t="s">
        <v>41</v>
      </c>
      <c r="BE52" s="331">
        <v>3</v>
      </c>
      <c r="BF52" s="311" t="s">
        <v>623</v>
      </c>
      <c r="BG52" s="312" t="s">
        <v>624</v>
      </c>
      <c r="BH52" s="312" t="s">
        <v>625</v>
      </c>
      <c r="BI52" s="312" t="s">
        <v>626</v>
      </c>
      <c r="BJ52" s="313" t="s">
        <v>627</v>
      </c>
      <c r="BL52" s="385"/>
      <c r="BM52" s="8"/>
      <c r="BN52" s="8"/>
      <c r="BO52" s="298">
        <f t="shared" si="30"/>
        <v>0</v>
      </c>
      <c r="BP52" s="298">
        <f t="shared" si="30"/>
        <v>0</v>
      </c>
      <c r="BQ52" s="298">
        <f t="shared" si="30"/>
        <v>0</v>
      </c>
      <c r="BR52" s="298">
        <f t="shared" si="30"/>
        <v>0</v>
      </c>
      <c r="BS52" s="166"/>
      <c r="BT52" s="298">
        <f t="shared" si="31"/>
        <v>0</v>
      </c>
      <c r="BU52" s="298">
        <f t="shared" si="31"/>
        <v>0</v>
      </c>
      <c r="BV52" s="298">
        <f t="shared" si="31"/>
        <v>0</v>
      </c>
      <c r="BW52" s="298">
        <f t="shared" si="31"/>
        <v>0</v>
      </c>
      <c r="BX52" s="166"/>
      <c r="BY52" s="298">
        <f t="shared" si="32"/>
        <v>0</v>
      </c>
      <c r="BZ52" s="298">
        <f t="shared" si="32"/>
        <v>0</v>
      </c>
      <c r="CA52" s="298">
        <f t="shared" si="32"/>
        <v>0</v>
      </c>
      <c r="CB52" s="298">
        <f t="shared" si="32"/>
        <v>0</v>
      </c>
      <c r="CC52" s="166"/>
      <c r="CD52" s="298">
        <f t="shared" si="33"/>
        <v>0</v>
      </c>
      <c r="CE52" s="298">
        <f t="shared" si="33"/>
        <v>0</v>
      </c>
      <c r="CF52" s="298">
        <f t="shared" si="33"/>
        <v>0</v>
      </c>
      <c r="CG52" s="298">
        <f t="shared" si="33"/>
        <v>0</v>
      </c>
      <c r="CH52" s="166"/>
      <c r="CI52" s="298">
        <f t="shared" si="34"/>
        <v>0</v>
      </c>
      <c r="CJ52" s="298">
        <f t="shared" si="34"/>
        <v>0</v>
      </c>
      <c r="CK52" s="298">
        <f t="shared" si="34"/>
        <v>0</v>
      </c>
      <c r="CL52" s="298">
        <f t="shared" si="34"/>
        <v>0</v>
      </c>
      <c r="CM52" s="166"/>
      <c r="CN52" s="298">
        <f t="shared" si="35"/>
        <v>0</v>
      </c>
      <c r="CO52" s="298">
        <f t="shared" si="35"/>
        <v>0</v>
      </c>
      <c r="CP52" s="298">
        <f t="shared" si="35"/>
        <v>0</v>
      </c>
      <c r="CQ52" s="298">
        <f t="shared" si="35"/>
        <v>0</v>
      </c>
      <c r="CR52" s="166"/>
      <c r="CS52" s="298">
        <f t="shared" si="36"/>
        <v>0</v>
      </c>
      <c r="CT52" s="298">
        <f t="shared" si="36"/>
        <v>0</v>
      </c>
      <c r="CU52" s="298">
        <f t="shared" si="36"/>
        <v>0</v>
      </c>
      <c r="CV52" s="298">
        <f t="shared" si="36"/>
        <v>0</v>
      </c>
      <c r="CW52" s="166"/>
      <c r="CX52" s="298">
        <f t="shared" si="37"/>
        <v>0</v>
      </c>
      <c r="CY52" s="298">
        <f t="shared" si="37"/>
        <v>0</v>
      </c>
      <c r="CZ52" s="298">
        <f t="shared" si="37"/>
        <v>0</v>
      </c>
      <c r="DA52" s="298">
        <f t="shared" si="37"/>
        <v>0</v>
      </c>
      <c r="DB52" s="386"/>
      <c r="DC52" s="386"/>
      <c r="DD52" s="385"/>
      <c r="DE52" s="389"/>
    </row>
    <row r="53" spans="2:109" ht="14.25" customHeight="1" x14ac:dyDescent="0.25">
      <c r="B53" s="314">
        <f t="shared" si="38"/>
        <v>43</v>
      </c>
      <c r="C53" s="315" t="s">
        <v>377</v>
      </c>
      <c r="D53" s="64" t="s">
        <v>64</v>
      </c>
      <c r="E53" s="331" t="s">
        <v>41</v>
      </c>
      <c r="F53" s="331">
        <v>3</v>
      </c>
      <c r="G53" s="303">
        <v>0</v>
      </c>
      <c r="H53" s="304">
        <v>0</v>
      </c>
      <c r="I53" s="304">
        <v>0</v>
      </c>
      <c r="J53" s="304">
        <v>0</v>
      </c>
      <c r="K53" s="305">
        <f t="shared" si="21"/>
        <v>0</v>
      </c>
      <c r="L53" s="303">
        <v>0</v>
      </c>
      <c r="M53" s="304">
        <v>0</v>
      </c>
      <c r="N53" s="304">
        <v>0</v>
      </c>
      <c r="O53" s="304">
        <v>0</v>
      </c>
      <c r="P53" s="305">
        <f t="shared" si="22"/>
        <v>0</v>
      </c>
      <c r="Q53" s="303">
        <v>0</v>
      </c>
      <c r="R53" s="304">
        <v>0</v>
      </c>
      <c r="S53" s="304">
        <v>0</v>
      </c>
      <c r="T53" s="304">
        <v>0</v>
      </c>
      <c r="U53" s="305">
        <f t="shared" si="23"/>
        <v>0</v>
      </c>
      <c r="V53" s="303">
        <v>0</v>
      </c>
      <c r="W53" s="304">
        <v>0</v>
      </c>
      <c r="X53" s="304">
        <v>0</v>
      </c>
      <c r="Y53" s="304">
        <v>0</v>
      </c>
      <c r="Z53" s="305">
        <f t="shared" si="24"/>
        <v>0</v>
      </c>
      <c r="AA53" s="303">
        <v>0</v>
      </c>
      <c r="AB53" s="304">
        <v>0</v>
      </c>
      <c r="AC53" s="304">
        <v>0</v>
      </c>
      <c r="AD53" s="304">
        <v>0</v>
      </c>
      <c r="AE53" s="305">
        <f t="shared" si="25"/>
        <v>0</v>
      </c>
      <c r="AF53" s="303">
        <v>0</v>
      </c>
      <c r="AG53" s="304">
        <v>0</v>
      </c>
      <c r="AH53" s="304">
        <v>0</v>
      </c>
      <c r="AI53" s="304">
        <v>0</v>
      </c>
      <c r="AJ53" s="305">
        <f t="shared" si="26"/>
        <v>0</v>
      </c>
      <c r="AK53" s="303">
        <v>0</v>
      </c>
      <c r="AL53" s="304">
        <v>0</v>
      </c>
      <c r="AM53" s="304">
        <v>0</v>
      </c>
      <c r="AN53" s="304">
        <v>0</v>
      </c>
      <c r="AO53" s="305">
        <f t="shared" si="27"/>
        <v>0</v>
      </c>
      <c r="AP53" s="303">
        <v>0</v>
      </c>
      <c r="AQ53" s="304">
        <v>0</v>
      </c>
      <c r="AR53" s="304">
        <v>0</v>
      </c>
      <c r="AS53" s="304">
        <v>0</v>
      </c>
      <c r="AT53" s="305">
        <f t="shared" si="28"/>
        <v>0</v>
      </c>
      <c r="AU53" s="278"/>
      <c r="AV53" s="70"/>
      <c r="AW53" s="37"/>
      <c r="AX53" s="71"/>
      <c r="AY53" s="43">
        <f t="shared" si="29"/>
        <v>0</v>
      </c>
      <c r="AZ53" s="43"/>
      <c r="BB53" s="314">
        <f t="shared" si="39"/>
        <v>43</v>
      </c>
      <c r="BC53" s="315" t="s">
        <v>377</v>
      </c>
      <c r="BD53" s="331" t="s">
        <v>41</v>
      </c>
      <c r="BE53" s="331">
        <v>3</v>
      </c>
      <c r="BF53" s="311" t="s">
        <v>628</v>
      </c>
      <c r="BG53" s="312" t="s">
        <v>629</v>
      </c>
      <c r="BH53" s="312" t="s">
        <v>630</v>
      </c>
      <c r="BI53" s="312" t="s">
        <v>631</v>
      </c>
      <c r="BJ53" s="313" t="s">
        <v>632</v>
      </c>
      <c r="BM53" s="8"/>
      <c r="BN53" s="8"/>
      <c r="BO53" s="298">
        <f t="shared" si="30"/>
        <v>0</v>
      </c>
      <c r="BP53" s="298">
        <f t="shared" si="30"/>
        <v>0</v>
      </c>
      <c r="BQ53" s="298">
        <f t="shared" si="30"/>
        <v>0</v>
      </c>
      <c r="BR53" s="298">
        <f t="shared" si="30"/>
        <v>0</v>
      </c>
      <c r="BS53" s="166"/>
      <c r="BT53" s="298">
        <f t="shared" si="31"/>
        <v>0</v>
      </c>
      <c r="BU53" s="298">
        <f t="shared" si="31"/>
        <v>0</v>
      </c>
      <c r="BV53" s="298">
        <f t="shared" si="31"/>
        <v>0</v>
      </c>
      <c r="BW53" s="298">
        <f t="shared" si="31"/>
        <v>0</v>
      </c>
      <c r="BX53" s="166"/>
      <c r="BY53" s="298">
        <f t="shared" si="32"/>
        <v>0</v>
      </c>
      <c r="BZ53" s="298">
        <f t="shared" si="32"/>
        <v>0</v>
      </c>
      <c r="CA53" s="298">
        <f t="shared" si="32"/>
        <v>0</v>
      </c>
      <c r="CB53" s="298">
        <f t="shared" si="32"/>
        <v>0</v>
      </c>
      <c r="CC53" s="166"/>
      <c r="CD53" s="298">
        <f t="shared" si="33"/>
        <v>0</v>
      </c>
      <c r="CE53" s="298">
        <f t="shared" si="33"/>
        <v>0</v>
      </c>
      <c r="CF53" s="298">
        <f t="shared" si="33"/>
        <v>0</v>
      </c>
      <c r="CG53" s="298">
        <f t="shared" si="33"/>
        <v>0</v>
      </c>
      <c r="CH53" s="166"/>
      <c r="CI53" s="298">
        <f t="shared" si="34"/>
        <v>0</v>
      </c>
      <c r="CJ53" s="298">
        <f t="shared" si="34"/>
        <v>0</v>
      </c>
      <c r="CK53" s="298">
        <f t="shared" si="34"/>
        <v>0</v>
      </c>
      <c r="CL53" s="298">
        <f t="shared" si="34"/>
        <v>0</v>
      </c>
      <c r="CM53" s="166"/>
      <c r="CN53" s="298">
        <f t="shared" si="35"/>
        <v>0</v>
      </c>
      <c r="CO53" s="298">
        <f t="shared" si="35"/>
        <v>0</v>
      </c>
      <c r="CP53" s="298">
        <f t="shared" si="35"/>
        <v>0</v>
      </c>
      <c r="CQ53" s="298">
        <f t="shared" si="35"/>
        <v>0</v>
      </c>
      <c r="CR53" s="166"/>
      <c r="CS53" s="298">
        <f t="shared" si="36"/>
        <v>0</v>
      </c>
      <c r="CT53" s="298">
        <f t="shared" si="36"/>
        <v>0</v>
      </c>
      <c r="CU53" s="298">
        <f t="shared" si="36"/>
        <v>0</v>
      </c>
      <c r="CV53" s="298">
        <f t="shared" si="36"/>
        <v>0</v>
      </c>
      <c r="CW53" s="166"/>
      <c r="CX53" s="298">
        <f t="shared" si="37"/>
        <v>0</v>
      </c>
      <c r="CY53" s="298">
        <f t="shared" si="37"/>
        <v>0</v>
      </c>
      <c r="CZ53" s="298">
        <f t="shared" si="37"/>
        <v>0</v>
      </c>
      <c r="DA53" s="298">
        <f t="shared" si="37"/>
        <v>0</v>
      </c>
    </row>
    <row r="54" spans="2:109" ht="14.25" customHeight="1" x14ac:dyDescent="0.25">
      <c r="B54" s="314">
        <f t="shared" si="38"/>
        <v>44</v>
      </c>
      <c r="C54" s="315" t="s">
        <v>383</v>
      </c>
      <c r="D54" s="392"/>
      <c r="E54" s="331" t="s">
        <v>41</v>
      </c>
      <c r="F54" s="331">
        <v>3</v>
      </c>
      <c r="G54" s="303">
        <v>0</v>
      </c>
      <c r="H54" s="304">
        <v>0</v>
      </c>
      <c r="I54" s="304">
        <v>0</v>
      </c>
      <c r="J54" s="304">
        <v>0</v>
      </c>
      <c r="K54" s="305">
        <f t="shared" si="21"/>
        <v>0</v>
      </c>
      <c r="L54" s="303">
        <v>0</v>
      </c>
      <c r="M54" s="304">
        <v>0</v>
      </c>
      <c r="N54" s="304">
        <v>0</v>
      </c>
      <c r="O54" s="304">
        <v>0</v>
      </c>
      <c r="P54" s="305">
        <f t="shared" si="22"/>
        <v>0</v>
      </c>
      <c r="Q54" s="303">
        <v>0</v>
      </c>
      <c r="R54" s="304">
        <v>0</v>
      </c>
      <c r="S54" s="304">
        <v>0</v>
      </c>
      <c r="T54" s="304">
        <v>0</v>
      </c>
      <c r="U54" s="305">
        <f t="shared" si="23"/>
        <v>0</v>
      </c>
      <c r="V54" s="303">
        <v>3.6411025582974869E-2</v>
      </c>
      <c r="W54" s="304">
        <v>0</v>
      </c>
      <c r="X54" s="304">
        <v>0</v>
      </c>
      <c r="Y54" s="304">
        <v>0</v>
      </c>
      <c r="Z54" s="305">
        <f t="shared" si="24"/>
        <v>3.6411025582974869E-2</v>
      </c>
      <c r="AA54" s="303">
        <v>5.6411025582974873E-2</v>
      </c>
      <c r="AB54" s="304">
        <v>0</v>
      </c>
      <c r="AC54" s="304">
        <v>0</v>
      </c>
      <c r="AD54" s="304">
        <v>0</v>
      </c>
      <c r="AE54" s="305">
        <f t="shared" si="25"/>
        <v>5.6411025582974873E-2</v>
      </c>
      <c r="AF54" s="303">
        <v>4.1411025582974874E-2</v>
      </c>
      <c r="AG54" s="304">
        <v>0</v>
      </c>
      <c r="AH54" s="304">
        <v>0</v>
      </c>
      <c r="AI54" s="304">
        <v>0</v>
      </c>
      <c r="AJ54" s="305">
        <f t="shared" si="26"/>
        <v>4.1411025582974874E-2</v>
      </c>
      <c r="AK54" s="303">
        <v>4.1411025582974874E-2</v>
      </c>
      <c r="AL54" s="304">
        <v>0</v>
      </c>
      <c r="AM54" s="304">
        <v>0</v>
      </c>
      <c r="AN54" s="304">
        <v>0</v>
      </c>
      <c r="AO54" s="305">
        <f t="shared" si="27"/>
        <v>4.1411025582974874E-2</v>
      </c>
      <c r="AP54" s="303">
        <v>4.1411025582974874E-2</v>
      </c>
      <c r="AQ54" s="304">
        <v>0</v>
      </c>
      <c r="AR54" s="304">
        <v>0</v>
      </c>
      <c r="AS54" s="304">
        <v>0</v>
      </c>
      <c r="AT54" s="305">
        <f t="shared" si="28"/>
        <v>4.1411025582974874E-2</v>
      </c>
      <c r="AU54" s="278"/>
      <c r="AV54" s="70"/>
      <c r="AW54" s="37"/>
      <c r="AX54" s="71"/>
      <c r="AY54" s="43">
        <f t="shared" si="29"/>
        <v>0</v>
      </c>
      <c r="AZ54" s="43"/>
      <c r="BB54" s="314">
        <f t="shared" si="39"/>
        <v>44</v>
      </c>
      <c r="BC54" s="315" t="s">
        <v>383</v>
      </c>
      <c r="BD54" s="331" t="s">
        <v>41</v>
      </c>
      <c r="BE54" s="331">
        <v>3</v>
      </c>
      <c r="BF54" s="311" t="s">
        <v>633</v>
      </c>
      <c r="BG54" s="312" t="s">
        <v>634</v>
      </c>
      <c r="BH54" s="312" t="s">
        <v>635</v>
      </c>
      <c r="BI54" s="312" t="s">
        <v>636</v>
      </c>
      <c r="BJ54" s="313" t="s">
        <v>637</v>
      </c>
      <c r="BM54" s="8"/>
      <c r="BN54" s="8"/>
      <c r="BO54" s="298">
        <f t="shared" si="30"/>
        <v>0</v>
      </c>
      <c r="BP54" s="298">
        <f t="shared" si="30"/>
        <v>0</v>
      </c>
      <c r="BQ54" s="298">
        <f t="shared" si="30"/>
        <v>0</v>
      </c>
      <c r="BR54" s="298">
        <f t="shared" si="30"/>
        <v>0</v>
      </c>
      <c r="BS54" s="166"/>
      <c r="BT54" s="298">
        <f t="shared" si="31"/>
        <v>0</v>
      </c>
      <c r="BU54" s="298">
        <f t="shared" si="31"/>
        <v>0</v>
      </c>
      <c r="BV54" s="298">
        <f t="shared" si="31"/>
        <v>0</v>
      </c>
      <c r="BW54" s="298">
        <f t="shared" si="31"/>
        <v>0</v>
      </c>
      <c r="BX54" s="166"/>
      <c r="BY54" s="298">
        <f t="shared" si="32"/>
        <v>0</v>
      </c>
      <c r="BZ54" s="298">
        <f t="shared" si="32"/>
        <v>0</v>
      </c>
      <c r="CA54" s="298">
        <f t="shared" si="32"/>
        <v>0</v>
      </c>
      <c r="CB54" s="298">
        <f t="shared" si="32"/>
        <v>0</v>
      </c>
      <c r="CC54" s="166"/>
      <c r="CD54" s="298">
        <f t="shared" si="33"/>
        <v>0</v>
      </c>
      <c r="CE54" s="298">
        <f t="shared" si="33"/>
        <v>0</v>
      </c>
      <c r="CF54" s="298">
        <f t="shared" si="33"/>
        <v>0</v>
      </c>
      <c r="CG54" s="298">
        <f t="shared" si="33"/>
        <v>0</v>
      </c>
      <c r="CH54" s="166"/>
      <c r="CI54" s="298">
        <f t="shared" si="34"/>
        <v>0</v>
      </c>
      <c r="CJ54" s="298">
        <f t="shared" si="34"/>
        <v>0</v>
      </c>
      <c r="CK54" s="298">
        <f t="shared" si="34"/>
        <v>0</v>
      </c>
      <c r="CL54" s="298">
        <f t="shared" si="34"/>
        <v>0</v>
      </c>
      <c r="CM54" s="166"/>
      <c r="CN54" s="298">
        <f t="shared" si="35"/>
        <v>0</v>
      </c>
      <c r="CO54" s="298">
        <f t="shared" si="35"/>
        <v>0</v>
      </c>
      <c r="CP54" s="298">
        <f t="shared" si="35"/>
        <v>0</v>
      </c>
      <c r="CQ54" s="298">
        <f t="shared" si="35"/>
        <v>0</v>
      </c>
      <c r="CR54" s="166"/>
      <c r="CS54" s="298">
        <f t="shared" si="36"/>
        <v>0</v>
      </c>
      <c r="CT54" s="298">
        <f t="shared" si="36"/>
        <v>0</v>
      </c>
      <c r="CU54" s="298">
        <f t="shared" si="36"/>
        <v>0</v>
      </c>
      <c r="CV54" s="298">
        <f t="shared" si="36"/>
        <v>0</v>
      </c>
      <c r="CW54" s="166"/>
      <c r="CX54" s="298">
        <f t="shared" si="37"/>
        <v>0</v>
      </c>
      <c r="CY54" s="298">
        <f t="shared" si="37"/>
        <v>0</v>
      </c>
      <c r="CZ54" s="298">
        <f t="shared" si="37"/>
        <v>0</v>
      </c>
      <c r="DA54" s="298">
        <f t="shared" si="37"/>
        <v>0</v>
      </c>
      <c r="DB54" s="393"/>
      <c r="DC54" s="393"/>
      <c r="DD54" s="394"/>
      <c r="DE54" s="395"/>
    </row>
    <row r="55" spans="2:109" ht="14.25" customHeight="1" x14ac:dyDescent="0.25">
      <c r="B55" s="314">
        <f t="shared" si="38"/>
        <v>45</v>
      </c>
      <c r="C55" s="315" t="s">
        <v>389</v>
      </c>
      <c r="D55" s="392"/>
      <c r="E55" s="331" t="s">
        <v>41</v>
      </c>
      <c r="F55" s="331">
        <v>3</v>
      </c>
      <c r="G55" s="303">
        <v>0</v>
      </c>
      <c r="H55" s="304">
        <v>0</v>
      </c>
      <c r="I55" s="304">
        <v>0</v>
      </c>
      <c r="J55" s="304">
        <v>0</v>
      </c>
      <c r="K55" s="305">
        <f t="shared" si="21"/>
        <v>0</v>
      </c>
      <c r="L55" s="303">
        <v>0</v>
      </c>
      <c r="M55" s="304">
        <v>0</v>
      </c>
      <c r="N55" s="304">
        <v>0</v>
      </c>
      <c r="O55" s="304">
        <v>0</v>
      </c>
      <c r="P55" s="305">
        <f t="shared" si="22"/>
        <v>0</v>
      </c>
      <c r="Q55" s="303">
        <v>0</v>
      </c>
      <c r="R55" s="304">
        <v>0</v>
      </c>
      <c r="S55" s="304">
        <v>0</v>
      </c>
      <c r="T55" s="304">
        <v>0</v>
      </c>
      <c r="U55" s="305">
        <f t="shared" si="23"/>
        <v>0</v>
      </c>
      <c r="V55" s="303">
        <v>0</v>
      </c>
      <c r="W55" s="304">
        <v>0</v>
      </c>
      <c r="X55" s="304">
        <v>0</v>
      </c>
      <c r="Y55" s="304">
        <v>0</v>
      </c>
      <c r="Z55" s="305">
        <f t="shared" si="24"/>
        <v>0</v>
      </c>
      <c r="AA55" s="303">
        <v>0</v>
      </c>
      <c r="AB55" s="304">
        <v>0</v>
      </c>
      <c r="AC55" s="304">
        <v>0</v>
      </c>
      <c r="AD55" s="304">
        <v>0</v>
      </c>
      <c r="AE55" s="305">
        <f t="shared" si="25"/>
        <v>0</v>
      </c>
      <c r="AF55" s="303">
        <v>0</v>
      </c>
      <c r="AG55" s="304">
        <v>0</v>
      </c>
      <c r="AH55" s="304">
        <v>0</v>
      </c>
      <c r="AI55" s="304">
        <v>0</v>
      </c>
      <c r="AJ55" s="305">
        <f t="shared" si="26"/>
        <v>0</v>
      </c>
      <c r="AK55" s="303">
        <v>0</v>
      </c>
      <c r="AL55" s="304">
        <v>0</v>
      </c>
      <c r="AM55" s="304">
        <v>0</v>
      </c>
      <c r="AN55" s="304">
        <v>0</v>
      </c>
      <c r="AO55" s="305">
        <f t="shared" si="27"/>
        <v>0</v>
      </c>
      <c r="AP55" s="303">
        <v>0</v>
      </c>
      <c r="AQ55" s="304">
        <v>0</v>
      </c>
      <c r="AR55" s="304">
        <v>0</v>
      </c>
      <c r="AS55" s="304">
        <v>0</v>
      </c>
      <c r="AT55" s="305">
        <f t="shared" si="28"/>
        <v>0</v>
      </c>
      <c r="AU55" s="278"/>
      <c r="AV55" s="70"/>
      <c r="AW55" s="37"/>
      <c r="AX55" s="71"/>
      <c r="AY55" s="43">
        <f t="shared" si="29"/>
        <v>0</v>
      </c>
      <c r="AZ55" s="43"/>
      <c r="BB55" s="314">
        <f t="shared" si="39"/>
        <v>45</v>
      </c>
      <c r="BC55" s="315" t="s">
        <v>389</v>
      </c>
      <c r="BD55" s="331" t="s">
        <v>41</v>
      </c>
      <c r="BE55" s="331">
        <v>3</v>
      </c>
      <c r="BF55" s="311" t="s">
        <v>638</v>
      </c>
      <c r="BG55" s="312" t="s">
        <v>639</v>
      </c>
      <c r="BH55" s="312" t="s">
        <v>640</v>
      </c>
      <c r="BI55" s="312" t="s">
        <v>641</v>
      </c>
      <c r="BJ55" s="313" t="s">
        <v>642</v>
      </c>
      <c r="BL55" s="385"/>
      <c r="BM55" s="8"/>
      <c r="BN55" s="8"/>
      <c r="BO55" s="298">
        <f t="shared" si="30"/>
        <v>0</v>
      </c>
      <c r="BP55" s="298">
        <f t="shared" si="30"/>
        <v>0</v>
      </c>
      <c r="BQ55" s="298">
        <f t="shared" si="30"/>
        <v>0</v>
      </c>
      <c r="BR55" s="298">
        <f t="shared" si="30"/>
        <v>0</v>
      </c>
      <c r="BS55" s="166"/>
      <c r="BT55" s="298">
        <f t="shared" si="31"/>
        <v>0</v>
      </c>
      <c r="BU55" s="298">
        <f t="shared" si="31"/>
        <v>0</v>
      </c>
      <c r="BV55" s="298">
        <f t="shared" si="31"/>
        <v>0</v>
      </c>
      <c r="BW55" s="298">
        <f t="shared" si="31"/>
        <v>0</v>
      </c>
      <c r="BX55" s="166"/>
      <c r="BY55" s="298">
        <f t="shared" si="32"/>
        <v>0</v>
      </c>
      <c r="BZ55" s="298">
        <f t="shared" si="32"/>
        <v>0</v>
      </c>
      <c r="CA55" s="298">
        <f t="shared" si="32"/>
        <v>0</v>
      </c>
      <c r="CB55" s="298">
        <f t="shared" si="32"/>
        <v>0</v>
      </c>
      <c r="CC55" s="166"/>
      <c r="CD55" s="298">
        <f t="shared" si="33"/>
        <v>0</v>
      </c>
      <c r="CE55" s="298">
        <f t="shared" si="33"/>
        <v>0</v>
      </c>
      <c r="CF55" s="298">
        <f t="shared" si="33"/>
        <v>0</v>
      </c>
      <c r="CG55" s="298">
        <f t="shared" si="33"/>
        <v>0</v>
      </c>
      <c r="CH55" s="166"/>
      <c r="CI55" s="298">
        <f t="shared" si="34"/>
        <v>0</v>
      </c>
      <c r="CJ55" s="298">
        <f t="shared" si="34"/>
        <v>0</v>
      </c>
      <c r="CK55" s="298">
        <f t="shared" si="34"/>
        <v>0</v>
      </c>
      <c r="CL55" s="298">
        <f t="shared" si="34"/>
        <v>0</v>
      </c>
      <c r="CM55" s="166"/>
      <c r="CN55" s="298">
        <f t="shared" si="35"/>
        <v>0</v>
      </c>
      <c r="CO55" s="298">
        <f t="shared" si="35"/>
        <v>0</v>
      </c>
      <c r="CP55" s="298">
        <f t="shared" si="35"/>
        <v>0</v>
      </c>
      <c r="CQ55" s="298">
        <f t="shared" si="35"/>
        <v>0</v>
      </c>
      <c r="CR55" s="166"/>
      <c r="CS55" s="298">
        <f t="shared" si="36"/>
        <v>0</v>
      </c>
      <c r="CT55" s="298">
        <f t="shared" si="36"/>
        <v>0</v>
      </c>
      <c r="CU55" s="298">
        <f t="shared" si="36"/>
        <v>0</v>
      </c>
      <c r="CV55" s="298">
        <f t="shared" si="36"/>
        <v>0</v>
      </c>
      <c r="CW55" s="166"/>
      <c r="CX55" s="298">
        <f t="shared" si="37"/>
        <v>0</v>
      </c>
      <c r="CY55" s="298">
        <f t="shared" si="37"/>
        <v>0</v>
      </c>
      <c r="CZ55" s="298">
        <f t="shared" si="37"/>
        <v>0</v>
      </c>
      <c r="DA55" s="298">
        <f t="shared" si="37"/>
        <v>0</v>
      </c>
      <c r="DB55" s="396"/>
      <c r="DC55" s="396"/>
      <c r="DD55" s="397"/>
      <c r="DE55" s="398"/>
    </row>
    <row r="56" spans="2:109" ht="14.25" customHeight="1" x14ac:dyDescent="0.25">
      <c r="B56" s="314">
        <f t="shared" si="38"/>
        <v>46</v>
      </c>
      <c r="C56" s="315" t="s">
        <v>395</v>
      </c>
      <c r="D56" s="392"/>
      <c r="E56" s="331" t="s">
        <v>41</v>
      </c>
      <c r="F56" s="331">
        <v>3</v>
      </c>
      <c r="G56" s="303">
        <v>0</v>
      </c>
      <c r="H56" s="304">
        <v>0</v>
      </c>
      <c r="I56" s="304">
        <v>0</v>
      </c>
      <c r="J56" s="304">
        <v>0</v>
      </c>
      <c r="K56" s="305">
        <f t="shared" si="21"/>
        <v>0</v>
      </c>
      <c r="L56" s="303">
        <v>0</v>
      </c>
      <c r="M56" s="304">
        <v>0</v>
      </c>
      <c r="N56" s="304">
        <v>0</v>
      </c>
      <c r="O56" s="304">
        <v>0</v>
      </c>
      <c r="P56" s="305">
        <f t="shared" si="22"/>
        <v>0</v>
      </c>
      <c r="Q56" s="303">
        <v>0</v>
      </c>
      <c r="R56" s="304">
        <v>0</v>
      </c>
      <c r="S56" s="304">
        <v>0</v>
      </c>
      <c r="T56" s="304">
        <v>0</v>
      </c>
      <c r="U56" s="305">
        <f t="shared" si="23"/>
        <v>0</v>
      </c>
      <c r="V56" s="303">
        <v>0</v>
      </c>
      <c r="W56" s="304">
        <v>0</v>
      </c>
      <c r="X56" s="304">
        <v>0</v>
      </c>
      <c r="Y56" s="304">
        <v>0</v>
      </c>
      <c r="Z56" s="305">
        <f t="shared" si="24"/>
        <v>0</v>
      </c>
      <c r="AA56" s="303">
        <v>0</v>
      </c>
      <c r="AB56" s="304">
        <v>0</v>
      </c>
      <c r="AC56" s="304">
        <v>0</v>
      </c>
      <c r="AD56" s="304">
        <v>0</v>
      </c>
      <c r="AE56" s="305">
        <f t="shared" si="25"/>
        <v>0</v>
      </c>
      <c r="AF56" s="303">
        <v>0</v>
      </c>
      <c r="AG56" s="304">
        <v>0</v>
      </c>
      <c r="AH56" s="304">
        <v>0</v>
      </c>
      <c r="AI56" s="304">
        <v>0</v>
      </c>
      <c r="AJ56" s="305">
        <f t="shared" si="26"/>
        <v>0</v>
      </c>
      <c r="AK56" s="303">
        <v>0</v>
      </c>
      <c r="AL56" s="304">
        <v>0</v>
      </c>
      <c r="AM56" s="304">
        <v>0</v>
      </c>
      <c r="AN56" s="304">
        <v>0</v>
      </c>
      <c r="AO56" s="305">
        <f t="shared" si="27"/>
        <v>0</v>
      </c>
      <c r="AP56" s="303">
        <v>0</v>
      </c>
      <c r="AQ56" s="304">
        <v>0</v>
      </c>
      <c r="AR56" s="304">
        <v>0</v>
      </c>
      <c r="AS56" s="304">
        <v>0</v>
      </c>
      <c r="AT56" s="305">
        <f t="shared" si="28"/>
        <v>0</v>
      </c>
      <c r="AU56" s="278"/>
      <c r="AV56" s="70"/>
      <c r="AW56" s="37"/>
      <c r="AX56" s="71"/>
      <c r="AY56" s="43">
        <f t="shared" si="29"/>
        <v>0</v>
      </c>
      <c r="AZ56" s="43"/>
      <c r="BB56" s="314">
        <f t="shared" si="39"/>
        <v>46</v>
      </c>
      <c r="BC56" s="315" t="s">
        <v>395</v>
      </c>
      <c r="BD56" s="331" t="s">
        <v>41</v>
      </c>
      <c r="BE56" s="331">
        <v>3</v>
      </c>
      <c r="BF56" s="311" t="s">
        <v>643</v>
      </c>
      <c r="BG56" s="312" t="s">
        <v>644</v>
      </c>
      <c r="BH56" s="312" t="s">
        <v>645</v>
      </c>
      <c r="BI56" s="312" t="s">
        <v>646</v>
      </c>
      <c r="BJ56" s="313" t="s">
        <v>647</v>
      </c>
      <c r="BL56" s="385"/>
      <c r="BM56" s="8"/>
      <c r="BN56" s="8"/>
      <c r="BO56" s="298">
        <f t="shared" si="30"/>
        <v>0</v>
      </c>
      <c r="BP56" s="298">
        <f t="shared" si="30"/>
        <v>0</v>
      </c>
      <c r="BQ56" s="298">
        <f t="shared" si="30"/>
        <v>0</v>
      </c>
      <c r="BR56" s="298">
        <f t="shared" si="30"/>
        <v>0</v>
      </c>
      <c r="BS56" s="166"/>
      <c r="BT56" s="298">
        <f t="shared" si="31"/>
        <v>0</v>
      </c>
      <c r="BU56" s="298">
        <f t="shared" si="31"/>
        <v>0</v>
      </c>
      <c r="BV56" s="298">
        <f t="shared" si="31"/>
        <v>0</v>
      </c>
      <c r="BW56" s="298">
        <f t="shared" si="31"/>
        <v>0</v>
      </c>
      <c r="BX56" s="166"/>
      <c r="BY56" s="298">
        <f t="shared" si="32"/>
        <v>0</v>
      </c>
      <c r="BZ56" s="298">
        <f t="shared" si="32"/>
        <v>0</v>
      </c>
      <c r="CA56" s="298">
        <f t="shared" si="32"/>
        <v>0</v>
      </c>
      <c r="CB56" s="298">
        <f t="shared" si="32"/>
        <v>0</v>
      </c>
      <c r="CC56" s="166"/>
      <c r="CD56" s="298">
        <f t="shared" si="33"/>
        <v>0</v>
      </c>
      <c r="CE56" s="298">
        <f t="shared" si="33"/>
        <v>0</v>
      </c>
      <c r="CF56" s="298">
        <f t="shared" si="33"/>
        <v>0</v>
      </c>
      <c r="CG56" s="298">
        <f t="shared" si="33"/>
        <v>0</v>
      </c>
      <c r="CH56" s="166"/>
      <c r="CI56" s="298">
        <f t="shared" si="34"/>
        <v>0</v>
      </c>
      <c r="CJ56" s="298">
        <f t="shared" si="34"/>
        <v>0</v>
      </c>
      <c r="CK56" s="298">
        <f t="shared" si="34"/>
        <v>0</v>
      </c>
      <c r="CL56" s="298">
        <f t="shared" si="34"/>
        <v>0</v>
      </c>
      <c r="CM56" s="166"/>
      <c r="CN56" s="298">
        <f t="shared" si="35"/>
        <v>0</v>
      </c>
      <c r="CO56" s="298">
        <f t="shared" si="35"/>
        <v>0</v>
      </c>
      <c r="CP56" s="298">
        <f t="shared" si="35"/>
        <v>0</v>
      </c>
      <c r="CQ56" s="298">
        <f t="shared" si="35"/>
        <v>0</v>
      </c>
      <c r="CR56" s="166"/>
      <c r="CS56" s="298">
        <f t="shared" si="36"/>
        <v>0</v>
      </c>
      <c r="CT56" s="298">
        <f t="shared" si="36"/>
        <v>0</v>
      </c>
      <c r="CU56" s="298">
        <f t="shared" si="36"/>
        <v>0</v>
      </c>
      <c r="CV56" s="298">
        <f t="shared" si="36"/>
        <v>0</v>
      </c>
      <c r="CW56" s="166"/>
      <c r="CX56" s="298">
        <f t="shared" si="37"/>
        <v>0</v>
      </c>
      <c r="CY56" s="298">
        <f t="shared" si="37"/>
        <v>0</v>
      </c>
      <c r="CZ56" s="298">
        <f t="shared" si="37"/>
        <v>0</v>
      </c>
      <c r="DA56" s="298">
        <f t="shared" si="37"/>
        <v>0</v>
      </c>
      <c r="DB56" s="396"/>
      <c r="DC56" s="396"/>
      <c r="DD56" s="397"/>
      <c r="DE56" s="398"/>
    </row>
    <row r="57" spans="2:109" ht="14.25" customHeight="1" x14ac:dyDescent="0.25">
      <c r="B57" s="314">
        <f t="shared" si="38"/>
        <v>47</v>
      </c>
      <c r="C57" s="315" t="s">
        <v>401</v>
      </c>
      <c r="D57" s="392"/>
      <c r="E57" s="331" t="s">
        <v>41</v>
      </c>
      <c r="F57" s="331">
        <v>3</v>
      </c>
      <c r="G57" s="303">
        <v>0</v>
      </c>
      <c r="H57" s="304">
        <v>0</v>
      </c>
      <c r="I57" s="304">
        <v>0</v>
      </c>
      <c r="J57" s="304">
        <v>0</v>
      </c>
      <c r="K57" s="305">
        <f t="shared" si="21"/>
        <v>0</v>
      </c>
      <c r="L57" s="303">
        <v>0</v>
      </c>
      <c r="M57" s="304">
        <v>0</v>
      </c>
      <c r="N57" s="304">
        <v>0</v>
      </c>
      <c r="O57" s="304">
        <v>0</v>
      </c>
      <c r="P57" s="305">
        <f t="shared" si="22"/>
        <v>0</v>
      </c>
      <c r="Q57" s="303">
        <v>0</v>
      </c>
      <c r="R57" s="304">
        <v>0</v>
      </c>
      <c r="S57" s="304">
        <v>0</v>
      </c>
      <c r="T57" s="304">
        <v>0</v>
      </c>
      <c r="U57" s="305">
        <f t="shared" si="23"/>
        <v>0</v>
      </c>
      <c r="V57" s="303">
        <v>0</v>
      </c>
      <c r="W57" s="304">
        <v>0</v>
      </c>
      <c r="X57" s="304">
        <v>0</v>
      </c>
      <c r="Y57" s="304">
        <v>0</v>
      </c>
      <c r="Z57" s="305">
        <f t="shared" si="24"/>
        <v>0</v>
      </c>
      <c r="AA57" s="303">
        <v>0</v>
      </c>
      <c r="AB57" s="304">
        <v>0</v>
      </c>
      <c r="AC57" s="304">
        <v>0</v>
      </c>
      <c r="AD57" s="304">
        <v>0</v>
      </c>
      <c r="AE57" s="305">
        <f t="shared" si="25"/>
        <v>0</v>
      </c>
      <c r="AF57" s="303">
        <v>0</v>
      </c>
      <c r="AG57" s="304">
        <v>0</v>
      </c>
      <c r="AH57" s="304">
        <v>0</v>
      </c>
      <c r="AI57" s="304">
        <v>0</v>
      </c>
      <c r="AJ57" s="305">
        <f t="shared" si="26"/>
        <v>0</v>
      </c>
      <c r="AK57" s="303">
        <v>0</v>
      </c>
      <c r="AL57" s="304">
        <v>0</v>
      </c>
      <c r="AM57" s="304">
        <v>0</v>
      </c>
      <c r="AN57" s="304">
        <v>0</v>
      </c>
      <c r="AO57" s="305">
        <f t="shared" si="27"/>
        <v>0</v>
      </c>
      <c r="AP57" s="303">
        <v>0</v>
      </c>
      <c r="AQ57" s="304">
        <v>0</v>
      </c>
      <c r="AR57" s="304">
        <v>0</v>
      </c>
      <c r="AS57" s="304">
        <v>0</v>
      </c>
      <c r="AT57" s="305">
        <f t="shared" si="28"/>
        <v>0</v>
      </c>
      <c r="AU57" s="278"/>
      <c r="AV57" s="70"/>
      <c r="AW57" s="37"/>
      <c r="AX57" s="71"/>
      <c r="AY57" s="43">
        <f t="shared" si="29"/>
        <v>0</v>
      </c>
      <c r="AZ57" s="43"/>
      <c r="BB57" s="314">
        <f t="shared" si="39"/>
        <v>47</v>
      </c>
      <c r="BC57" s="315" t="s">
        <v>401</v>
      </c>
      <c r="BD57" s="331" t="s">
        <v>41</v>
      </c>
      <c r="BE57" s="331">
        <v>3</v>
      </c>
      <c r="BF57" s="311" t="s">
        <v>648</v>
      </c>
      <c r="BG57" s="312" t="s">
        <v>649</v>
      </c>
      <c r="BH57" s="312" t="s">
        <v>650</v>
      </c>
      <c r="BI57" s="312" t="s">
        <v>651</v>
      </c>
      <c r="BJ57" s="313" t="s">
        <v>652</v>
      </c>
      <c r="BL57" s="385"/>
      <c r="BM57" s="8"/>
      <c r="BN57" s="8"/>
      <c r="BO57" s="298">
        <f t="shared" si="30"/>
        <v>0</v>
      </c>
      <c r="BP57" s="298">
        <f t="shared" si="30"/>
        <v>0</v>
      </c>
      <c r="BQ57" s="298">
        <f t="shared" si="30"/>
        <v>0</v>
      </c>
      <c r="BR57" s="298">
        <f t="shared" si="30"/>
        <v>0</v>
      </c>
      <c r="BS57" s="166"/>
      <c r="BT57" s="298">
        <f t="shared" si="31"/>
        <v>0</v>
      </c>
      <c r="BU57" s="298">
        <f t="shared" si="31"/>
        <v>0</v>
      </c>
      <c r="BV57" s="298">
        <f t="shared" si="31"/>
        <v>0</v>
      </c>
      <c r="BW57" s="298">
        <f t="shared" si="31"/>
        <v>0</v>
      </c>
      <c r="BX57" s="166"/>
      <c r="BY57" s="298">
        <f t="shared" si="32"/>
        <v>0</v>
      </c>
      <c r="BZ57" s="298">
        <f t="shared" si="32"/>
        <v>0</v>
      </c>
      <c r="CA57" s="298">
        <f t="shared" si="32"/>
        <v>0</v>
      </c>
      <c r="CB57" s="298">
        <f t="shared" si="32"/>
        <v>0</v>
      </c>
      <c r="CC57" s="166"/>
      <c r="CD57" s="298">
        <f t="shared" si="33"/>
        <v>0</v>
      </c>
      <c r="CE57" s="298">
        <f t="shared" si="33"/>
        <v>0</v>
      </c>
      <c r="CF57" s="298">
        <f t="shared" si="33"/>
        <v>0</v>
      </c>
      <c r="CG57" s="298">
        <f t="shared" si="33"/>
        <v>0</v>
      </c>
      <c r="CH57" s="166"/>
      <c r="CI57" s="298">
        <f t="shared" si="34"/>
        <v>0</v>
      </c>
      <c r="CJ57" s="298">
        <f t="shared" si="34"/>
        <v>0</v>
      </c>
      <c r="CK57" s="298">
        <f t="shared" si="34"/>
        <v>0</v>
      </c>
      <c r="CL57" s="298">
        <f t="shared" si="34"/>
        <v>0</v>
      </c>
      <c r="CM57" s="166"/>
      <c r="CN57" s="298">
        <f t="shared" si="35"/>
        <v>0</v>
      </c>
      <c r="CO57" s="298">
        <f t="shared" si="35"/>
        <v>0</v>
      </c>
      <c r="CP57" s="298">
        <f t="shared" si="35"/>
        <v>0</v>
      </c>
      <c r="CQ57" s="298">
        <f t="shared" si="35"/>
        <v>0</v>
      </c>
      <c r="CR57" s="166"/>
      <c r="CS57" s="298">
        <f t="shared" si="36"/>
        <v>0</v>
      </c>
      <c r="CT57" s="298">
        <f t="shared" si="36"/>
        <v>0</v>
      </c>
      <c r="CU57" s="298">
        <f t="shared" si="36"/>
        <v>0</v>
      </c>
      <c r="CV57" s="298">
        <f t="shared" si="36"/>
        <v>0</v>
      </c>
      <c r="CW57" s="166"/>
      <c r="CX57" s="298">
        <f t="shared" si="37"/>
        <v>0</v>
      </c>
      <c r="CY57" s="298">
        <f t="shared" si="37"/>
        <v>0</v>
      </c>
      <c r="CZ57" s="298">
        <f t="shared" si="37"/>
        <v>0</v>
      </c>
      <c r="DA57" s="298">
        <f t="shared" si="37"/>
        <v>0</v>
      </c>
      <c r="DB57" s="396"/>
      <c r="DC57" s="396"/>
      <c r="DD57" s="397"/>
      <c r="DE57" s="398"/>
    </row>
    <row r="58" spans="2:109" ht="14.25" customHeight="1" x14ac:dyDescent="0.25">
      <c r="B58" s="314">
        <f t="shared" si="38"/>
        <v>48</v>
      </c>
      <c r="C58" s="315" t="s">
        <v>407</v>
      </c>
      <c r="D58" s="392"/>
      <c r="E58" s="331" t="s">
        <v>41</v>
      </c>
      <c r="F58" s="331">
        <v>3</v>
      </c>
      <c r="G58" s="303">
        <v>0</v>
      </c>
      <c r="H58" s="304">
        <v>0</v>
      </c>
      <c r="I58" s="304">
        <v>0</v>
      </c>
      <c r="J58" s="304">
        <v>0</v>
      </c>
      <c r="K58" s="305">
        <f t="shared" si="21"/>
        <v>0</v>
      </c>
      <c r="L58" s="303">
        <v>0</v>
      </c>
      <c r="M58" s="304">
        <v>0</v>
      </c>
      <c r="N58" s="304">
        <v>0</v>
      </c>
      <c r="O58" s="304">
        <v>0</v>
      </c>
      <c r="P58" s="305">
        <f t="shared" si="22"/>
        <v>0</v>
      </c>
      <c r="Q58" s="303">
        <v>0</v>
      </c>
      <c r="R58" s="304">
        <v>0</v>
      </c>
      <c r="S58" s="304">
        <v>0</v>
      </c>
      <c r="T58" s="304">
        <v>0</v>
      </c>
      <c r="U58" s="305">
        <f t="shared" si="23"/>
        <v>0</v>
      </c>
      <c r="V58" s="303">
        <v>0</v>
      </c>
      <c r="W58" s="304">
        <v>0</v>
      </c>
      <c r="X58" s="304">
        <v>0</v>
      </c>
      <c r="Y58" s="304">
        <v>0</v>
      </c>
      <c r="Z58" s="305">
        <f t="shared" si="24"/>
        <v>0</v>
      </c>
      <c r="AA58" s="303">
        <v>0</v>
      </c>
      <c r="AB58" s="304">
        <v>0</v>
      </c>
      <c r="AC58" s="304">
        <v>0</v>
      </c>
      <c r="AD58" s="304">
        <v>0</v>
      </c>
      <c r="AE58" s="305">
        <f t="shared" si="25"/>
        <v>0</v>
      </c>
      <c r="AF58" s="303">
        <v>0</v>
      </c>
      <c r="AG58" s="304">
        <v>0</v>
      </c>
      <c r="AH58" s="304">
        <v>0</v>
      </c>
      <c r="AI58" s="304">
        <v>0</v>
      </c>
      <c r="AJ58" s="305">
        <f t="shared" si="26"/>
        <v>0</v>
      </c>
      <c r="AK58" s="303">
        <v>0</v>
      </c>
      <c r="AL58" s="304">
        <v>0</v>
      </c>
      <c r="AM58" s="304">
        <v>0</v>
      </c>
      <c r="AN58" s="304">
        <v>0</v>
      </c>
      <c r="AO58" s="305">
        <f t="shared" si="27"/>
        <v>0</v>
      </c>
      <c r="AP58" s="303">
        <v>0</v>
      </c>
      <c r="AQ58" s="304">
        <v>0</v>
      </c>
      <c r="AR58" s="304">
        <v>0</v>
      </c>
      <c r="AS58" s="304">
        <v>0</v>
      </c>
      <c r="AT58" s="305">
        <f t="shared" si="28"/>
        <v>0</v>
      </c>
      <c r="AU58" s="278"/>
      <c r="AV58" s="70"/>
      <c r="AW58" s="37"/>
      <c r="AX58" s="71"/>
      <c r="AY58" s="43">
        <f t="shared" si="29"/>
        <v>0</v>
      </c>
      <c r="AZ58" s="43"/>
      <c r="BB58" s="314">
        <f t="shared" si="39"/>
        <v>48</v>
      </c>
      <c r="BC58" s="315" t="s">
        <v>407</v>
      </c>
      <c r="BD58" s="331" t="s">
        <v>41</v>
      </c>
      <c r="BE58" s="331">
        <v>3</v>
      </c>
      <c r="BF58" s="311" t="s">
        <v>653</v>
      </c>
      <c r="BG58" s="312" t="s">
        <v>654</v>
      </c>
      <c r="BH58" s="312" t="s">
        <v>655</v>
      </c>
      <c r="BI58" s="312" t="s">
        <v>656</v>
      </c>
      <c r="BJ58" s="313" t="s">
        <v>657</v>
      </c>
      <c r="BL58" s="385"/>
      <c r="BM58" s="8"/>
      <c r="BN58" s="8"/>
      <c r="BO58" s="298">
        <f t="shared" si="30"/>
        <v>0</v>
      </c>
      <c r="BP58" s="298">
        <f t="shared" si="30"/>
        <v>0</v>
      </c>
      <c r="BQ58" s="298">
        <f t="shared" si="30"/>
        <v>0</v>
      </c>
      <c r="BR58" s="298">
        <f t="shared" si="30"/>
        <v>0</v>
      </c>
      <c r="BS58" s="166"/>
      <c r="BT58" s="298">
        <f t="shared" si="31"/>
        <v>0</v>
      </c>
      <c r="BU58" s="298">
        <f t="shared" si="31"/>
        <v>0</v>
      </c>
      <c r="BV58" s="298">
        <f t="shared" si="31"/>
        <v>0</v>
      </c>
      <c r="BW58" s="298">
        <f t="shared" si="31"/>
        <v>0</v>
      </c>
      <c r="BX58" s="166"/>
      <c r="BY58" s="298">
        <f t="shared" si="32"/>
        <v>0</v>
      </c>
      <c r="BZ58" s="298">
        <f t="shared" si="32"/>
        <v>0</v>
      </c>
      <c r="CA58" s="298">
        <f t="shared" si="32"/>
        <v>0</v>
      </c>
      <c r="CB58" s="298">
        <f t="shared" si="32"/>
        <v>0</v>
      </c>
      <c r="CC58" s="166"/>
      <c r="CD58" s="298">
        <f t="shared" si="33"/>
        <v>0</v>
      </c>
      <c r="CE58" s="298">
        <f t="shared" si="33"/>
        <v>0</v>
      </c>
      <c r="CF58" s="298">
        <f t="shared" si="33"/>
        <v>0</v>
      </c>
      <c r="CG58" s="298">
        <f t="shared" si="33"/>
        <v>0</v>
      </c>
      <c r="CH58" s="166"/>
      <c r="CI58" s="298">
        <f t="shared" si="34"/>
        <v>0</v>
      </c>
      <c r="CJ58" s="298">
        <f t="shared" si="34"/>
        <v>0</v>
      </c>
      <c r="CK58" s="298">
        <f t="shared" si="34"/>
        <v>0</v>
      </c>
      <c r="CL58" s="298">
        <f t="shared" si="34"/>
        <v>0</v>
      </c>
      <c r="CM58" s="166"/>
      <c r="CN58" s="298">
        <f t="shared" si="35"/>
        <v>0</v>
      </c>
      <c r="CO58" s="298">
        <f t="shared" si="35"/>
        <v>0</v>
      </c>
      <c r="CP58" s="298">
        <f t="shared" si="35"/>
        <v>0</v>
      </c>
      <c r="CQ58" s="298">
        <f t="shared" si="35"/>
        <v>0</v>
      </c>
      <c r="CR58" s="166"/>
      <c r="CS58" s="298">
        <f t="shared" si="36"/>
        <v>0</v>
      </c>
      <c r="CT58" s="298">
        <f t="shared" si="36"/>
        <v>0</v>
      </c>
      <c r="CU58" s="298">
        <f t="shared" si="36"/>
        <v>0</v>
      </c>
      <c r="CV58" s="298">
        <f t="shared" si="36"/>
        <v>0</v>
      </c>
      <c r="CW58" s="166"/>
      <c r="CX58" s="298">
        <f t="shared" si="37"/>
        <v>0</v>
      </c>
      <c r="CY58" s="298">
        <f t="shared" si="37"/>
        <v>0</v>
      </c>
      <c r="CZ58" s="298">
        <f t="shared" si="37"/>
        <v>0</v>
      </c>
      <c r="DA58" s="298">
        <f t="shared" si="37"/>
        <v>0</v>
      </c>
      <c r="DB58" s="396"/>
      <c r="DC58" s="396"/>
      <c r="DD58" s="397"/>
      <c r="DE58" s="398"/>
    </row>
    <row r="59" spans="2:109" ht="14.25" customHeight="1" x14ac:dyDescent="0.25">
      <c r="B59" s="314">
        <f t="shared" si="38"/>
        <v>49</v>
      </c>
      <c r="C59" s="315" t="s">
        <v>413</v>
      </c>
      <c r="D59" s="392"/>
      <c r="E59" s="331" t="s">
        <v>41</v>
      </c>
      <c r="F59" s="331">
        <v>3</v>
      </c>
      <c r="G59" s="303">
        <v>0</v>
      </c>
      <c r="H59" s="304">
        <v>0</v>
      </c>
      <c r="I59" s="304">
        <v>0</v>
      </c>
      <c r="J59" s="304">
        <v>0</v>
      </c>
      <c r="K59" s="305">
        <f t="shared" si="21"/>
        <v>0</v>
      </c>
      <c r="L59" s="303">
        <v>0</v>
      </c>
      <c r="M59" s="304">
        <v>0</v>
      </c>
      <c r="N59" s="304">
        <v>0</v>
      </c>
      <c r="O59" s="304">
        <v>0</v>
      </c>
      <c r="P59" s="305">
        <f t="shared" si="22"/>
        <v>0</v>
      </c>
      <c r="Q59" s="303">
        <v>0</v>
      </c>
      <c r="R59" s="304">
        <v>0</v>
      </c>
      <c r="S59" s="304">
        <v>0</v>
      </c>
      <c r="T59" s="304">
        <v>0</v>
      </c>
      <c r="U59" s="305">
        <f t="shared" si="23"/>
        <v>0</v>
      </c>
      <c r="V59" s="303">
        <v>0</v>
      </c>
      <c r="W59" s="304">
        <v>0</v>
      </c>
      <c r="X59" s="304">
        <v>0</v>
      </c>
      <c r="Y59" s="304">
        <v>0</v>
      </c>
      <c r="Z59" s="305">
        <f t="shared" si="24"/>
        <v>0</v>
      </c>
      <c r="AA59" s="303">
        <v>0</v>
      </c>
      <c r="AB59" s="304">
        <v>0</v>
      </c>
      <c r="AC59" s="304">
        <v>0</v>
      </c>
      <c r="AD59" s="304">
        <v>0</v>
      </c>
      <c r="AE59" s="305">
        <f t="shared" si="25"/>
        <v>0</v>
      </c>
      <c r="AF59" s="303">
        <v>0</v>
      </c>
      <c r="AG59" s="304">
        <v>0</v>
      </c>
      <c r="AH59" s="304">
        <v>0</v>
      </c>
      <c r="AI59" s="304">
        <v>0</v>
      </c>
      <c r="AJ59" s="305">
        <f t="shared" si="26"/>
        <v>0</v>
      </c>
      <c r="AK59" s="303">
        <v>0</v>
      </c>
      <c r="AL59" s="304">
        <v>0</v>
      </c>
      <c r="AM59" s="304">
        <v>0</v>
      </c>
      <c r="AN59" s="304">
        <v>0</v>
      </c>
      <c r="AO59" s="305">
        <f t="shared" si="27"/>
        <v>0</v>
      </c>
      <c r="AP59" s="303">
        <v>0</v>
      </c>
      <c r="AQ59" s="304">
        <v>0</v>
      </c>
      <c r="AR59" s="304">
        <v>0</v>
      </c>
      <c r="AS59" s="304">
        <v>0</v>
      </c>
      <c r="AT59" s="305">
        <f t="shared" si="28"/>
        <v>0</v>
      </c>
      <c r="AU59" s="278"/>
      <c r="AV59" s="70"/>
      <c r="AW59" s="37"/>
      <c r="AX59" s="71"/>
      <c r="AY59" s="43">
        <f t="shared" si="29"/>
        <v>0</v>
      </c>
      <c r="AZ59" s="43"/>
      <c r="BB59" s="314">
        <f t="shared" si="39"/>
        <v>49</v>
      </c>
      <c r="BC59" s="315" t="s">
        <v>413</v>
      </c>
      <c r="BD59" s="331" t="s">
        <v>41</v>
      </c>
      <c r="BE59" s="331">
        <v>3</v>
      </c>
      <c r="BF59" s="311" t="s">
        <v>658</v>
      </c>
      <c r="BG59" s="312" t="s">
        <v>659</v>
      </c>
      <c r="BH59" s="312" t="s">
        <v>660</v>
      </c>
      <c r="BI59" s="312" t="s">
        <v>661</v>
      </c>
      <c r="BJ59" s="313" t="s">
        <v>662</v>
      </c>
      <c r="BL59" s="385"/>
      <c r="BM59" s="8"/>
      <c r="BN59" s="8"/>
      <c r="BO59" s="298">
        <f t="shared" si="30"/>
        <v>0</v>
      </c>
      <c r="BP59" s="298">
        <f t="shared" si="30"/>
        <v>0</v>
      </c>
      <c r="BQ59" s="298">
        <f t="shared" si="30"/>
        <v>0</v>
      </c>
      <c r="BR59" s="298">
        <f t="shared" si="30"/>
        <v>0</v>
      </c>
      <c r="BS59" s="166"/>
      <c r="BT59" s="298">
        <f t="shared" si="31"/>
        <v>0</v>
      </c>
      <c r="BU59" s="298">
        <f t="shared" si="31"/>
        <v>0</v>
      </c>
      <c r="BV59" s="298">
        <f t="shared" si="31"/>
        <v>0</v>
      </c>
      <c r="BW59" s="298">
        <f t="shared" si="31"/>
        <v>0</v>
      </c>
      <c r="BX59" s="166"/>
      <c r="BY59" s="298">
        <f t="shared" si="32"/>
        <v>0</v>
      </c>
      <c r="BZ59" s="298">
        <f t="shared" si="32"/>
        <v>0</v>
      </c>
      <c r="CA59" s="298">
        <f t="shared" si="32"/>
        <v>0</v>
      </c>
      <c r="CB59" s="298">
        <f t="shared" si="32"/>
        <v>0</v>
      </c>
      <c r="CC59" s="166"/>
      <c r="CD59" s="298">
        <f t="shared" si="33"/>
        <v>0</v>
      </c>
      <c r="CE59" s="298">
        <f t="shared" si="33"/>
        <v>0</v>
      </c>
      <c r="CF59" s="298">
        <f t="shared" si="33"/>
        <v>0</v>
      </c>
      <c r="CG59" s="298">
        <f t="shared" si="33"/>
        <v>0</v>
      </c>
      <c r="CH59" s="166"/>
      <c r="CI59" s="298">
        <f t="shared" si="34"/>
        <v>0</v>
      </c>
      <c r="CJ59" s="298">
        <f t="shared" si="34"/>
        <v>0</v>
      </c>
      <c r="CK59" s="298">
        <f t="shared" si="34"/>
        <v>0</v>
      </c>
      <c r="CL59" s="298">
        <f t="shared" si="34"/>
        <v>0</v>
      </c>
      <c r="CM59" s="166"/>
      <c r="CN59" s="298">
        <f t="shared" si="35"/>
        <v>0</v>
      </c>
      <c r="CO59" s="298">
        <f t="shared" si="35"/>
        <v>0</v>
      </c>
      <c r="CP59" s="298">
        <f t="shared" si="35"/>
        <v>0</v>
      </c>
      <c r="CQ59" s="298">
        <f t="shared" si="35"/>
        <v>0</v>
      </c>
      <c r="CR59" s="166"/>
      <c r="CS59" s="298">
        <f t="shared" si="36"/>
        <v>0</v>
      </c>
      <c r="CT59" s="298">
        <f t="shared" si="36"/>
        <v>0</v>
      </c>
      <c r="CU59" s="298">
        <f t="shared" si="36"/>
        <v>0</v>
      </c>
      <c r="CV59" s="298">
        <f t="shared" si="36"/>
        <v>0</v>
      </c>
      <c r="CW59" s="166"/>
      <c r="CX59" s="298">
        <f t="shared" si="37"/>
        <v>0</v>
      </c>
      <c r="CY59" s="298">
        <f t="shared" si="37"/>
        <v>0</v>
      </c>
      <c r="CZ59" s="298">
        <f t="shared" si="37"/>
        <v>0</v>
      </c>
      <c r="DA59" s="298">
        <f t="shared" si="37"/>
        <v>0</v>
      </c>
      <c r="DB59" s="396"/>
      <c r="DC59" s="396"/>
      <c r="DD59" s="397"/>
      <c r="DE59" s="398"/>
    </row>
    <row r="60" spans="2:109" ht="14.25" customHeight="1" x14ac:dyDescent="0.25">
      <c r="B60" s="314">
        <f t="shared" si="38"/>
        <v>50</v>
      </c>
      <c r="C60" s="315" t="s">
        <v>419</v>
      </c>
      <c r="D60" s="392"/>
      <c r="E60" s="331" t="s">
        <v>41</v>
      </c>
      <c r="F60" s="331">
        <v>3</v>
      </c>
      <c r="G60" s="303">
        <v>0</v>
      </c>
      <c r="H60" s="304">
        <v>0</v>
      </c>
      <c r="I60" s="304">
        <v>0</v>
      </c>
      <c r="J60" s="304">
        <v>0</v>
      </c>
      <c r="K60" s="305">
        <f t="shared" si="21"/>
        <v>0</v>
      </c>
      <c r="L60" s="303">
        <v>0</v>
      </c>
      <c r="M60" s="304">
        <v>0</v>
      </c>
      <c r="N60" s="304">
        <v>0</v>
      </c>
      <c r="O60" s="304">
        <v>0</v>
      </c>
      <c r="P60" s="305">
        <f t="shared" si="22"/>
        <v>0</v>
      </c>
      <c r="Q60" s="303">
        <v>0</v>
      </c>
      <c r="R60" s="304">
        <v>0</v>
      </c>
      <c r="S60" s="304">
        <v>0</v>
      </c>
      <c r="T60" s="304">
        <v>0</v>
      </c>
      <c r="U60" s="305">
        <f t="shared" si="23"/>
        <v>0</v>
      </c>
      <c r="V60" s="303">
        <v>0</v>
      </c>
      <c r="W60" s="304">
        <v>0</v>
      </c>
      <c r="X60" s="304">
        <v>0</v>
      </c>
      <c r="Y60" s="304">
        <v>0</v>
      </c>
      <c r="Z60" s="305">
        <f t="shared" si="24"/>
        <v>0</v>
      </c>
      <c r="AA60" s="303">
        <v>0</v>
      </c>
      <c r="AB60" s="304">
        <v>0</v>
      </c>
      <c r="AC60" s="304">
        <v>0</v>
      </c>
      <c r="AD60" s="304">
        <v>0</v>
      </c>
      <c r="AE60" s="305">
        <f t="shared" si="25"/>
        <v>0</v>
      </c>
      <c r="AF60" s="303">
        <v>0</v>
      </c>
      <c r="AG60" s="304">
        <v>0</v>
      </c>
      <c r="AH60" s="304">
        <v>0</v>
      </c>
      <c r="AI60" s="304">
        <v>0</v>
      </c>
      <c r="AJ60" s="305">
        <f t="shared" si="26"/>
        <v>0</v>
      </c>
      <c r="AK60" s="303">
        <v>0</v>
      </c>
      <c r="AL60" s="304">
        <v>0</v>
      </c>
      <c r="AM60" s="304">
        <v>0</v>
      </c>
      <c r="AN60" s="304">
        <v>0</v>
      </c>
      <c r="AO60" s="305">
        <f t="shared" si="27"/>
        <v>0</v>
      </c>
      <c r="AP60" s="303">
        <v>0</v>
      </c>
      <c r="AQ60" s="304">
        <v>0</v>
      </c>
      <c r="AR60" s="304">
        <v>0</v>
      </c>
      <c r="AS60" s="304">
        <v>0</v>
      </c>
      <c r="AT60" s="305">
        <f t="shared" si="28"/>
        <v>0</v>
      </c>
      <c r="AU60" s="278"/>
      <c r="AV60" s="70"/>
      <c r="AW60" s="37"/>
      <c r="AX60" s="71"/>
      <c r="AY60" s="43">
        <f t="shared" si="29"/>
        <v>0</v>
      </c>
      <c r="AZ60" s="43"/>
      <c r="BB60" s="314">
        <f t="shared" si="39"/>
        <v>50</v>
      </c>
      <c r="BC60" s="315" t="s">
        <v>419</v>
      </c>
      <c r="BD60" s="331" t="s">
        <v>41</v>
      </c>
      <c r="BE60" s="331">
        <v>3</v>
      </c>
      <c r="BF60" s="311" t="s">
        <v>663</v>
      </c>
      <c r="BG60" s="312" t="s">
        <v>664</v>
      </c>
      <c r="BH60" s="312" t="s">
        <v>665</v>
      </c>
      <c r="BI60" s="312" t="s">
        <v>666</v>
      </c>
      <c r="BJ60" s="313" t="s">
        <v>667</v>
      </c>
      <c r="BL60" s="385"/>
      <c r="BM60" s="8"/>
      <c r="BN60" s="8"/>
      <c r="BO60" s="298">
        <f t="shared" si="30"/>
        <v>0</v>
      </c>
      <c r="BP60" s="298">
        <f t="shared" si="30"/>
        <v>0</v>
      </c>
      <c r="BQ60" s="298">
        <f t="shared" si="30"/>
        <v>0</v>
      </c>
      <c r="BR60" s="298">
        <f t="shared" si="30"/>
        <v>0</v>
      </c>
      <c r="BS60" s="166"/>
      <c r="BT60" s="298">
        <f t="shared" si="31"/>
        <v>0</v>
      </c>
      <c r="BU60" s="298">
        <f t="shared" si="31"/>
        <v>0</v>
      </c>
      <c r="BV60" s="298">
        <f t="shared" si="31"/>
        <v>0</v>
      </c>
      <c r="BW60" s="298">
        <f t="shared" si="31"/>
        <v>0</v>
      </c>
      <c r="BX60" s="166"/>
      <c r="BY60" s="298">
        <f t="shared" si="32"/>
        <v>0</v>
      </c>
      <c r="BZ60" s="298">
        <f t="shared" si="32"/>
        <v>0</v>
      </c>
      <c r="CA60" s="298">
        <f t="shared" si="32"/>
        <v>0</v>
      </c>
      <c r="CB60" s="298">
        <f t="shared" si="32"/>
        <v>0</v>
      </c>
      <c r="CC60" s="166"/>
      <c r="CD60" s="298">
        <f t="shared" si="33"/>
        <v>0</v>
      </c>
      <c r="CE60" s="298">
        <f t="shared" si="33"/>
        <v>0</v>
      </c>
      <c r="CF60" s="298">
        <f t="shared" si="33"/>
        <v>0</v>
      </c>
      <c r="CG60" s="298">
        <f t="shared" si="33"/>
        <v>0</v>
      </c>
      <c r="CH60" s="166"/>
      <c r="CI60" s="298">
        <f t="shared" si="34"/>
        <v>0</v>
      </c>
      <c r="CJ60" s="298">
        <f t="shared" si="34"/>
        <v>0</v>
      </c>
      <c r="CK60" s="298">
        <f t="shared" si="34"/>
        <v>0</v>
      </c>
      <c r="CL60" s="298">
        <f t="shared" si="34"/>
        <v>0</v>
      </c>
      <c r="CM60" s="166"/>
      <c r="CN60" s="298">
        <f t="shared" si="35"/>
        <v>0</v>
      </c>
      <c r="CO60" s="298">
        <f t="shared" si="35"/>
        <v>0</v>
      </c>
      <c r="CP60" s="298">
        <f t="shared" si="35"/>
        <v>0</v>
      </c>
      <c r="CQ60" s="298">
        <f t="shared" si="35"/>
        <v>0</v>
      </c>
      <c r="CR60" s="166"/>
      <c r="CS60" s="298">
        <f t="shared" si="36"/>
        <v>0</v>
      </c>
      <c r="CT60" s="298">
        <f t="shared" si="36"/>
        <v>0</v>
      </c>
      <c r="CU60" s="298">
        <f t="shared" si="36"/>
        <v>0</v>
      </c>
      <c r="CV60" s="298">
        <f t="shared" si="36"/>
        <v>0</v>
      </c>
      <c r="CW60" s="166"/>
      <c r="CX60" s="298">
        <f t="shared" si="37"/>
        <v>0</v>
      </c>
      <c r="CY60" s="298">
        <f t="shared" si="37"/>
        <v>0</v>
      </c>
      <c r="CZ60" s="298">
        <f t="shared" si="37"/>
        <v>0</v>
      </c>
      <c r="DA60" s="298">
        <f t="shared" si="37"/>
        <v>0</v>
      </c>
      <c r="DB60" s="396"/>
      <c r="DC60" s="396"/>
      <c r="DD60" s="397"/>
      <c r="DE60" s="398"/>
    </row>
    <row r="61" spans="2:109" ht="14.25" customHeight="1" x14ac:dyDescent="0.25">
      <c r="B61" s="314">
        <f t="shared" si="38"/>
        <v>51</v>
      </c>
      <c r="C61" s="315" t="s">
        <v>425</v>
      </c>
      <c r="D61" s="392"/>
      <c r="E61" s="331" t="s">
        <v>41</v>
      </c>
      <c r="F61" s="331">
        <v>3</v>
      </c>
      <c r="G61" s="303">
        <v>0</v>
      </c>
      <c r="H61" s="304">
        <v>0</v>
      </c>
      <c r="I61" s="304">
        <v>0</v>
      </c>
      <c r="J61" s="304">
        <v>0</v>
      </c>
      <c r="K61" s="305">
        <f t="shared" si="21"/>
        <v>0</v>
      </c>
      <c r="L61" s="303">
        <v>0</v>
      </c>
      <c r="M61" s="304">
        <v>0</v>
      </c>
      <c r="N61" s="304">
        <v>0</v>
      </c>
      <c r="O61" s="304">
        <v>0</v>
      </c>
      <c r="P61" s="305">
        <f t="shared" si="22"/>
        <v>0</v>
      </c>
      <c r="Q61" s="303">
        <v>0</v>
      </c>
      <c r="R61" s="304">
        <v>0</v>
      </c>
      <c r="S61" s="304">
        <v>0</v>
      </c>
      <c r="T61" s="304">
        <v>0</v>
      </c>
      <c r="U61" s="305">
        <f t="shared" si="23"/>
        <v>0</v>
      </c>
      <c r="V61" s="303">
        <v>0</v>
      </c>
      <c r="W61" s="304">
        <v>0</v>
      </c>
      <c r="X61" s="304">
        <v>0</v>
      </c>
      <c r="Y61" s="304">
        <v>0</v>
      </c>
      <c r="Z61" s="305">
        <f t="shared" si="24"/>
        <v>0</v>
      </c>
      <c r="AA61" s="303">
        <v>0</v>
      </c>
      <c r="AB61" s="304">
        <v>0</v>
      </c>
      <c r="AC61" s="304">
        <v>0</v>
      </c>
      <c r="AD61" s="304">
        <v>0</v>
      </c>
      <c r="AE61" s="305">
        <f t="shared" si="25"/>
        <v>0</v>
      </c>
      <c r="AF61" s="303">
        <v>0</v>
      </c>
      <c r="AG61" s="304">
        <v>0</v>
      </c>
      <c r="AH61" s="304">
        <v>0</v>
      </c>
      <c r="AI61" s="304">
        <v>0</v>
      </c>
      <c r="AJ61" s="305">
        <f t="shared" si="26"/>
        <v>0</v>
      </c>
      <c r="AK61" s="303">
        <v>0</v>
      </c>
      <c r="AL61" s="304">
        <v>0</v>
      </c>
      <c r="AM61" s="304">
        <v>0</v>
      </c>
      <c r="AN61" s="304">
        <v>0</v>
      </c>
      <c r="AO61" s="305">
        <f t="shared" si="27"/>
        <v>0</v>
      </c>
      <c r="AP61" s="303">
        <v>0</v>
      </c>
      <c r="AQ61" s="304">
        <v>0</v>
      </c>
      <c r="AR61" s="304">
        <v>0</v>
      </c>
      <c r="AS61" s="304">
        <v>0</v>
      </c>
      <c r="AT61" s="305">
        <f t="shared" si="28"/>
        <v>0</v>
      </c>
      <c r="AU61" s="278"/>
      <c r="AV61" s="70"/>
      <c r="AW61" s="37"/>
      <c r="AX61" s="71"/>
      <c r="AY61" s="43">
        <f t="shared" si="29"/>
        <v>0</v>
      </c>
      <c r="AZ61" s="43"/>
      <c r="BB61" s="314">
        <f t="shared" si="39"/>
        <v>51</v>
      </c>
      <c r="BC61" s="315" t="s">
        <v>425</v>
      </c>
      <c r="BD61" s="331" t="s">
        <v>41</v>
      </c>
      <c r="BE61" s="331">
        <v>3</v>
      </c>
      <c r="BF61" s="311" t="s">
        <v>668</v>
      </c>
      <c r="BG61" s="312" t="s">
        <v>669</v>
      </c>
      <c r="BH61" s="312" t="s">
        <v>670</v>
      </c>
      <c r="BI61" s="312" t="s">
        <v>671</v>
      </c>
      <c r="BJ61" s="313" t="s">
        <v>672</v>
      </c>
      <c r="BL61" s="385"/>
      <c r="BM61" s="8"/>
      <c r="BN61" s="8"/>
      <c r="BO61" s="298">
        <f t="shared" si="30"/>
        <v>0</v>
      </c>
      <c r="BP61" s="298">
        <f t="shared" si="30"/>
        <v>0</v>
      </c>
      <c r="BQ61" s="298">
        <f t="shared" si="30"/>
        <v>0</v>
      </c>
      <c r="BR61" s="298">
        <f t="shared" si="30"/>
        <v>0</v>
      </c>
      <c r="BS61" s="166"/>
      <c r="BT61" s="298">
        <f t="shared" si="31"/>
        <v>0</v>
      </c>
      <c r="BU61" s="298">
        <f t="shared" si="31"/>
        <v>0</v>
      </c>
      <c r="BV61" s="298">
        <f t="shared" si="31"/>
        <v>0</v>
      </c>
      <c r="BW61" s="298">
        <f t="shared" si="31"/>
        <v>0</v>
      </c>
      <c r="BX61" s="166"/>
      <c r="BY61" s="298">
        <f t="shared" si="32"/>
        <v>0</v>
      </c>
      <c r="BZ61" s="298">
        <f t="shared" si="32"/>
        <v>0</v>
      </c>
      <c r="CA61" s="298">
        <f t="shared" si="32"/>
        <v>0</v>
      </c>
      <c r="CB61" s="298">
        <f t="shared" si="32"/>
        <v>0</v>
      </c>
      <c r="CC61" s="166"/>
      <c r="CD61" s="298">
        <f t="shared" si="33"/>
        <v>0</v>
      </c>
      <c r="CE61" s="298">
        <f t="shared" si="33"/>
        <v>0</v>
      </c>
      <c r="CF61" s="298">
        <f t="shared" si="33"/>
        <v>0</v>
      </c>
      <c r="CG61" s="298">
        <f t="shared" si="33"/>
        <v>0</v>
      </c>
      <c r="CH61" s="166"/>
      <c r="CI61" s="298">
        <f t="shared" si="34"/>
        <v>0</v>
      </c>
      <c r="CJ61" s="298">
        <f t="shared" si="34"/>
        <v>0</v>
      </c>
      <c r="CK61" s="298">
        <f t="shared" si="34"/>
        <v>0</v>
      </c>
      <c r="CL61" s="298">
        <f t="shared" si="34"/>
        <v>0</v>
      </c>
      <c r="CM61" s="166"/>
      <c r="CN61" s="298">
        <f t="shared" si="35"/>
        <v>0</v>
      </c>
      <c r="CO61" s="298">
        <f t="shared" si="35"/>
        <v>0</v>
      </c>
      <c r="CP61" s="298">
        <f t="shared" si="35"/>
        <v>0</v>
      </c>
      <c r="CQ61" s="298">
        <f t="shared" si="35"/>
        <v>0</v>
      </c>
      <c r="CR61" s="166"/>
      <c r="CS61" s="298">
        <f t="shared" si="36"/>
        <v>0</v>
      </c>
      <c r="CT61" s="298">
        <f t="shared" si="36"/>
        <v>0</v>
      </c>
      <c r="CU61" s="298">
        <f t="shared" si="36"/>
        <v>0</v>
      </c>
      <c r="CV61" s="298">
        <f t="shared" si="36"/>
        <v>0</v>
      </c>
      <c r="CW61" s="166"/>
      <c r="CX61" s="298">
        <f t="shared" si="37"/>
        <v>0</v>
      </c>
      <c r="CY61" s="298">
        <f t="shared" si="37"/>
        <v>0</v>
      </c>
      <c r="CZ61" s="298">
        <f t="shared" si="37"/>
        <v>0</v>
      </c>
      <c r="DA61" s="298">
        <f t="shared" si="37"/>
        <v>0</v>
      </c>
      <c r="DB61" s="396"/>
      <c r="DC61" s="396"/>
      <c r="DD61" s="397"/>
      <c r="DE61" s="398"/>
    </row>
    <row r="62" spans="2:109" ht="14.25" customHeight="1" x14ac:dyDescent="0.25">
      <c r="B62" s="314">
        <f t="shared" si="38"/>
        <v>52</v>
      </c>
      <c r="C62" s="315" t="s">
        <v>431</v>
      </c>
      <c r="D62" s="392"/>
      <c r="E62" s="331" t="s">
        <v>41</v>
      </c>
      <c r="F62" s="331">
        <v>3</v>
      </c>
      <c r="G62" s="303">
        <v>0</v>
      </c>
      <c r="H62" s="304">
        <v>0</v>
      </c>
      <c r="I62" s="304">
        <v>0</v>
      </c>
      <c r="J62" s="304">
        <v>0</v>
      </c>
      <c r="K62" s="305">
        <f t="shared" si="21"/>
        <v>0</v>
      </c>
      <c r="L62" s="303">
        <v>0</v>
      </c>
      <c r="M62" s="304">
        <v>0</v>
      </c>
      <c r="N62" s="304">
        <v>0</v>
      </c>
      <c r="O62" s="304">
        <v>0</v>
      </c>
      <c r="P62" s="305">
        <f t="shared" si="22"/>
        <v>0</v>
      </c>
      <c r="Q62" s="303">
        <v>0</v>
      </c>
      <c r="R62" s="304">
        <v>0</v>
      </c>
      <c r="S62" s="304">
        <v>0</v>
      </c>
      <c r="T62" s="304">
        <v>0</v>
      </c>
      <c r="U62" s="305">
        <f t="shared" si="23"/>
        <v>0</v>
      </c>
      <c r="V62" s="303">
        <v>3.6411025582974869E-2</v>
      </c>
      <c r="W62" s="304">
        <v>0</v>
      </c>
      <c r="X62" s="304">
        <v>0</v>
      </c>
      <c r="Y62" s="304">
        <v>0</v>
      </c>
      <c r="Z62" s="305">
        <f t="shared" si="24"/>
        <v>3.6411025582974869E-2</v>
      </c>
      <c r="AA62" s="303">
        <v>3.6411025582974869E-2</v>
      </c>
      <c r="AB62" s="304">
        <v>0</v>
      </c>
      <c r="AC62" s="304">
        <v>0</v>
      </c>
      <c r="AD62" s="304">
        <v>0</v>
      </c>
      <c r="AE62" s="305">
        <f t="shared" si="25"/>
        <v>3.6411025582974869E-2</v>
      </c>
      <c r="AF62" s="303">
        <v>3.6411025582974869E-2</v>
      </c>
      <c r="AG62" s="304">
        <v>0</v>
      </c>
      <c r="AH62" s="304">
        <v>0</v>
      </c>
      <c r="AI62" s="304">
        <v>0</v>
      </c>
      <c r="AJ62" s="305">
        <f t="shared" si="26"/>
        <v>3.6411025582974869E-2</v>
      </c>
      <c r="AK62" s="303">
        <v>3.6411025582974869E-2</v>
      </c>
      <c r="AL62" s="304">
        <v>0</v>
      </c>
      <c r="AM62" s="304">
        <v>0</v>
      </c>
      <c r="AN62" s="304">
        <v>0</v>
      </c>
      <c r="AO62" s="305">
        <f t="shared" si="27"/>
        <v>3.6411025582974869E-2</v>
      </c>
      <c r="AP62" s="303">
        <v>3.6411025582974869E-2</v>
      </c>
      <c r="AQ62" s="304">
        <v>0</v>
      </c>
      <c r="AR62" s="304">
        <v>0</v>
      </c>
      <c r="AS62" s="304">
        <v>0</v>
      </c>
      <c r="AT62" s="305">
        <f t="shared" si="28"/>
        <v>3.6411025582974869E-2</v>
      </c>
      <c r="AU62" s="278"/>
      <c r="AV62" s="70"/>
      <c r="AW62" s="37"/>
      <c r="AX62" s="71"/>
      <c r="AY62" s="43">
        <f t="shared" si="29"/>
        <v>0</v>
      </c>
      <c r="AZ62" s="43"/>
      <c r="BB62" s="314">
        <f t="shared" si="39"/>
        <v>52</v>
      </c>
      <c r="BC62" s="315" t="s">
        <v>431</v>
      </c>
      <c r="BD62" s="331" t="s">
        <v>41</v>
      </c>
      <c r="BE62" s="331">
        <v>3</v>
      </c>
      <c r="BF62" s="311" t="s">
        <v>673</v>
      </c>
      <c r="BG62" s="312" t="s">
        <v>674</v>
      </c>
      <c r="BH62" s="312" t="s">
        <v>675</v>
      </c>
      <c r="BI62" s="312" t="s">
        <v>676</v>
      </c>
      <c r="BJ62" s="313" t="s">
        <v>677</v>
      </c>
      <c r="BL62" s="385"/>
      <c r="BM62" s="8"/>
      <c r="BN62" s="8"/>
      <c r="BO62" s="298">
        <f t="shared" si="30"/>
        <v>0</v>
      </c>
      <c r="BP62" s="298">
        <f t="shared" si="30"/>
        <v>0</v>
      </c>
      <c r="BQ62" s="298">
        <f t="shared" si="30"/>
        <v>0</v>
      </c>
      <c r="BR62" s="298">
        <f t="shared" si="30"/>
        <v>0</v>
      </c>
      <c r="BS62" s="166"/>
      <c r="BT62" s="298">
        <f t="shared" si="31"/>
        <v>0</v>
      </c>
      <c r="BU62" s="298">
        <f t="shared" si="31"/>
        <v>0</v>
      </c>
      <c r="BV62" s="298">
        <f t="shared" si="31"/>
        <v>0</v>
      </c>
      <c r="BW62" s="298">
        <f t="shared" si="31"/>
        <v>0</v>
      </c>
      <c r="BX62" s="166"/>
      <c r="BY62" s="298">
        <f t="shared" si="32"/>
        <v>0</v>
      </c>
      <c r="BZ62" s="298">
        <f t="shared" si="32"/>
        <v>0</v>
      </c>
      <c r="CA62" s="298">
        <f t="shared" si="32"/>
        <v>0</v>
      </c>
      <c r="CB62" s="298">
        <f t="shared" si="32"/>
        <v>0</v>
      </c>
      <c r="CC62" s="166"/>
      <c r="CD62" s="298">
        <f t="shared" si="33"/>
        <v>0</v>
      </c>
      <c r="CE62" s="298">
        <f t="shared" si="33"/>
        <v>0</v>
      </c>
      <c r="CF62" s="298">
        <f t="shared" si="33"/>
        <v>0</v>
      </c>
      <c r="CG62" s="298">
        <f t="shared" si="33"/>
        <v>0</v>
      </c>
      <c r="CH62" s="166"/>
      <c r="CI62" s="298">
        <f t="shared" si="34"/>
        <v>0</v>
      </c>
      <c r="CJ62" s="298">
        <f t="shared" si="34"/>
        <v>0</v>
      </c>
      <c r="CK62" s="298">
        <f t="shared" si="34"/>
        <v>0</v>
      </c>
      <c r="CL62" s="298">
        <f t="shared" si="34"/>
        <v>0</v>
      </c>
      <c r="CM62" s="166"/>
      <c r="CN62" s="298">
        <f t="shared" si="35"/>
        <v>0</v>
      </c>
      <c r="CO62" s="298">
        <f t="shared" si="35"/>
        <v>0</v>
      </c>
      <c r="CP62" s="298">
        <f t="shared" si="35"/>
        <v>0</v>
      </c>
      <c r="CQ62" s="298">
        <f t="shared" si="35"/>
        <v>0</v>
      </c>
      <c r="CR62" s="166"/>
      <c r="CS62" s="298">
        <f t="shared" si="36"/>
        <v>0</v>
      </c>
      <c r="CT62" s="298">
        <f t="shared" si="36"/>
        <v>0</v>
      </c>
      <c r="CU62" s="298">
        <f t="shared" si="36"/>
        <v>0</v>
      </c>
      <c r="CV62" s="298">
        <f t="shared" si="36"/>
        <v>0</v>
      </c>
      <c r="CW62" s="166"/>
      <c r="CX62" s="298">
        <f t="shared" si="37"/>
        <v>0</v>
      </c>
      <c r="CY62" s="298">
        <f t="shared" si="37"/>
        <v>0</v>
      </c>
      <c r="CZ62" s="298">
        <f t="shared" si="37"/>
        <v>0</v>
      </c>
      <c r="DA62" s="298">
        <f t="shared" si="37"/>
        <v>0</v>
      </c>
      <c r="DB62" s="396"/>
      <c r="DC62" s="396"/>
      <c r="DD62" s="397"/>
      <c r="DE62" s="398"/>
    </row>
    <row r="63" spans="2:109" ht="14.25" customHeight="1" x14ac:dyDescent="0.25">
      <c r="B63" s="314">
        <f t="shared" si="38"/>
        <v>53</v>
      </c>
      <c r="C63" s="315" t="s">
        <v>437</v>
      </c>
      <c r="D63" s="392"/>
      <c r="E63" s="331" t="s">
        <v>41</v>
      </c>
      <c r="F63" s="331">
        <v>3</v>
      </c>
      <c r="G63" s="303">
        <v>0</v>
      </c>
      <c r="H63" s="304">
        <v>0</v>
      </c>
      <c r="I63" s="304">
        <v>0</v>
      </c>
      <c r="J63" s="304">
        <v>0</v>
      </c>
      <c r="K63" s="305">
        <f t="shared" si="21"/>
        <v>0</v>
      </c>
      <c r="L63" s="303">
        <v>0</v>
      </c>
      <c r="M63" s="304">
        <v>0</v>
      </c>
      <c r="N63" s="304">
        <v>0</v>
      </c>
      <c r="O63" s="304">
        <v>0</v>
      </c>
      <c r="P63" s="305">
        <f t="shared" si="22"/>
        <v>0</v>
      </c>
      <c r="Q63" s="303">
        <v>0</v>
      </c>
      <c r="R63" s="304">
        <v>0</v>
      </c>
      <c r="S63" s="304">
        <v>0</v>
      </c>
      <c r="T63" s="304">
        <v>0</v>
      </c>
      <c r="U63" s="305">
        <f t="shared" si="23"/>
        <v>0</v>
      </c>
      <c r="V63" s="303">
        <v>0</v>
      </c>
      <c r="W63" s="304">
        <v>0</v>
      </c>
      <c r="X63" s="304">
        <v>0</v>
      </c>
      <c r="Y63" s="304">
        <v>0</v>
      </c>
      <c r="Z63" s="305">
        <f t="shared" si="24"/>
        <v>0</v>
      </c>
      <c r="AA63" s="303">
        <v>0</v>
      </c>
      <c r="AB63" s="304">
        <v>0</v>
      </c>
      <c r="AC63" s="304">
        <v>0</v>
      </c>
      <c r="AD63" s="304">
        <v>0</v>
      </c>
      <c r="AE63" s="305">
        <f t="shared" si="25"/>
        <v>0</v>
      </c>
      <c r="AF63" s="303">
        <v>0</v>
      </c>
      <c r="AG63" s="304">
        <v>0</v>
      </c>
      <c r="AH63" s="304">
        <v>0</v>
      </c>
      <c r="AI63" s="304">
        <v>0</v>
      </c>
      <c r="AJ63" s="305">
        <f t="shared" si="26"/>
        <v>0</v>
      </c>
      <c r="AK63" s="303">
        <v>0</v>
      </c>
      <c r="AL63" s="304">
        <v>0</v>
      </c>
      <c r="AM63" s="304">
        <v>0</v>
      </c>
      <c r="AN63" s="304">
        <v>0</v>
      </c>
      <c r="AO63" s="305">
        <f t="shared" si="27"/>
        <v>0</v>
      </c>
      <c r="AP63" s="303">
        <v>0</v>
      </c>
      <c r="AQ63" s="304">
        <v>0</v>
      </c>
      <c r="AR63" s="304">
        <v>0</v>
      </c>
      <c r="AS63" s="304">
        <v>0</v>
      </c>
      <c r="AT63" s="305">
        <f t="shared" si="28"/>
        <v>0</v>
      </c>
      <c r="AU63" s="391"/>
      <c r="AV63" s="318"/>
      <c r="AW63" s="319"/>
      <c r="AX63" s="320"/>
      <c r="AY63" s="43">
        <f t="shared" si="29"/>
        <v>0</v>
      </c>
      <c r="AZ63" s="43"/>
      <c r="BB63" s="314">
        <f t="shared" si="39"/>
        <v>53</v>
      </c>
      <c r="BC63" s="315" t="s">
        <v>437</v>
      </c>
      <c r="BD63" s="331" t="s">
        <v>41</v>
      </c>
      <c r="BE63" s="331">
        <v>3</v>
      </c>
      <c r="BF63" s="311" t="s">
        <v>678</v>
      </c>
      <c r="BG63" s="312" t="s">
        <v>679</v>
      </c>
      <c r="BH63" s="312" t="s">
        <v>680</v>
      </c>
      <c r="BI63" s="312" t="s">
        <v>681</v>
      </c>
      <c r="BJ63" s="313" t="s">
        <v>682</v>
      </c>
      <c r="BL63" s="385"/>
      <c r="BM63" s="8"/>
      <c r="BN63" s="8"/>
      <c r="BO63" s="298">
        <f t="shared" si="30"/>
        <v>0</v>
      </c>
      <c r="BP63" s="298">
        <f t="shared" si="30"/>
        <v>0</v>
      </c>
      <c r="BQ63" s="298">
        <f t="shared" si="30"/>
        <v>0</v>
      </c>
      <c r="BR63" s="298">
        <f t="shared" si="30"/>
        <v>0</v>
      </c>
      <c r="BS63" s="166"/>
      <c r="BT63" s="298">
        <f t="shared" si="31"/>
        <v>0</v>
      </c>
      <c r="BU63" s="298">
        <f t="shared" si="31"/>
        <v>0</v>
      </c>
      <c r="BV63" s="298">
        <f t="shared" si="31"/>
        <v>0</v>
      </c>
      <c r="BW63" s="298">
        <f t="shared" si="31"/>
        <v>0</v>
      </c>
      <c r="BX63" s="166"/>
      <c r="BY63" s="298">
        <f t="shared" si="32"/>
        <v>0</v>
      </c>
      <c r="BZ63" s="298">
        <f t="shared" si="32"/>
        <v>0</v>
      </c>
      <c r="CA63" s="298">
        <f t="shared" si="32"/>
        <v>0</v>
      </c>
      <c r="CB63" s="298">
        <f t="shared" si="32"/>
        <v>0</v>
      </c>
      <c r="CC63" s="166"/>
      <c r="CD63" s="298">
        <f t="shared" si="33"/>
        <v>0</v>
      </c>
      <c r="CE63" s="298">
        <f t="shared" si="33"/>
        <v>0</v>
      </c>
      <c r="CF63" s="298">
        <f t="shared" si="33"/>
        <v>0</v>
      </c>
      <c r="CG63" s="298">
        <f t="shared" si="33"/>
        <v>0</v>
      </c>
      <c r="CH63" s="166"/>
      <c r="CI63" s="298">
        <f t="shared" si="34"/>
        <v>0</v>
      </c>
      <c r="CJ63" s="298">
        <f t="shared" si="34"/>
        <v>0</v>
      </c>
      <c r="CK63" s="298">
        <f t="shared" si="34"/>
        <v>0</v>
      </c>
      <c r="CL63" s="298">
        <f t="shared" si="34"/>
        <v>0</v>
      </c>
      <c r="CM63" s="166"/>
      <c r="CN63" s="298">
        <f t="shared" si="35"/>
        <v>0</v>
      </c>
      <c r="CO63" s="298">
        <f t="shared" si="35"/>
        <v>0</v>
      </c>
      <c r="CP63" s="298">
        <f t="shared" si="35"/>
        <v>0</v>
      </c>
      <c r="CQ63" s="298">
        <f t="shared" si="35"/>
        <v>0</v>
      </c>
      <c r="CR63" s="166"/>
      <c r="CS63" s="298">
        <f t="shared" si="36"/>
        <v>0</v>
      </c>
      <c r="CT63" s="298">
        <f t="shared" si="36"/>
        <v>0</v>
      </c>
      <c r="CU63" s="298">
        <f t="shared" si="36"/>
        <v>0</v>
      </c>
      <c r="CV63" s="298">
        <f t="shared" si="36"/>
        <v>0</v>
      </c>
      <c r="CW63" s="166"/>
      <c r="CX63" s="298">
        <f t="shared" si="37"/>
        <v>0</v>
      </c>
      <c r="CY63" s="298">
        <f t="shared" si="37"/>
        <v>0</v>
      </c>
      <c r="CZ63" s="298">
        <f t="shared" si="37"/>
        <v>0</v>
      </c>
      <c r="DA63" s="298">
        <f t="shared" si="37"/>
        <v>0</v>
      </c>
      <c r="DB63" s="396"/>
      <c r="DC63" s="396"/>
      <c r="DD63" s="397"/>
      <c r="DE63" s="398"/>
    </row>
    <row r="64" spans="2:109" ht="14.25" customHeight="1" x14ac:dyDescent="0.25">
      <c r="B64" s="314">
        <f t="shared" si="38"/>
        <v>54</v>
      </c>
      <c r="C64" s="315" t="s">
        <v>443</v>
      </c>
      <c r="D64" s="399"/>
      <c r="E64" s="333" t="s">
        <v>41</v>
      </c>
      <c r="F64" s="333">
        <v>3</v>
      </c>
      <c r="G64" s="303">
        <v>0</v>
      </c>
      <c r="H64" s="304">
        <v>0</v>
      </c>
      <c r="I64" s="304">
        <v>0</v>
      </c>
      <c r="J64" s="304">
        <v>0</v>
      </c>
      <c r="K64" s="305">
        <f t="shared" si="21"/>
        <v>0</v>
      </c>
      <c r="L64" s="303">
        <v>0</v>
      </c>
      <c r="M64" s="304">
        <v>0</v>
      </c>
      <c r="N64" s="304">
        <v>0</v>
      </c>
      <c r="O64" s="304">
        <v>0</v>
      </c>
      <c r="P64" s="305">
        <f t="shared" si="22"/>
        <v>0</v>
      </c>
      <c r="Q64" s="303">
        <v>0</v>
      </c>
      <c r="R64" s="304">
        <v>0</v>
      </c>
      <c r="S64" s="304">
        <v>0</v>
      </c>
      <c r="T64" s="304">
        <v>0</v>
      </c>
      <c r="U64" s="305">
        <f t="shared" si="23"/>
        <v>0</v>
      </c>
      <c r="V64" s="303">
        <v>0</v>
      </c>
      <c r="W64" s="304">
        <v>0</v>
      </c>
      <c r="X64" s="304">
        <v>0</v>
      </c>
      <c r="Y64" s="304">
        <v>0</v>
      </c>
      <c r="Z64" s="305">
        <f t="shared" si="24"/>
        <v>0</v>
      </c>
      <c r="AA64" s="303">
        <v>0</v>
      </c>
      <c r="AB64" s="304">
        <v>0</v>
      </c>
      <c r="AC64" s="304">
        <v>0</v>
      </c>
      <c r="AD64" s="304">
        <v>0</v>
      </c>
      <c r="AE64" s="305">
        <f t="shared" si="25"/>
        <v>0</v>
      </c>
      <c r="AF64" s="303">
        <v>0</v>
      </c>
      <c r="AG64" s="304">
        <v>0</v>
      </c>
      <c r="AH64" s="304">
        <v>0</v>
      </c>
      <c r="AI64" s="304">
        <v>0</v>
      </c>
      <c r="AJ64" s="305">
        <f t="shared" si="26"/>
        <v>0</v>
      </c>
      <c r="AK64" s="303">
        <v>0</v>
      </c>
      <c r="AL64" s="304">
        <v>0</v>
      </c>
      <c r="AM64" s="304">
        <v>0</v>
      </c>
      <c r="AN64" s="304">
        <v>0</v>
      </c>
      <c r="AO64" s="305">
        <f t="shared" si="27"/>
        <v>0</v>
      </c>
      <c r="AP64" s="303">
        <v>0</v>
      </c>
      <c r="AQ64" s="304">
        <v>0</v>
      </c>
      <c r="AR64" s="304">
        <v>0</v>
      </c>
      <c r="AS64" s="304">
        <v>0</v>
      </c>
      <c r="AT64" s="305">
        <f t="shared" si="28"/>
        <v>0</v>
      </c>
      <c r="AU64" s="391"/>
      <c r="AV64" s="318"/>
      <c r="AW64" s="319"/>
      <c r="AX64" s="320"/>
      <c r="AY64" s="43">
        <f t="shared" si="29"/>
        <v>0</v>
      </c>
      <c r="AZ64" s="43"/>
      <c r="BB64" s="314">
        <f t="shared" si="39"/>
        <v>54</v>
      </c>
      <c r="BC64" s="315" t="s">
        <v>443</v>
      </c>
      <c r="BD64" s="333" t="s">
        <v>41</v>
      </c>
      <c r="BE64" s="333">
        <v>3</v>
      </c>
      <c r="BF64" s="311" t="s">
        <v>683</v>
      </c>
      <c r="BG64" s="312" t="s">
        <v>684</v>
      </c>
      <c r="BH64" s="312" t="s">
        <v>685</v>
      </c>
      <c r="BI64" s="312" t="s">
        <v>686</v>
      </c>
      <c r="BJ64" s="313" t="s">
        <v>687</v>
      </c>
      <c r="BL64" s="385"/>
      <c r="BM64" s="8"/>
      <c r="BN64" s="8"/>
      <c r="BO64" s="298">
        <f t="shared" si="30"/>
        <v>0</v>
      </c>
      <c r="BP64" s="298">
        <f t="shared" si="30"/>
        <v>0</v>
      </c>
      <c r="BQ64" s="298">
        <f t="shared" si="30"/>
        <v>0</v>
      </c>
      <c r="BR64" s="298">
        <f t="shared" si="30"/>
        <v>0</v>
      </c>
      <c r="BS64" s="166"/>
      <c r="BT64" s="298">
        <f t="shared" si="31"/>
        <v>0</v>
      </c>
      <c r="BU64" s="298">
        <f t="shared" si="31"/>
        <v>0</v>
      </c>
      <c r="BV64" s="298">
        <f t="shared" si="31"/>
        <v>0</v>
      </c>
      <c r="BW64" s="298">
        <f t="shared" si="31"/>
        <v>0</v>
      </c>
      <c r="BX64" s="166"/>
      <c r="BY64" s="298">
        <f t="shared" si="32"/>
        <v>0</v>
      </c>
      <c r="BZ64" s="298">
        <f t="shared" si="32"/>
        <v>0</v>
      </c>
      <c r="CA64" s="298">
        <f t="shared" si="32"/>
        <v>0</v>
      </c>
      <c r="CB64" s="298">
        <f t="shared" si="32"/>
        <v>0</v>
      </c>
      <c r="CC64" s="166"/>
      <c r="CD64" s="298">
        <f t="shared" si="33"/>
        <v>0</v>
      </c>
      <c r="CE64" s="298">
        <f t="shared" si="33"/>
        <v>0</v>
      </c>
      <c r="CF64" s="298">
        <f t="shared" si="33"/>
        <v>0</v>
      </c>
      <c r="CG64" s="298">
        <f t="shared" si="33"/>
        <v>0</v>
      </c>
      <c r="CH64" s="166"/>
      <c r="CI64" s="298">
        <f t="shared" si="34"/>
        <v>0</v>
      </c>
      <c r="CJ64" s="298">
        <f t="shared" si="34"/>
        <v>0</v>
      </c>
      <c r="CK64" s="298">
        <f t="shared" si="34"/>
        <v>0</v>
      </c>
      <c r="CL64" s="298">
        <f t="shared" si="34"/>
        <v>0</v>
      </c>
      <c r="CM64" s="166"/>
      <c r="CN64" s="298">
        <f t="shared" si="35"/>
        <v>0</v>
      </c>
      <c r="CO64" s="298">
        <f t="shared" si="35"/>
        <v>0</v>
      </c>
      <c r="CP64" s="298">
        <f t="shared" si="35"/>
        <v>0</v>
      </c>
      <c r="CQ64" s="298">
        <f t="shared" si="35"/>
        <v>0</v>
      </c>
      <c r="CR64" s="166"/>
      <c r="CS64" s="298">
        <f t="shared" si="36"/>
        <v>0</v>
      </c>
      <c r="CT64" s="298">
        <f t="shared" si="36"/>
        <v>0</v>
      </c>
      <c r="CU64" s="298">
        <f t="shared" si="36"/>
        <v>0</v>
      </c>
      <c r="CV64" s="298">
        <f t="shared" si="36"/>
        <v>0</v>
      </c>
      <c r="CW64" s="166"/>
      <c r="CX64" s="298">
        <f t="shared" si="37"/>
        <v>0</v>
      </c>
      <c r="CY64" s="298">
        <f t="shared" si="37"/>
        <v>0</v>
      </c>
      <c r="CZ64" s="298">
        <f t="shared" si="37"/>
        <v>0</v>
      </c>
      <c r="DA64" s="298">
        <f t="shared" si="37"/>
        <v>0</v>
      </c>
      <c r="DB64" s="396"/>
      <c r="DC64" s="396"/>
      <c r="DD64" s="397"/>
      <c r="DE64" s="398"/>
    </row>
    <row r="65" spans="2:109" ht="14.25" customHeight="1" x14ac:dyDescent="0.25">
      <c r="B65" s="314">
        <f t="shared" si="38"/>
        <v>55</v>
      </c>
      <c r="C65" s="400" t="s">
        <v>449</v>
      </c>
      <c r="D65" s="399"/>
      <c r="E65" s="333" t="s">
        <v>41</v>
      </c>
      <c r="F65" s="333">
        <v>3</v>
      </c>
      <c r="G65" s="303">
        <v>0</v>
      </c>
      <c r="H65" s="304">
        <v>0</v>
      </c>
      <c r="I65" s="304">
        <v>0</v>
      </c>
      <c r="J65" s="304">
        <v>0</v>
      </c>
      <c r="K65" s="305">
        <f t="shared" si="21"/>
        <v>0</v>
      </c>
      <c r="L65" s="303">
        <v>0</v>
      </c>
      <c r="M65" s="304">
        <v>0</v>
      </c>
      <c r="N65" s="304">
        <v>0</v>
      </c>
      <c r="O65" s="304">
        <v>0</v>
      </c>
      <c r="P65" s="305">
        <f t="shared" si="22"/>
        <v>0</v>
      </c>
      <c r="Q65" s="303">
        <v>0</v>
      </c>
      <c r="R65" s="304">
        <v>0</v>
      </c>
      <c r="S65" s="304">
        <v>0</v>
      </c>
      <c r="T65" s="304">
        <v>0</v>
      </c>
      <c r="U65" s="305">
        <f t="shared" si="23"/>
        <v>0</v>
      </c>
      <c r="V65" s="303">
        <v>0</v>
      </c>
      <c r="W65" s="304">
        <v>0</v>
      </c>
      <c r="X65" s="304">
        <v>0</v>
      </c>
      <c r="Y65" s="304">
        <v>0</v>
      </c>
      <c r="Z65" s="305">
        <f t="shared" si="24"/>
        <v>0</v>
      </c>
      <c r="AA65" s="303">
        <v>0</v>
      </c>
      <c r="AB65" s="304">
        <v>0</v>
      </c>
      <c r="AC65" s="304">
        <v>0</v>
      </c>
      <c r="AD65" s="304">
        <v>0</v>
      </c>
      <c r="AE65" s="305">
        <f t="shared" si="25"/>
        <v>0</v>
      </c>
      <c r="AF65" s="303">
        <v>0</v>
      </c>
      <c r="AG65" s="304">
        <v>0</v>
      </c>
      <c r="AH65" s="304">
        <v>0</v>
      </c>
      <c r="AI65" s="304">
        <v>0</v>
      </c>
      <c r="AJ65" s="305">
        <f t="shared" si="26"/>
        <v>0</v>
      </c>
      <c r="AK65" s="303">
        <v>0</v>
      </c>
      <c r="AL65" s="304">
        <v>0</v>
      </c>
      <c r="AM65" s="304">
        <v>0</v>
      </c>
      <c r="AN65" s="304">
        <v>0</v>
      </c>
      <c r="AO65" s="305">
        <f t="shared" si="27"/>
        <v>0</v>
      </c>
      <c r="AP65" s="303">
        <v>0</v>
      </c>
      <c r="AQ65" s="304">
        <v>0</v>
      </c>
      <c r="AR65" s="304">
        <v>0</v>
      </c>
      <c r="AS65" s="304">
        <v>0</v>
      </c>
      <c r="AT65" s="305">
        <f t="shared" si="28"/>
        <v>0</v>
      </c>
      <c r="AU65" s="391"/>
      <c r="AV65" s="318"/>
      <c r="AW65" s="319"/>
      <c r="AX65" s="320"/>
      <c r="AY65" s="43">
        <f t="shared" si="29"/>
        <v>0</v>
      </c>
      <c r="AZ65" s="43"/>
      <c r="BB65" s="314">
        <f t="shared" si="39"/>
        <v>55</v>
      </c>
      <c r="BC65" s="400" t="s">
        <v>449</v>
      </c>
      <c r="BD65" s="333" t="s">
        <v>41</v>
      </c>
      <c r="BE65" s="333">
        <v>3</v>
      </c>
      <c r="BF65" s="311" t="s">
        <v>688</v>
      </c>
      <c r="BG65" s="312" t="s">
        <v>689</v>
      </c>
      <c r="BH65" s="312" t="s">
        <v>690</v>
      </c>
      <c r="BI65" s="312" t="s">
        <v>691</v>
      </c>
      <c r="BJ65" s="313" t="s">
        <v>692</v>
      </c>
      <c r="BL65" s="385"/>
      <c r="BM65" s="8"/>
      <c r="BN65" s="8"/>
      <c r="BO65" s="298">
        <f t="shared" si="30"/>
        <v>0</v>
      </c>
      <c r="BP65" s="298">
        <f t="shared" si="30"/>
        <v>0</v>
      </c>
      <c r="BQ65" s="298">
        <f t="shared" si="30"/>
        <v>0</v>
      </c>
      <c r="BR65" s="298">
        <f t="shared" si="30"/>
        <v>0</v>
      </c>
      <c r="BS65" s="166"/>
      <c r="BT65" s="298">
        <f t="shared" si="31"/>
        <v>0</v>
      </c>
      <c r="BU65" s="298">
        <f t="shared" si="31"/>
        <v>0</v>
      </c>
      <c r="BV65" s="298">
        <f t="shared" si="31"/>
        <v>0</v>
      </c>
      <c r="BW65" s="298">
        <f t="shared" si="31"/>
        <v>0</v>
      </c>
      <c r="BX65" s="166"/>
      <c r="BY65" s="298">
        <f t="shared" si="32"/>
        <v>0</v>
      </c>
      <c r="BZ65" s="298">
        <f t="shared" si="32"/>
        <v>0</v>
      </c>
      <c r="CA65" s="298">
        <f t="shared" si="32"/>
        <v>0</v>
      </c>
      <c r="CB65" s="298">
        <f t="shared" si="32"/>
        <v>0</v>
      </c>
      <c r="CC65" s="166"/>
      <c r="CD65" s="298">
        <f t="shared" si="33"/>
        <v>0</v>
      </c>
      <c r="CE65" s="298">
        <f t="shared" si="33"/>
        <v>0</v>
      </c>
      <c r="CF65" s="298">
        <f t="shared" si="33"/>
        <v>0</v>
      </c>
      <c r="CG65" s="298">
        <f t="shared" si="33"/>
        <v>0</v>
      </c>
      <c r="CH65" s="166"/>
      <c r="CI65" s="298">
        <f t="shared" si="34"/>
        <v>0</v>
      </c>
      <c r="CJ65" s="298">
        <f t="shared" si="34"/>
        <v>0</v>
      </c>
      <c r="CK65" s="298">
        <f t="shared" si="34"/>
        <v>0</v>
      </c>
      <c r="CL65" s="298">
        <f t="shared" si="34"/>
        <v>0</v>
      </c>
      <c r="CM65" s="166"/>
      <c r="CN65" s="298">
        <f t="shared" si="35"/>
        <v>0</v>
      </c>
      <c r="CO65" s="298">
        <f t="shared" si="35"/>
        <v>0</v>
      </c>
      <c r="CP65" s="298">
        <f t="shared" si="35"/>
        <v>0</v>
      </c>
      <c r="CQ65" s="298">
        <f t="shared" si="35"/>
        <v>0</v>
      </c>
      <c r="CR65" s="166"/>
      <c r="CS65" s="298">
        <f t="shared" si="36"/>
        <v>0</v>
      </c>
      <c r="CT65" s="298">
        <f t="shared" si="36"/>
        <v>0</v>
      </c>
      <c r="CU65" s="298">
        <f t="shared" si="36"/>
        <v>0</v>
      </c>
      <c r="CV65" s="298">
        <f t="shared" si="36"/>
        <v>0</v>
      </c>
      <c r="CW65" s="166"/>
      <c r="CX65" s="298">
        <f t="shared" si="37"/>
        <v>0</v>
      </c>
      <c r="CY65" s="298">
        <f t="shared" si="37"/>
        <v>0</v>
      </c>
      <c r="CZ65" s="298">
        <f t="shared" si="37"/>
        <v>0</v>
      </c>
      <c r="DA65" s="298">
        <f t="shared" si="37"/>
        <v>0</v>
      </c>
      <c r="DB65" s="396"/>
      <c r="DC65" s="396"/>
      <c r="DD65" s="397"/>
      <c r="DE65" s="398"/>
    </row>
    <row r="66" spans="2:109" ht="14.25" customHeight="1" x14ac:dyDescent="0.25">
      <c r="B66" s="314">
        <f t="shared" si="38"/>
        <v>56</v>
      </c>
      <c r="C66" s="315" t="s">
        <v>455</v>
      </c>
      <c r="D66" s="399"/>
      <c r="E66" s="331" t="s">
        <v>41</v>
      </c>
      <c r="F66" s="331">
        <v>3</v>
      </c>
      <c r="G66" s="303">
        <v>0</v>
      </c>
      <c r="H66" s="304">
        <v>0</v>
      </c>
      <c r="I66" s="304">
        <v>0</v>
      </c>
      <c r="J66" s="304">
        <v>0</v>
      </c>
      <c r="K66" s="305">
        <f t="shared" si="21"/>
        <v>0</v>
      </c>
      <c r="L66" s="303">
        <v>0</v>
      </c>
      <c r="M66" s="304">
        <v>0</v>
      </c>
      <c r="N66" s="304">
        <v>0</v>
      </c>
      <c r="O66" s="304">
        <v>0</v>
      </c>
      <c r="P66" s="305">
        <f t="shared" si="22"/>
        <v>0</v>
      </c>
      <c r="Q66" s="303">
        <v>0</v>
      </c>
      <c r="R66" s="304">
        <v>0</v>
      </c>
      <c r="S66" s="304">
        <v>0</v>
      </c>
      <c r="T66" s="304">
        <v>0</v>
      </c>
      <c r="U66" s="305">
        <f t="shared" si="23"/>
        <v>0</v>
      </c>
      <c r="V66" s="303">
        <v>0</v>
      </c>
      <c r="W66" s="304">
        <v>0</v>
      </c>
      <c r="X66" s="304">
        <v>0</v>
      </c>
      <c r="Y66" s="304">
        <v>0</v>
      </c>
      <c r="Z66" s="305">
        <f t="shared" si="24"/>
        <v>0</v>
      </c>
      <c r="AA66" s="303">
        <v>0</v>
      </c>
      <c r="AB66" s="304">
        <v>0</v>
      </c>
      <c r="AC66" s="304">
        <v>0</v>
      </c>
      <c r="AD66" s="304">
        <v>0</v>
      </c>
      <c r="AE66" s="305">
        <f t="shared" si="25"/>
        <v>0</v>
      </c>
      <c r="AF66" s="303">
        <v>0</v>
      </c>
      <c r="AG66" s="304">
        <v>0</v>
      </c>
      <c r="AH66" s="304">
        <v>0</v>
      </c>
      <c r="AI66" s="304">
        <v>0</v>
      </c>
      <c r="AJ66" s="305">
        <f t="shared" si="26"/>
        <v>0</v>
      </c>
      <c r="AK66" s="303">
        <v>0</v>
      </c>
      <c r="AL66" s="304">
        <v>0</v>
      </c>
      <c r="AM66" s="304">
        <v>0</v>
      </c>
      <c r="AN66" s="304">
        <v>0</v>
      </c>
      <c r="AO66" s="305">
        <f t="shared" si="27"/>
        <v>0</v>
      </c>
      <c r="AP66" s="303">
        <v>0</v>
      </c>
      <c r="AQ66" s="304">
        <v>0</v>
      </c>
      <c r="AR66" s="304">
        <v>0</v>
      </c>
      <c r="AS66" s="304">
        <v>0</v>
      </c>
      <c r="AT66" s="305">
        <f t="shared" si="28"/>
        <v>0</v>
      </c>
      <c r="AU66" s="391"/>
      <c r="AV66" s="318"/>
      <c r="AW66" s="319"/>
      <c r="AX66" s="320"/>
      <c r="AY66" s="43">
        <f t="shared" si="29"/>
        <v>0</v>
      </c>
      <c r="AZ66" s="43"/>
      <c r="BB66" s="314">
        <f t="shared" si="39"/>
        <v>56</v>
      </c>
      <c r="BC66" s="315" t="s">
        <v>455</v>
      </c>
      <c r="BD66" s="331" t="s">
        <v>41</v>
      </c>
      <c r="BE66" s="331">
        <v>3</v>
      </c>
      <c r="BF66" s="311" t="s">
        <v>693</v>
      </c>
      <c r="BG66" s="312" t="s">
        <v>694</v>
      </c>
      <c r="BH66" s="312" t="s">
        <v>695</v>
      </c>
      <c r="BI66" s="312" t="s">
        <v>696</v>
      </c>
      <c r="BJ66" s="313" t="s">
        <v>697</v>
      </c>
      <c r="BL66" s="385"/>
      <c r="BM66" s="8"/>
      <c r="BN66" s="8"/>
      <c r="BO66" s="298">
        <f t="shared" si="30"/>
        <v>0</v>
      </c>
      <c r="BP66" s="298">
        <f t="shared" si="30"/>
        <v>0</v>
      </c>
      <c r="BQ66" s="298">
        <f t="shared" si="30"/>
        <v>0</v>
      </c>
      <c r="BR66" s="298">
        <f t="shared" si="30"/>
        <v>0</v>
      </c>
      <c r="BS66" s="166"/>
      <c r="BT66" s="298">
        <f t="shared" si="31"/>
        <v>0</v>
      </c>
      <c r="BU66" s="298">
        <f t="shared" si="31"/>
        <v>0</v>
      </c>
      <c r="BV66" s="298">
        <f t="shared" si="31"/>
        <v>0</v>
      </c>
      <c r="BW66" s="298">
        <f t="shared" si="31"/>
        <v>0</v>
      </c>
      <c r="BX66" s="166"/>
      <c r="BY66" s="298">
        <f t="shared" si="32"/>
        <v>0</v>
      </c>
      <c r="BZ66" s="298">
        <f t="shared" si="32"/>
        <v>0</v>
      </c>
      <c r="CA66" s="298">
        <f t="shared" si="32"/>
        <v>0</v>
      </c>
      <c r="CB66" s="298">
        <f t="shared" si="32"/>
        <v>0</v>
      </c>
      <c r="CC66" s="166"/>
      <c r="CD66" s="298">
        <f t="shared" si="33"/>
        <v>0</v>
      </c>
      <c r="CE66" s="298">
        <f t="shared" si="33"/>
        <v>0</v>
      </c>
      <c r="CF66" s="298">
        <f t="shared" si="33"/>
        <v>0</v>
      </c>
      <c r="CG66" s="298">
        <f t="shared" si="33"/>
        <v>0</v>
      </c>
      <c r="CH66" s="166"/>
      <c r="CI66" s="298">
        <f t="shared" si="34"/>
        <v>0</v>
      </c>
      <c r="CJ66" s="298">
        <f t="shared" si="34"/>
        <v>0</v>
      </c>
      <c r="CK66" s="298">
        <f t="shared" si="34"/>
        <v>0</v>
      </c>
      <c r="CL66" s="298">
        <f t="shared" si="34"/>
        <v>0</v>
      </c>
      <c r="CM66" s="166"/>
      <c r="CN66" s="298">
        <f t="shared" si="35"/>
        <v>0</v>
      </c>
      <c r="CO66" s="298">
        <f t="shared" si="35"/>
        <v>0</v>
      </c>
      <c r="CP66" s="298">
        <f t="shared" si="35"/>
        <v>0</v>
      </c>
      <c r="CQ66" s="298">
        <f t="shared" si="35"/>
        <v>0</v>
      </c>
      <c r="CR66" s="166"/>
      <c r="CS66" s="298">
        <f t="shared" si="36"/>
        <v>0</v>
      </c>
      <c r="CT66" s="298">
        <f t="shared" si="36"/>
        <v>0</v>
      </c>
      <c r="CU66" s="298">
        <f t="shared" si="36"/>
        <v>0</v>
      </c>
      <c r="CV66" s="298">
        <f t="shared" si="36"/>
        <v>0</v>
      </c>
      <c r="CW66" s="166"/>
      <c r="CX66" s="298">
        <f t="shared" si="37"/>
        <v>0</v>
      </c>
      <c r="CY66" s="298">
        <f t="shared" si="37"/>
        <v>0</v>
      </c>
      <c r="CZ66" s="298">
        <f t="shared" si="37"/>
        <v>0</v>
      </c>
      <c r="DA66" s="298">
        <f t="shared" si="37"/>
        <v>0</v>
      </c>
      <c r="DB66" s="396"/>
      <c r="DC66" s="396"/>
      <c r="DD66" s="397"/>
      <c r="DE66" s="398"/>
    </row>
    <row r="67" spans="2:109" ht="14.25" customHeight="1" x14ac:dyDescent="0.25">
      <c r="B67" s="314">
        <f t="shared" si="38"/>
        <v>57</v>
      </c>
      <c r="C67" s="315" t="s">
        <v>461</v>
      </c>
      <c r="D67" s="399"/>
      <c r="E67" s="331" t="s">
        <v>41</v>
      </c>
      <c r="F67" s="331">
        <v>3</v>
      </c>
      <c r="G67" s="303">
        <v>0</v>
      </c>
      <c r="H67" s="304">
        <v>0</v>
      </c>
      <c r="I67" s="304">
        <v>0</v>
      </c>
      <c r="J67" s="304">
        <v>0</v>
      </c>
      <c r="K67" s="305">
        <f t="shared" si="21"/>
        <v>0</v>
      </c>
      <c r="L67" s="303">
        <v>0</v>
      </c>
      <c r="M67" s="304">
        <v>0</v>
      </c>
      <c r="N67" s="304">
        <v>0</v>
      </c>
      <c r="O67" s="304">
        <v>0</v>
      </c>
      <c r="P67" s="305">
        <f t="shared" si="22"/>
        <v>0</v>
      </c>
      <c r="Q67" s="303">
        <v>0</v>
      </c>
      <c r="R67" s="304">
        <v>0</v>
      </c>
      <c r="S67" s="304">
        <v>0</v>
      </c>
      <c r="T67" s="304">
        <v>0</v>
      </c>
      <c r="U67" s="305">
        <f t="shared" si="23"/>
        <v>0</v>
      </c>
      <c r="V67" s="303">
        <v>0</v>
      </c>
      <c r="W67" s="304">
        <v>0</v>
      </c>
      <c r="X67" s="304">
        <v>0</v>
      </c>
      <c r="Y67" s="304">
        <v>0</v>
      </c>
      <c r="Z67" s="305">
        <f t="shared" si="24"/>
        <v>0</v>
      </c>
      <c r="AA67" s="303">
        <v>0</v>
      </c>
      <c r="AB67" s="304">
        <v>0</v>
      </c>
      <c r="AC67" s="304">
        <v>0</v>
      </c>
      <c r="AD67" s="304">
        <v>0</v>
      </c>
      <c r="AE67" s="305">
        <f t="shared" si="25"/>
        <v>0</v>
      </c>
      <c r="AF67" s="303">
        <v>0</v>
      </c>
      <c r="AG67" s="304">
        <v>0</v>
      </c>
      <c r="AH67" s="304">
        <v>0</v>
      </c>
      <c r="AI67" s="304">
        <v>0</v>
      </c>
      <c r="AJ67" s="305">
        <f t="shared" si="26"/>
        <v>0</v>
      </c>
      <c r="AK67" s="303">
        <v>0</v>
      </c>
      <c r="AL67" s="304">
        <v>0</v>
      </c>
      <c r="AM67" s="304">
        <v>0</v>
      </c>
      <c r="AN67" s="304">
        <v>0</v>
      </c>
      <c r="AO67" s="305">
        <f t="shared" si="27"/>
        <v>0</v>
      </c>
      <c r="AP67" s="303">
        <v>0</v>
      </c>
      <c r="AQ67" s="304">
        <v>0</v>
      </c>
      <c r="AR67" s="304">
        <v>0</v>
      </c>
      <c r="AS67" s="304">
        <v>0</v>
      </c>
      <c r="AT67" s="305">
        <f t="shared" si="28"/>
        <v>0</v>
      </c>
      <c r="AU67" s="278"/>
      <c r="AV67" s="70"/>
      <c r="AW67" s="37"/>
      <c r="AX67" s="71"/>
      <c r="AY67" s="43">
        <f t="shared" si="29"/>
        <v>0</v>
      </c>
      <c r="AZ67" s="43"/>
      <c r="BB67" s="314">
        <f t="shared" si="39"/>
        <v>57</v>
      </c>
      <c r="BC67" s="315" t="s">
        <v>461</v>
      </c>
      <c r="BD67" s="331" t="s">
        <v>41</v>
      </c>
      <c r="BE67" s="331">
        <v>3</v>
      </c>
      <c r="BF67" s="311" t="s">
        <v>698</v>
      </c>
      <c r="BG67" s="312" t="s">
        <v>699</v>
      </c>
      <c r="BH67" s="312" t="s">
        <v>700</v>
      </c>
      <c r="BI67" s="312" t="s">
        <v>701</v>
      </c>
      <c r="BJ67" s="313" t="s">
        <v>702</v>
      </c>
      <c r="BL67" s="385"/>
      <c r="BM67" s="8"/>
      <c r="BN67" s="8"/>
      <c r="BO67" s="298">
        <f t="shared" si="30"/>
        <v>0</v>
      </c>
      <c r="BP67" s="298">
        <f t="shared" si="30"/>
        <v>0</v>
      </c>
      <c r="BQ67" s="298">
        <f t="shared" si="30"/>
        <v>0</v>
      </c>
      <c r="BR67" s="298">
        <f t="shared" si="30"/>
        <v>0</v>
      </c>
      <c r="BS67" s="166"/>
      <c r="BT67" s="298">
        <f t="shared" si="31"/>
        <v>0</v>
      </c>
      <c r="BU67" s="298">
        <f t="shared" si="31"/>
        <v>0</v>
      </c>
      <c r="BV67" s="298">
        <f t="shared" si="31"/>
        <v>0</v>
      </c>
      <c r="BW67" s="298">
        <f t="shared" si="31"/>
        <v>0</v>
      </c>
      <c r="BX67" s="166"/>
      <c r="BY67" s="298">
        <f t="shared" si="32"/>
        <v>0</v>
      </c>
      <c r="BZ67" s="298">
        <f t="shared" si="32"/>
        <v>0</v>
      </c>
      <c r="CA67" s="298">
        <f t="shared" si="32"/>
        <v>0</v>
      </c>
      <c r="CB67" s="298">
        <f t="shared" si="32"/>
        <v>0</v>
      </c>
      <c r="CC67" s="166"/>
      <c r="CD67" s="298">
        <f t="shared" si="33"/>
        <v>0</v>
      </c>
      <c r="CE67" s="298">
        <f t="shared" si="33"/>
        <v>0</v>
      </c>
      <c r="CF67" s="298">
        <f t="shared" si="33"/>
        <v>0</v>
      </c>
      <c r="CG67" s="298">
        <f t="shared" si="33"/>
        <v>0</v>
      </c>
      <c r="CH67" s="166"/>
      <c r="CI67" s="298">
        <f t="shared" si="34"/>
        <v>0</v>
      </c>
      <c r="CJ67" s="298">
        <f t="shared" si="34"/>
        <v>0</v>
      </c>
      <c r="CK67" s="298">
        <f t="shared" si="34"/>
        <v>0</v>
      </c>
      <c r="CL67" s="298">
        <f t="shared" si="34"/>
        <v>0</v>
      </c>
      <c r="CM67" s="166"/>
      <c r="CN67" s="298">
        <f t="shared" si="35"/>
        <v>0</v>
      </c>
      <c r="CO67" s="298">
        <f t="shared" si="35"/>
        <v>0</v>
      </c>
      <c r="CP67" s="298">
        <f t="shared" si="35"/>
        <v>0</v>
      </c>
      <c r="CQ67" s="298">
        <f t="shared" si="35"/>
        <v>0</v>
      </c>
      <c r="CR67" s="166"/>
      <c r="CS67" s="298">
        <f t="shared" si="36"/>
        <v>0</v>
      </c>
      <c r="CT67" s="298">
        <f t="shared" si="36"/>
        <v>0</v>
      </c>
      <c r="CU67" s="298">
        <f t="shared" si="36"/>
        <v>0</v>
      </c>
      <c r="CV67" s="298">
        <f t="shared" si="36"/>
        <v>0</v>
      </c>
      <c r="CW67" s="166"/>
      <c r="CX67" s="298">
        <f t="shared" si="37"/>
        <v>0</v>
      </c>
      <c r="CY67" s="298">
        <f t="shared" si="37"/>
        <v>0</v>
      </c>
      <c r="CZ67" s="298">
        <f t="shared" si="37"/>
        <v>0</v>
      </c>
      <c r="DA67" s="298">
        <f t="shared" si="37"/>
        <v>0</v>
      </c>
      <c r="DB67" s="396"/>
      <c r="DC67" s="396"/>
      <c r="DD67" s="397"/>
      <c r="DE67" s="398"/>
    </row>
    <row r="68" spans="2:109" ht="14.25" customHeight="1" x14ac:dyDescent="0.25">
      <c r="B68" s="314">
        <f t="shared" si="38"/>
        <v>58</v>
      </c>
      <c r="C68" s="315" t="s">
        <v>467</v>
      </c>
      <c r="D68" s="392"/>
      <c r="E68" s="331" t="s">
        <v>41</v>
      </c>
      <c r="F68" s="331">
        <v>3</v>
      </c>
      <c r="G68" s="303">
        <v>0</v>
      </c>
      <c r="H68" s="304">
        <v>0</v>
      </c>
      <c r="I68" s="304">
        <v>0</v>
      </c>
      <c r="J68" s="304">
        <v>0</v>
      </c>
      <c r="K68" s="305">
        <f t="shared" si="21"/>
        <v>0</v>
      </c>
      <c r="L68" s="303">
        <v>0</v>
      </c>
      <c r="M68" s="304">
        <v>0</v>
      </c>
      <c r="N68" s="304">
        <v>0</v>
      </c>
      <c r="O68" s="304">
        <v>0</v>
      </c>
      <c r="P68" s="305">
        <f t="shared" si="22"/>
        <v>0</v>
      </c>
      <c r="Q68" s="303">
        <v>0</v>
      </c>
      <c r="R68" s="304">
        <v>0</v>
      </c>
      <c r="S68" s="304">
        <v>0</v>
      </c>
      <c r="T68" s="304">
        <v>0</v>
      </c>
      <c r="U68" s="305">
        <f t="shared" si="23"/>
        <v>0</v>
      </c>
      <c r="V68" s="303">
        <v>0</v>
      </c>
      <c r="W68" s="304">
        <v>0</v>
      </c>
      <c r="X68" s="304">
        <v>0</v>
      </c>
      <c r="Y68" s="304">
        <v>0</v>
      </c>
      <c r="Z68" s="305">
        <f t="shared" si="24"/>
        <v>0</v>
      </c>
      <c r="AA68" s="303">
        <v>0</v>
      </c>
      <c r="AB68" s="304">
        <v>0</v>
      </c>
      <c r="AC68" s="304">
        <v>0</v>
      </c>
      <c r="AD68" s="304">
        <v>0</v>
      </c>
      <c r="AE68" s="305">
        <f t="shared" si="25"/>
        <v>0</v>
      </c>
      <c r="AF68" s="303">
        <v>0</v>
      </c>
      <c r="AG68" s="304">
        <v>0</v>
      </c>
      <c r="AH68" s="304">
        <v>0</v>
      </c>
      <c r="AI68" s="304">
        <v>0</v>
      </c>
      <c r="AJ68" s="305">
        <f t="shared" si="26"/>
        <v>0</v>
      </c>
      <c r="AK68" s="303">
        <v>0</v>
      </c>
      <c r="AL68" s="304">
        <v>0</v>
      </c>
      <c r="AM68" s="304">
        <v>0</v>
      </c>
      <c r="AN68" s="304">
        <v>0</v>
      </c>
      <c r="AO68" s="305">
        <f t="shared" si="27"/>
        <v>0</v>
      </c>
      <c r="AP68" s="303">
        <v>0</v>
      </c>
      <c r="AQ68" s="304">
        <v>0</v>
      </c>
      <c r="AR68" s="304">
        <v>0</v>
      </c>
      <c r="AS68" s="304">
        <v>0</v>
      </c>
      <c r="AT68" s="305">
        <f t="shared" si="28"/>
        <v>0</v>
      </c>
      <c r="AU68" s="278"/>
      <c r="AV68" s="70"/>
      <c r="AW68" s="37"/>
      <c r="AX68" s="71"/>
      <c r="AY68" s="43">
        <f t="shared" si="29"/>
        <v>0</v>
      </c>
      <c r="AZ68" s="43"/>
      <c r="BB68" s="314">
        <f t="shared" si="39"/>
        <v>58</v>
      </c>
      <c r="BC68" s="315" t="s">
        <v>467</v>
      </c>
      <c r="BD68" s="331" t="s">
        <v>41</v>
      </c>
      <c r="BE68" s="331">
        <v>3</v>
      </c>
      <c r="BF68" s="311" t="s">
        <v>703</v>
      </c>
      <c r="BG68" s="312" t="s">
        <v>704</v>
      </c>
      <c r="BH68" s="312" t="s">
        <v>705</v>
      </c>
      <c r="BI68" s="312" t="s">
        <v>706</v>
      </c>
      <c r="BJ68" s="313" t="s">
        <v>707</v>
      </c>
      <c r="BL68" s="385"/>
      <c r="BM68" s="8"/>
      <c r="BN68" s="8"/>
      <c r="BO68" s="298">
        <f t="shared" si="30"/>
        <v>0</v>
      </c>
      <c r="BP68" s="298">
        <f t="shared" si="30"/>
        <v>0</v>
      </c>
      <c r="BQ68" s="298">
        <f t="shared" si="30"/>
        <v>0</v>
      </c>
      <c r="BR68" s="298">
        <f t="shared" si="30"/>
        <v>0</v>
      </c>
      <c r="BS68" s="166"/>
      <c r="BT68" s="298">
        <f t="shared" si="31"/>
        <v>0</v>
      </c>
      <c r="BU68" s="298">
        <f t="shared" si="31"/>
        <v>0</v>
      </c>
      <c r="BV68" s="298">
        <f t="shared" si="31"/>
        <v>0</v>
      </c>
      <c r="BW68" s="298">
        <f t="shared" si="31"/>
        <v>0</v>
      </c>
      <c r="BX68" s="166"/>
      <c r="BY68" s="298">
        <f t="shared" si="32"/>
        <v>0</v>
      </c>
      <c r="BZ68" s="298">
        <f t="shared" si="32"/>
        <v>0</v>
      </c>
      <c r="CA68" s="298">
        <f t="shared" si="32"/>
        <v>0</v>
      </c>
      <c r="CB68" s="298">
        <f t="shared" si="32"/>
        <v>0</v>
      </c>
      <c r="CC68" s="166"/>
      <c r="CD68" s="298">
        <f t="shared" si="33"/>
        <v>0</v>
      </c>
      <c r="CE68" s="298">
        <f t="shared" si="33"/>
        <v>0</v>
      </c>
      <c r="CF68" s="298">
        <f t="shared" si="33"/>
        <v>0</v>
      </c>
      <c r="CG68" s="298">
        <f t="shared" si="33"/>
        <v>0</v>
      </c>
      <c r="CH68" s="166"/>
      <c r="CI68" s="298">
        <f t="shared" si="34"/>
        <v>0</v>
      </c>
      <c r="CJ68" s="298">
        <f t="shared" si="34"/>
        <v>0</v>
      </c>
      <c r="CK68" s="298">
        <f t="shared" si="34"/>
        <v>0</v>
      </c>
      <c r="CL68" s="298">
        <f t="shared" si="34"/>
        <v>0</v>
      </c>
      <c r="CM68" s="166"/>
      <c r="CN68" s="298">
        <f t="shared" si="35"/>
        <v>0</v>
      </c>
      <c r="CO68" s="298">
        <f t="shared" si="35"/>
        <v>0</v>
      </c>
      <c r="CP68" s="298">
        <f t="shared" si="35"/>
        <v>0</v>
      </c>
      <c r="CQ68" s="298">
        <f t="shared" si="35"/>
        <v>0</v>
      </c>
      <c r="CR68" s="166"/>
      <c r="CS68" s="298">
        <f t="shared" si="36"/>
        <v>0</v>
      </c>
      <c r="CT68" s="298">
        <f t="shared" si="36"/>
        <v>0</v>
      </c>
      <c r="CU68" s="298">
        <f t="shared" si="36"/>
        <v>0</v>
      </c>
      <c r="CV68" s="298">
        <f t="shared" si="36"/>
        <v>0</v>
      </c>
      <c r="CW68" s="166"/>
      <c r="CX68" s="298">
        <f t="shared" si="37"/>
        <v>0</v>
      </c>
      <c r="CY68" s="298">
        <f t="shared" si="37"/>
        <v>0</v>
      </c>
      <c r="CZ68" s="298">
        <f t="shared" si="37"/>
        <v>0</v>
      </c>
      <c r="DA68" s="298">
        <f t="shared" si="37"/>
        <v>0</v>
      </c>
      <c r="DB68" s="396"/>
      <c r="DC68" s="396"/>
      <c r="DD68" s="397"/>
      <c r="DE68" s="398"/>
    </row>
    <row r="69" spans="2:109" ht="14.25" customHeight="1" x14ac:dyDescent="0.25">
      <c r="B69" s="314">
        <f t="shared" si="38"/>
        <v>59</v>
      </c>
      <c r="C69" s="315" t="s">
        <v>473</v>
      </c>
      <c r="D69" s="392"/>
      <c r="E69" s="331" t="s">
        <v>41</v>
      </c>
      <c r="F69" s="331">
        <v>3</v>
      </c>
      <c r="G69" s="303">
        <v>0</v>
      </c>
      <c r="H69" s="304">
        <v>0</v>
      </c>
      <c r="I69" s="304">
        <v>0</v>
      </c>
      <c r="J69" s="304">
        <v>0</v>
      </c>
      <c r="K69" s="305">
        <f t="shared" si="21"/>
        <v>0</v>
      </c>
      <c r="L69" s="303">
        <v>0</v>
      </c>
      <c r="M69" s="304">
        <v>0</v>
      </c>
      <c r="N69" s="304">
        <v>0</v>
      </c>
      <c r="O69" s="304">
        <v>0</v>
      </c>
      <c r="P69" s="305">
        <f t="shared" si="22"/>
        <v>0</v>
      </c>
      <c r="Q69" s="303">
        <v>0</v>
      </c>
      <c r="R69" s="304">
        <v>0</v>
      </c>
      <c r="S69" s="304">
        <v>0</v>
      </c>
      <c r="T69" s="304">
        <v>0</v>
      </c>
      <c r="U69" s="305">
        <f t="shared" si="23"/>
        <v>0</v>
      </c>
      <c r="V69" s="303">
        <v>0</v>
      </c>
      <c r="W69" s="304">
        <v>0</v>
      </c>
      <c r="X69" s="304">
        <v>0</v>
      </c>
      <c r="Y69" s="304">
        <v>0</v>
      </c>
      <c r="Z69" s="305">
        <f t="shared" si="24"/>
        <v>0</v>
      </c>
      <c r="AA69" s="303">
        <v>0</v>
      </c>
      <c r="AB69" s="304">
        <v>0</v>
      </c>
      <c r="AC69" s="304">
        <v>0</v>
      </c>
      <c r="AD69" s="304">
        <v>0</v>
      </c>
      <c r="AE69" s="305">
        <f t="shared" si="25"/>
        <v>0</v>
      </c>
      <c r="AF69" s="303">
        <v>0</v>
      </c>
      <c r="AG69" s="304">
        <v>0</v>
      </c>
      <c r="AH69" s="304">
        <v>0</v>
      </c>
      <c r="AI69" s="304">
        <v>0</v>
      </c>
      <c r="AJ69" s="305">
        <f t="shared" si="26"/>
        <v>0</v>
      </c>
      <c r="AK69" s="303">
        <v>0</v>
      </c>
      <c r="AL69" s="304">
        <v>0</v>
      </c>
      <c r="AM69" s="304">
        <v>0</v>
      </c>
      <c r="AN69" s="304">
        <v>0</v>
      </c>
      <c r="AO69" s="305">
        <f t="shared" si="27"/>
        <v>0</v>
      </c>
      <c r="AP69" s="303">
        <v>0</v>
      </c>
      <c r="AQ69" s="304">
        <v>0</v>
      </c>
      <c r="AR69" s="304">
        <v>0</v>
      </c>
      <c r="AS69" s="304">
        <v>0</v>
      </c>
      <c r="AT69" s="305">
        <f t="shared" si="28"/>
        <v>0</v>
      </c>
      <c r="AU69" s="278"/>
      <c r="AV69" s="70"/>
      <c r="AW69" s="37"/>
      <c r="AX69" s="71"/>
      <c r="AY69" s="43">
        <f t="shared" si="29"/>
        <v>0</v>
      </c>
      <c r="AZ69" s="43"/>
      <c r="BB69" s="314">
        <f t="shared" si="39"/>
        <v>59</v>
      </c>
      <c r="BC69" s="315" t="s">
        <v>473</v>
      </c>
      <c r="BD69" s="331" t="s">
        <v>41</v>
      </c>
      <c r="BE69" s="331">
        <v>3</v>
      </c>
      <c r="BF69" s="311" t="s">
        <v>708</v>
      </c>
      <c r="BG69" s="312" t="s">
        <v>709</v>
      </c>
      <c r="BH69" s="312" t="s">
        <v>710</v>
      </c>
      <c r="BI69" s="312" t="s">
        <v>711</v>
      </c>
      <c r="BJ69" s="313" t="s">
        <v>712</v>
      </c>
      <c r="BL69" s="385"/>
      <c r="BM69" s="8"/>
      <c r="BN69" s="8"/>
      <c r="BO69" s="298">
        <f t="shared" si="30"/>
        <v>0</v>
      </c>
      <c r="BP69" s="298">
        <f t="shared" si="30"/>
        <v>0</v>
      </c>
      <c r="BQ69" s="298">
        <f t="shared" si="30"/>
        <v>0</v>
      </c>
      <c r="BR69" s="298">
        <f t="shared" si="30"/>
        <v>0</v>
      </c>
      <c r="BS69" s="166"/>
      <c r="BT69" s="298">
        <f t="shared" si="31"/>
        <v>0</v>
      </c>
      <c r="BU69" s="298">
        <f t="shared" si="31"/>
        <v>0</v>
      </c>
      <c r="BV69" s="298">
        <f t="shared" si="31"/>
        <v>0</v>
      </c>
      <c r="BW69" s="298">
        <f t="shared" si="31"/>
        <v>0</v>
      </c>
      <c r="BX69" s="166"/>
      <c r="BY69" s="298">
        <f t="shared" si="32"/>
        <v>0</v>
      </c>
      <c r="BZ69" s="298">
        <f t="shared" si="32"/>
        <v>0</v>
      </c>
      <c r="CA69" s="298">
        <f t="shared" si="32"/>
        <v>0</v>
      </c>
      <c r="CB69" s="298">
        <f t="shared" si="32"/>
        <v>0</v>
      </c>
      <c r="CC69" s="166"/>
      <c r="CD69" s="298">
        <f t="shared" si="33"/>
        <v>0</v>
      </c>
      <c r="CE69" s="298">
        <f t="shared" si="33"/>
        <v>0</v>
      </c>
      <c r="CF69" s="298">
        <f t="shared" si="33"/>
        <v>0</v>
      </c>
      <c r="CG69" s="298">
        <f t="shared" si="33"/>
        <v>0</v>
      </c>
      <c r="CH69" s="166"/>
      <c r="CI69" s="298">
        <f t="shared" si="34"/>
        <v>0</v>
      </c>
      <c r="CJ69" s="298">
        <f t="shared" si="34"/>
        <v>0</v>
      </c>
      <c r="CK69" s="298">
        <f t="shared" si="34"/>
        <v>0</v>
      </c>
      <c r="CL69" s="298">
        <f t="shared" si="34"/>
        <v>0</v>
      </c>
      <c r="CM69" s="166"/>
      <c r="CN69" s="298">
        <f t="shared" si="35"/>
        <v>0</v>
      </c>
      <c r="CO69" s="298">
        <f t="shared" si="35"/>
        <v>0</v>
      </c>
      <c r="CP69" s="298">
        <f t="shared" si="35"/>
        <v>0</v>
      </c>
      <c r="CQ69" s="298">
        <f t="shared" si="35"/>
        <v>0</v>
      </c>
      <c r="CR69" s="166"/>
      <c r="CS69" s="298">
        <f t="shared" si="36"/>
        <v>0</v>
      </c>
      <c r="CT69" s="298">
        <f t="shared" si="36"/>
        <v>0</v>
      </c>
      <c r="CU69" s="298">
        <f t="shared" si="36"/>
        <v>0</v>
      </c>
      <c r="CV69" s="298">
        <f t="shared" si="36"/>
        <v>0</v>
      </c>
      <c r="CW69" s="166"/>
      <c r="CX69" s="298">
        <f t="shared" si="37"/>
        <v>0</v>
      </c>
      <c r="CY69" s="298">
        <f t="shared" si="37"/>
        <v>0</v>
      </c>
      <c r="CZ69" s="298">
        <f t="shared" si="37"/>
        <v>0</v>
      </c>
      <c r="DA69" s="298">
        <f t="shared" si="37"/>
        <v>0</v>
      </c>
      <c r="DB69" s="396"/>
      <c r="DC69" s="396"/>
      <c r="DD69" s="397"/>
      <c r="DE69" s="398"/>
    </row>
    <row r="70" spans="2:109" ht="14.25" customHeight="1" x14ac:dyDescent="0.25">
      <c r="B70" s="314">
        <f t="shared" si="38"/>
        <v>60</v>
      </c>
      <c r="C70" s="315" t="s">
        <v>479</v>
      </c>
      <c r="D70" s="392"/>
      <c r="E70" s="331" t="s">
        <v>41</v>
      </c>
      <c r="F70" s="331">
        <v>3</v>
      </c>
      <c r="G70" s="325">
        <v>0</v>
      </c>
      <c r="H70" s="326">
        <v>0</v>
      </c>
      <c r="I70" s="326">
        <v>0</v>
      </c>
      <c r="J70" s="326">
        <v>0</v>
      </c>
      <c r="K70" s="327">
        <f t="shared" si="21"/>
        <v>0</v>
      </c>
      <c r="L70" s="325">
        <v>0</v>
      </c>
      <c r="M70" s="326">
        <v>0</v>
      </c>
      <c r="N70" s="326">
        <v>0</v>
      </c>
      <c r="O70" s="326">
        <v>0</v>
      </c>
      <c r="P70" s="327">
        <f t="shared" si="22"/>
        <v>0</v>
      </c>
      <c r="Q70" s="325">
        <v>0</v>
      </c>
      <c r="R70" s="326">
        <v>0</v>
      </c>
      <c r="S70" s="326">
        <v>0</v>
      </c>
      <c r="T70" s="326">
        <v>0</v>
      </c>
      <c r="U70" s="327">
        <f t="shared" si="23"/>
        <v>0</v>
      </c>
      <c r="V70" s="325">
        <v>0</v>
      </c>
      <c r="W70" s="326">
        <v>0</v>
      </c>
      <c r="X70" s="326">
        <v>0</v>
      </c>
      <c r="Y70" s="326">
        <v>0</v>
      </c>
      <c r="Z70" s="327">
        <f t="shared" si="24"/>
        <v>0</v>
      </c>
      <c r="AA70" s="325">
        <v>0</v>
      </c>
      <c r="AB70" s="326">
        <v>0</v>
      </c>
      <c r="AC70" s="326">
        <v>0</v>
      </c>
      <c r="AD70" s="326">
        <v>0</v>
      </c>
      <c r="AE70" s="327">
        <f t="shared" si="25"/>
        <v>0</v>
      </c>
      <c r="AF70" s="325">
        <v>0</v>
      </c>
      <c r="AG70" s="326">
        <v>0</v>
      </c>
      <c r="AH70" s="326">
        <v>0</v>
      </c>
      <c r="AI70" s="326">
        <v>0</v>
      </c>
      <c r="AJ70" s="327">
        <f t="shared" si="26"/>
        <v>0</v>
      </c>
      <c r="AK70" s="325">
        <v>0</v>
      </c>
      <c r="AL70" s="326">
        <v>0</v>
      </c>
      <c r="AM70" s="326">
        <v>0</v>
      </c>
      <c r="AN70" s="326">
        <v>0</v>
      </c>
      <c r="AO70" s="327">
        <f t="shared" si="27"/>
        <v>0</v>
      </c>
      <c r="AP70" s="325">
        <v>0</v>
      </c>
      <c r="AQ70" s="326">
        <v>0</v>
      </c>
      <c r="AR70" s="326">
        <v>0</v>
      </c>
      <c r="AS70" s="326">
        <v>0</v>
      </c>
      <c r="AT70" s="327">
        <f t="shared" si="28"/>
        <v>0</v>
      </c>
      <c r="AU70" s="278"/>
      <c r="AV70" s="70"/>
      <c r="AW70" s="37"/>
      <c r="AX70" s="71"/>
      <c r="AY70" s="43">
        <f t="shared" si="29"/>
        <v>0</v>
      </c>
      <c r="AZ70" s="43"/>
      <c r="BB70" s="314">
        <f t="shared" si="39"/>
        <v>60</v>
      </c>
      <c r="BC70" s="315" t="s">
        <v>479</v>
      </c>
      <c r="BD70" s="331" t="s">
        <v>41</v>
      </c>
      <c r="BE70" s="331">
        <v>3</v>
      </c>
      <c r="BF70" s="328" t="s">
        <v>713</v>
      </c>
      <c r="BG70" s="329" t="s">
        <v>714</v>
      </c>
      <c r="BH70" s="329" t="s">
        <v>715</v>
      </c>
      <c r="BI70" s="329" t="s">
        <v>716</v>
      </c>
      <c r="BJ70" s="330" t="s">
        <v>717</v>
      </c>
      <c r="BL70" s="385"/>
      <c r="BM70" s="8"/>
      <c r="BN70" s="8"/>
      <c r="BO70" s="298">
        <f t="shared" si="30"/>
        <v>0</v>
      </c>
      <c r="BP70" s="298">
        <f t="shared" si="30"/>
        <v>0</v>
      </c>
      <c r="BQ70" s="298">
        <f t="shared" si="30"/>
        <v>0</v>
      </c>
      <c r="BR70" s="298">
        <f t="shared" si="30"/>
        <v>0</v>
      </c>
      <c r="BS70" s="166"/>
      <c r="BT70" s="298">
        <f t="shared" si="31"/>
        <v>0</v>
      </c>
      <c r="BU70" s="298">
        <f t="shared" si="31"/>
        <v>0</v>
      </c>
      <c r="BV70" s="298">
        <f t="shared" si="31"/>
        <v>0</v>
      </c>
      <c r="BW70" s="298">
        <f t="shared" si="31"/>
        <v>0</v>
      </c>
      <c r="BX70" s="166"/>
      <c r="BY70" s="298">
        <f t="shared" si="32"/>
        <v>0</v>
      </c>
      <c r="BZ70" s="298">
        <f t="shared" si="32"/>
        <v>0</v>
      </c>
      <c r="CA70" s="298">
        <f t="shared" si="32"/>
        <v>0</v>
      </c>
      <c r="CB70" s="298">
        <f t="shared" si="32"/>
        <v>0</v>
      </c>
      <c r="CC70" s="166"/>
      <c r="CD70" s="298">
        <f t="shared" si="33"/>
        <v>0</v>
      </c>
      <c r="CE70" s="298">
        <f t="shared" si="33"/>
        <v>0</v>
      </c>
      <c r="CF70" s="298">
        <f t="shared" si="33"/>
        <v>0</v>
      </c>
      <c r="CG70" s="298">
        <f t="shared" si="33"/>
        <v>0</v>
      </c>
      <c r="CH70" s="166"/>
      <c r="CI70" s="298">
        <f t="shared" si="34"/>
        <v>0</v>
      </c>
      <c r="CJ70" s="298">
        <f t="shared" si="34"/>
        <v>0</v>
      </c>
      <c r="CK70" s="298">
        <f t="shared" si="34"/>
        <v>0</v>
      </c>
      <c r="CL70" s="298">
        <f t="shared" si="34"/>
        <v>0</v>
      </c>
      <c r="CM70" s="166"/>
      <c r="CN70" s="298">
        <f t="shared" si="35"/>
        <v>0</v>
      </c>
      <c r="CO70" s="298">
        <f t="shared" si="35"/>
        <v>0</v>
      </c>
      <c r="CP70" s="298">
        <f t="shared" si="35"/>
        <v>0</v>
      </c>
      <c r="CQ70" s="298">
        <f t="shared" si="35"/>
        <v>0</v>
      </c>
      <c r="CR70" s="166"/>
      <c r="CS70" s="298">
        <f t="shared" si="36"/>
        <v>0</v>
      </c>
      <c r="CT70" s="298">
        <f t="shared" si="36"/>
        <v>0</v>
      </c>
      <c r="CU70" s="298">
        <f t="shared" si="36"/>
        <v>0</v>
      </c>
      <c r="CV70" s="298">
        <f t="shared" si="36"/>
        <v>0</v>
      </c>
      <c r="CW70" s="166"/>
      <c r="CX70" s="298">
        <f t="shared" si="37"/>
        <v>0</v>
      </c>
      <c r="CY70" s="298">
        <f t="shared" si="37"/>
        <v>0</v>
      </c>
      <c r="CZ70" s="298">
        <f t="shared" si="37"/>
        <v>0</v>
      </c>
      <c r="DA70" s="298">
        <f t="shared" si="37"/>
        <v>0</v>
      </c>
      <c r="DB70" s="396"/>
      <c r="DC70" s="396"/>
      <c r="DD70" s="397"/>
      <c r="DE70" s="398"/>
    </row>
    <row r="71" spans="2:109" ht="14.25" customHeight="1" x14ac:dyDescent="0.25">
      <c r="B71" s="314">
        <f t="shared" si="38"/>
        <v>61</v>
      </c>
      <c r="C71" s="315" t="s">
        <v>485</v>
      </c>
      <c r="D71" s="392"/>
      <c r="E71" s="331" t="s">
        <v>41</v>
      </c>
      <c r="F71" s="331">
        <v>3</v>
      </c>
      <c r="G71" s="303">
        <v>0</v>
      </c>
      <c r="H71" s="304">
        <v>0</v>
      </c>
      <c r="I71" s="304">
        <v>0</v>
      </c>
      <c r="J71" s="304">
        <v>0</v>
      </c>
      <c r="K71" s="305">
        <f t="shared" si="21"/>
        <v>0</v>
      </c>
      <c r="L71" s="303">
        <v>0</v>
      </c>
      <c r="M71" s="304">
        <v>0</v>
      </c>
      <c r="N71" s="304">
        <v>0</v>
      </c>
      <c r="O71" s="304">
        <v>0</v>
      </c>
      <c r="P71" s="305">
        <f t="shared" si="22"/>
        <v>0</v>
      </c>
      <c r="Q71" s="303">
        <v>0</v>
      </c>
      <c r="R71" s="304">
        <v>0</v>
      </c>
      <c r="S71" s="304">
        <v>0</v>
      </c>
      <c r="T71" s="304">
        <v>0</v>
      </c>
      <c r="U71" s="305">
        <f t="shared" si="23"/>
        <v>0</v>
      </c>
      <c r="V71" s="303">
        <v>0</v>
      </c>
      <c r="W71" s="304">
        <v>0</v>
      </c>
      <c r="X71" s="304">
        <v>0</v>
      </c>
      <c r="Y71" s="304">
        <v>0</v>
      </c>
      <c r="Z71" s="305">
        <f t="shared" si="24"/>
        <v>0</v>
      </c>
      <c r="AA71" s="303">
        <v>0</v>
      </c>
      <c r="AB71" s="304">
        <v>0</v>
      </c>
      <c r="AC71" s="304">
        <v>0</v>
      </c>
      <c r="AD71" s="304">
        <v>0</v>
      </c>
      <c r="AE71" s="305">
        <f t="shared" si="25"/>
        <v>0</v>
      </c>
      <c r="AF71" s="303">
        <v>0</v>
      </c>
      <c r="AG71" s="304">
        <v>0</v>
      </c>
      <c r="AH71" s="304">
        <v>0</v>
      </c>
      <c r="AI71" s="304">
        <v>0</v>
      </c>
      <c r="AJ71" s="305">
        <f t="shared" si="26"/>
        <v>0</v>
      </c>
      <c r="AK71" s="303">
        <v>0</v>
      </c>
      <c r="AL71" s="304">
        <v>0</v>
      </c>
      <c r="AM71" s="304">
        <v>0</v>
      </c>
      <c r="AN71" s="304">
        <v>0</v>
      </c>
      <c r="AO71" s="305">
        <f t="shared" si="27"/>
        <v>0</v>
      </c>
      <c r="AP71" s="303">
        <v>0</v>
      </c>
      <c r="AQ71" s="304">
        <v>0</v>
      </c>
      <c r="AR71" s="304">
        <v>0</v>
      </c>
      <c r="AS71" s="304">
        <v>0</v>
      </c>
      <c r="AT71" s="305">
        <f t="shared" si="28"/>
        <v>0</v>
      </c>
      <c r="AU71" s="278"/>
      <c r="AV71" s="70"/>
      <c r="AW71" s="37"/>
      <c r="AX71" s="71"/>
      <c r="AY71" s="43">
        <f t="shared" si="29"/>
        <v>0</v>
      </c>
      <c r="AZ71" s="43"/>
      <c r="BB71" s="314">
        <f t="shared" si="39"/>
        <v>61</v>
      </c>
      <c r="BC71" s="315" t="s">
        <v>485</v>
      </c>
      <c r="BD71" s="331" t="s">
        <v>41</v>
      </c>
      <c r="BE71" s="331">
        <v>3</v>
      </c>
      <c r="BF71" s="311" t="s">
        <v>718</v>
      </c>
      <c r="BG71" s="312" t="s">
        <v>719</v>
      </c>
      <c r="BH71" s="312" t="s">
        <v>720</v>
      </c>
      <c r="BI71" s="312" t="s">
        <v>721</v>
      </c>
      <c r="BJ71" s="313" t="s">
        <v>722</v>
      </c>
      <c r="BL71" s="385"/>
      <c r="BM71" s="8"/>
      <c r="BN71" s="8"/>
      <c r="BO71" s="298">
        <f t="shared" si="30"/>
        <v>0</v>
      </c>
      <c r="BP71" s="298">
        <f t="shared" si="30"/>
        <v>0</v>
      </c>
      <c r="BQ71" s="298">
        <f t="shared" si="30"/>
        <v>0</v>
      </c>
      <c r="BR71" s="298">
        <f t="shared" si="30"/>
        <v>0</v>
      </c>
      <c r="BS71" s="166"/>
      <c r="BT71" s="298">
        <f t="shared" si="31"/>
        <v>0</v>
      </c>
      <c r="BU71" s="298">
        <f t="shared" si="31"/>
        <v>0</v>
      </c>
      <c r="BV71" s="298">
        <f t="shared" si="31"/>
        <v>0</v>
      </c>
      <c r="BW71" s="298">
        <f t="shared" si="31"/>
        <v>0</v>
      </c>
      <c r="BX71" s="166"/>
      <c r="BY71" s="298">
        <f t="shared" si="32"/>
        <v>0</v>
      </c>
      <c r="BZ71" s="298">
        <f t="shared" si="32"/>
        <v>0</v>
      </c>
      <c r="CA71" s="298">
        <f t="shared" si="32"/>
        <v>0</v>
      </c>
      <c r="CB71" s="298">
        <f t="shared" si="32"/>
        <v>0</v>
      </c>
      <c r="CC71" s="166"/>
      <c r="CD71" s="298">
        <f t="shared" si="33"/>
        <v>0</v>
      </c>
      <c r="CE71" s="298">
        <f t="shared" si="33"/>
        <v>0</v>
      </c>
      <c r="CF71" s="298">
        <f t="shared" si="33"/>
        <v>0</v>
      </c>
      <c r="CG71" s="298">
        <f t="shared" si="33"/>
        <v>0</v>
      </c>
      <c r="CH71" s="166"/>
      <c r="CI71" s="298">
        <f t="shared" si="34"/>
        <v>0</v>
      </c>
      <c r="CJ71" s="298">
        <f t="shared" si="34"/>
        <v>0</v>
      </c>
      <c r="CK71" s="298">
        <f t="shared" si="34"/>
        <v>0</v>
      </c>
      <c r="CL71" s="298">
        <f t="shared" si="34"/>
        <v>0</v>
      </c>
      <c r="CM71" s="166"/>
      <c r="CN71" s="298">
        <f t="shared" si="35"/>
        <v>0</v>
      </c>
      <c r="CO71" s="298">
        <f t="shared" si="35"/>
        <v>0</v>
      </c>
      <c r="CP71" s="298">
        <f t="shared" si="35"/>
        <v>0</v>
      </c>
      <c r="CQ71" s="298">
        <f t="shared" si="35"/>
        <v>0</v>
      </c>
      <c r="CR71" s="166"/>
      <c r="CS71" s="298">
        <f t="shared" si="36"/>
        <v>0</v>
      </c>
      <c r="CT71" s="298">
        <f t="shared" si="36"/>
        <v>0</v>
      </c>
      <c r="CU71" s="298">
        <f t="shared" si="36"/>
        <v>0</v>
      </c>
      <c r="CV71" s="298">
        <f t="shared" si="36"/>
        <v>0</v>
      </c>
      <c r="CW71" s="166"/>
      <c r="CX71" s="298">
        <f t="shared" si="37"/>
        <v>0</v>
      </c>
      <c r="CY71" s="298">
        <f t="shared" si="37"/>
        <v>0</v>
      </c>
      <c r="CZ71" s="298">
        <f t="shared" si="37"/>
        <v>0</v>
      </c>
      <c r="DA71" s="298">
        <f t="shared" si="37"/>
        <v>0</v>
      </c>
      <c r="DB71" s="396"/>
      <c r="DC71" s="396"/>
      <c r="DD71" s="397"/>
      <c r="DE71" s="398"/>
    </row>
    <row r="72" spans="2:109" ht="14.25" customHeight="1" x14ac:dyDescent="0.25">
      <c r="B72" s="314">
        <f t="shared" si="38"/>
        <v>62</v>
      </c>
      <c r="C72" s="315" t="s">
        <v>491</v>
      </c>
      <c r="D72" s="392"/>
      <c r="E72" s="331" t="s">
        <v>41</v>
      </c>
      <c r="F72" s="331">
        <v>3</v>
      </c>
      <c r="G72" s="334">
        <v>0</v>
      </c>
      <c r="H72" s="335">
        <v>0</v>
      </c>
      <c r="I72" s="335">
        <v>0</v>
      </c>
      <c r="J72" s="335">
        <v>0</v>
      </c>
      <c r="K72" s="336">
        <f t="shared" si="21"/>
        <v>0</v>
      </c>
      <c r="L72" s="334">
        <v>0</v>
      </c>
      <c r="M72" s="335">
        <v>0</v>
      </c>
      <c r="N72" s="335">
        <v>0</v>
      </c>
      <c r="O72" s="335">
        <v>0</v>
      </c>
      <c r="P72" s="336">
        <f t="shared" si="22"/>
        <v>0</v>
      </c>
      <c r="Q72" s="334">
        <v>0</v>
      </c>
      <c r="R72" s="335">
        <v>0</v>
      </c>
      <c r="S72" s="335">
        <v>0</v>
      </c>
      <c r="T72" s="335">
        <v>0</v>
      </c>
      <c r="U72" s="336">
        <f t="shared" si="23"/>
        <v>0</v>
      </c>
      <c r="V72" s="334">
        <v>0</v>
      </c>
      <c r="W72" s="335">
        <v>0</v>
      </c>
      <c r="X72" s="335">
        <v>0</v>
      </c>
      <c r="Y72" s="335">
        <v>0</v>
      </c>
      <c r="Z72" s="336">
        <f t="shared" si="24"/>
        <v>0</v>
      </c>
      <c r="AA72" s="334">
        <v>0</v>
      </c>
      <c r="AB72" s="335">
        <v>0</v>
      </c>
      <c r="AC72" s="335">
        <v>0</v>
      </c>
      <c r="AD72" s="335">
        <v>0</v>
      </c>
      <c r="AE72" s="336">
        <f t="shared" si="25"/>
        <v>0</v>
      </c>
      <c r="AF72" s="334">
        <v>0</v>
      </c>
      <c r="AG72" s="335">
        <v>0</v>
      </c>
      <c r="AH72" s="335">
        <v>0</v>
      </c>
      <c r="AI72" s="335">
        <v>0</v>
      </c>
      <c r="AJ72" s="336">
        <f t="shared" si="26"/>
        <v>0</v>
      </c>
      <c r="AK72" s="334">
        <v>0</v>
      </c>
      <c r="AL72" s="335">
        <v>0</v>
      </c>
      <c r="AM72" s="335">
        <v>0</v>
      </c>
      <c r="AN72" s="335">
        <v>0</v>
      </c>
      <c r="AO72" s="336">
        <f t="shared" si="27"/>
        <v>0</v>
      </c>
      <c r="AP72" s="334">
        <v>0</v>
      </c>
      <c r="AQ72" s="335">
        <v>0</v>
      </c>
      <c r="AR72" s="335">
        <v>0</v>
      </c>
      <c r="AS72" s="335">
        <v>0</v>
      </c>
      <c r="AT72" s="336">
        <f t="shared" si="28"/>
        <v>0</v>
      </c>
      <c r="AU72" s="278"/>
      <c r="AV72" s="70"/>
      <c r="AW72" s="37"/>
      <c r="AX72" s="71"/>
      <c r="AY72" s="43">
        <f t="shared" si="29"/>
        <v>0</v>
      </c>
      <c r="AZ72" s="43"/>
      <c r="BB72" s="314">
        <f t="shared" si="39"/>
        <v>62</v>
      </c>
      <c r="BC72" s="315" t="s">
        <v>491</v>
      </c>
      <c r="BD72" s="331" t="s">
        <v>41</v>
      </c>
      <c r="BE72" s="331">
        <v>3</v>
      </c>
      <c r="BF72" s="337" t="s">
        <v>723</v>
      </c>
      <c r="BG72" s="338" t="s">
        <v>724</v>
      </c>
      <c r="BH72" s="338" t="s">
        <v>725</v>
      </c>
      <c r="BI72" s="338" t="s">
        <v>726</v>
      </c>
      <c r="BJ72" s="339" t="s">
        <v>727</v>
      </c>
      <c r="BL72" s="385"/>
      <c r="BM72" s="8"/>
      <c r="BN72" s="8"/>
      <c r="BO72" s="298">
        <f t="shared" si="30"/>
        <v>0</v>
      </c>
      <c r="BP72" s="298">
        <f t="shared" si="30"/>
        <v>0</v>
      </c>
      <c r="BQ72" s="298">
        <f t="shared" si="30"/>
        <v>0</v>
      </c>
      <c r="BR72" s="298">
        <f t="shared" si="30"/>
        <v>0</v>
      </c>
      <c r="BS72" s="166"/>
      <c r="BT72" s="298">
        <f t="shared" si="31"/>
        <v>0</v>
      </c>
      <c r="BU72" s="298">
        <f t="shared" si="31"/>
        <v>0</v>
      </c>
      <c r="BV72" s="298">
        <f t="shared" si="31"/>
        <v>0</v>
      </c>
      <c r="BW72" s="298">
        <f t="shared" si="31"/>
        <v>0</v>
      </c>
      <c r="BX72" s="166"/>
      <c r="BY72" s="298">
        <f t="shared" si="32"/>
        <v>0</v>
      </c>
      <c r="BZ72" s="298">
        <f t="shared" si="32"/>
        <v>0</v>
      </c>
      <c r="CA72" s="298">
        <f t="shared" si="32"/>
        <v>0</v>
      </c>
      <c r="CB72" s="298">
        <f t="shared" si="32"/>
        <v>0</v>
      </c>
      <c r="CC72" s="166"/>
      <c r="CD72" s="298">
        <f t="shared" si="33"/>
        <v>0</v>
      </c>
      <c r="CE72" s="298">
        <f t="shared" si="33"/>
        <v>0</v>
      </c>
      <c r="CF72" s="298">
        <f t="shared" si="33"/>
        <v>0</v>
      </c>
      <c r="CG72" s="298">
        <f t="shared" si="33"/>
        <v>0</v>
      </c>
      <c r="CH72" s="166"/>
      <c r="CI72" s="298">
        <f t="shared" si="34"/>
        <v>0</v>
      </c>
      <c r="CJ72" s="298">
        <f t="shared" si="34"/>
        <v>0</v>
      </c>
      <c r="CK72" s="298">
        <f t="shared" si="34"/>
        <v>0</v>
      </c>
      <c r="CL72" s="298">
        <f t="shared" si="34"/>
        <v>0</v>
      </c>
      <c r="CM72" s="166"/>
      <c r="CN72" s="298">
        <f t="shared" si="35"/>
        <v>0</v>
      </c>
      <c r="CO72" s="298">
        <f t="shared" si="35"/>
        <v>0</v>
      </c>
      <c r="CP72" s="298">
        <f t="shared" si="35"/>
        <v>0</v>
      </c>
      <c r="CQ72" s="298">
        <f t="shared" si="35"/>
        <v>0</v>
      </c>
      <c r="CR72" s="166"/>
      <c r="CS72" s="298">
        <f t="shared" si="36"/>
        <v>0</v>
      </c>
      <c r="CT72" s="298">
        <f t="shared" si="36"/>
        <v>0</v>
      </c>
      <c r="CU72" s="298">
        <f t="shared" si="36"/>
        <v>0</v>
      </c>
      <c r="CV72" s="298">
        <f t="shared" si="36"/>
        <v>0</v>
      </c>
      <c r="CW72" s="166"/>
      <c r="CX72" s="298">
        <f t="shared" si="37"/>
        <v>0</v>
      </c>
      <c r="CY72" s="298">
        <f t="shared" si="37"/>
        <v>0</v>
      </c>
      <c r="CZ72" s="298">
        <f t="shared" si="37"/>
        <v>0</v>
      </c>
      <c r="DA72" s="298">
        <f t="shared" si="37"/>
        <v>0</v>
      </c>
      <c r="DB72" s="396"/>
      <c r="DC72" s="396"/>
      <c r="DD72" s="397"/>
      <c r="DE72" s="398"/>
    </row>
    <row r="73" spans="2:109" ht="14.25" customHeight="1" x14ac:dyDescent="0.25">
      <c r="B73" s="314">
        <f t="shared" si="38"/>
        <v>63</v>
      </c>
      <c r="C73" s="340" t="s">
        <v>497</v>
      </c>
      <c r="D73" s="392"/>
      <c r="E73" s="301" t="s">
        <v>41</v>
      </c>
      <c r="F73" s="301">
        <v>3</v>
      </c>
      <c r="G73" s="303">
        <v>0</v>
      </c>
      <c r="H73" s="304">
        <v>0</v>
      </c>
      <c r="I73" s="304">
        <v>0</v>
      </c>
      <c r="J73" s="304">
        <v>0</v>
      </c>
      <c r="K73" s="305">
        <f t="shared" si="21"/>
        <v>0</v>
      </c>
      <c r="L73" s="303">
        <v>0</v>
      </c>
      <c r="M73" s="304">
        <v>0</v>
      </c>
      <c r="N73" s="304">
        <v>0</v>
      </c>
      <c r="O73" s="304">
        <v>0</v>
      </c>
      <c r="P73" s="305">
        <f t="shared" si="22"/>
        <v>0</v>
      </c>
      <c r="Q73" s="303">
        <v>0</v>
      </c>
      <c r="R73" s="304">
        <v>0</v>
      </c>
      <c r="S73" s="304">
        <v>0</v>
      </c>
      <c r="T73" s="304">
        <v>0</v>
      </c>
      <c r="U73" s="305">
        <f t="shared" si="23"/>
        <v>0</v>
      </c>
      <c r="V73" s="303">
        <v>0</v>
      </c>
      <c r="W73" s="304">
        <v>0</v>
      </c>
      <c r="X73" s="304">
        <v>0</v>
      </c>
      <c r="Y73" s="304">
        <v>0</v>
      </c>
      <c r="Z73" s="305">
        <f t="shared" si="24"/>
        <v>0</v>
      </c>
      <c r="AA73" s="303">
        <v>0</v>
      </c>
      <c r="AB73" s="304">
        <v>0</v>
      </c>
      <c r="AC73" s="304">
        <v>0</v>
      </c>
      <c r="AD73" s="304">
        <v>0</v>
      </c>
      <c r="AE73" s="305">
        <f t="shared" si="25"/>
        <v>0</v>
      </c>
      <c r="AF73" s="303">
        <v>0</v>
      </c>
      <c r="AG73" s="304">
        <v>0</v>
      </c>
      <c r="AH73" s="304">
        <v>0</v>
      </c>
      <c r="AI73" s="304">
        <v>0</v>
      </c>
      <c r="AJ73" s="305">
        <f t="shared" si="26"/>
        <v>0</v>
      </c>
      <c r="AK73" s="303">
        <v>0</v>
      </c>
      <c r="AL73" s="304">
        <v>0</v>
      </c>
      <c r="AM73" s="304">
        <v>0</v>
      </c>
      <c r="AN73" s="304">
        <v>0</v>
      </c>
      <c r="AO73" s="305">
        <f t="shared" si="27"/>
        <v>0</v>
      </c>
      <c r="AP73" s="303">
        <v>0</v>
      </c>
      <c r="AQ73" s="304">
        <v>0</v>
      </c>
      <c r="AR73" s="304">
        <v>0</v>
      </c>
      <c r="AS73" s="304">
        <v>0</v>
      </c>
      <c r="AT73" s="305">
        <f t="shared" si="28"/>
        <v>0</v>
      </c>
      <c r="AU73" s="278"/>
      <c r="AV73" s="70"/>
      <c r="AW73" s="37" t="s">
        <v>498</v>
      </c>
      <c r="AX73" s="71"/>
      <c r="AY73" s="43">
        <f t="shared" ref="AY73:AY87" si="40">(IF(SUM(BO73:DA73)=0,IF(BM73=1,$BM$4,0),$BO$4))</f>
        <v>0</v>
      </c>
      <c r="AZ73" s="43"/>
      <c r="BA73" s="115"/>
      <c r="BB73" s="314">
        <f t="shared" si="39"/>
        <v>63</v>
      </c>
      <c r="BC73" s="341" t="s">
        <v>728</v>
      </c>
      <c r="BD73" s="301" t="s">
        <v>41</v>
      </c>
      <c r="BE73" s="301">
        <v>3</v>
      </c>
      <c r="BF73" s="311" t="s">
        <v>729</v>
      </c>
      <c r="BG73" s="312" t="s">
        <v>730</v>
      </c>
      <c r="BH73" s="312" t="s">
        <v>731</v>
      </c>
      <c r="BI73" s="312" t="s">
        <v>732</v>
      </c>
      <c r="BJ73" s="313" t="s">
        <v>733</v>
      </c>
      <c r="BL73" s="401"/>
      <c r="BM73" s="298">
        <f xml:space="preserve"> IF( AND( OR( C73 = DC73, C73=""), SUM(G73:AT73) &lt;&gt; 0), 1, 0 )</f>
        <v>0</v>
      </c>
      <c r="BN73" s="8"/>
      <c r="BO73" s="298">
        <f xml:space="preserve"> IF( OR( $C$73 = $DC$73, $C$73 =""), 0, IF( ISNUMBER( G73 ), 0, 1 ))</f>
        <v>0</v>
      </c>
      <c r="BP73" s="298">
        <f xml:space="preserve"> IF( OR( $C$73 = $DC$73, $C$73 =""), 0, IF( ISNUMBER( H73 ), 0, 1 ))</f>
        <v>0</v>
      </c>
      <c r="BQ73" s="298">
        <f xml:space="preserve"> IF( OR( $C$73 = $DC$73, $C$73 =""), 0, IF( ISNUMBER( I73 ), 0, 1 ))</f>
        <v>0</v>
      </c>
      <c r="BR73" s="298">
        <f xml:space="preserve"> IF( OR( $C$73 = $DC$73, $C$73 =""), 0, IF( ISNUMBER( J73 ), 0, 1 ))</f>
        <v>0</v>
      </c>
      <c r="BS73" s="115"/>
      <c r="BT73" s="298">
        <f xml:space="preserve"> IF( OR( $C$73 = $DC$73, $C$73 =""), 0, IF( ISNUMBER( L73 ), 0, 1 ))</f>
        <v>0</v>
      </c>
      <c r="BU73" s="298">
        <f xml:space="preserve"> IF( OR( $C$73 = $DC$73, $C$73 =""), 0, IF( ISNUMBER( M73 ), 0, 1 ))</f>
        <v>0</v>
      </c>
      <c r="BV73" s="298">
        <f xml:space="preserve"> IF( OR( $C$73 = $DC$73, $C$73 =""), 0, IF( ISNUMBER( N73 ), 0, 1 ))</f>
        <v>0</v>
      </c>
      <c r="BW73" s="298">
        <f xml:space="preserve"> IF( OR( $C$73 = $DC$73, $C$73 =""), 0, IF( ISNUMBER( O73 ), 0, 1 ))</f>
        <v>0</v>
      </c>
      <c r="BX73" s="115"/>
      <c r="BY73" s="298">
        <f xml:space="preserve"> IF( OR( $C$73 = $DC$73, $C$73 =""), 0, IF( ISNUMBER( Q73 ), 0, 1 ))</f>
        <v>0</v>
      </c>
      <c r="BZ73" s="298">
        <f xml:space="preserve"> IF( OR( $C$73 = $DC$73, $C$73 =""), 0, IF( ISNUMBER( R73 ), 0, 1 ))</f>
        <v>0</v>
      </c>
      <c r="CA73" s="298">
        <f xml:space="preserve"> IF( OR( $C$73 = $DC$73, $C$73 =""), 0, IF( ISNUMBER( S73 ), 0, 1 ))</f>
        <v>0</v>
      </c>
      <c r="CB73" s="298">
        <f xml:space="preserve"> IF( OR( $C$73 = $DC$73, $C$73 =""), 0, IF( ISNUMBER( T73 ), 0, 1 ))</f>
        <v>0</v>
      </c>
      <c r="CC73" s="115"/>
      <c r="CD73" s="298">
        <f xml:space="preserve"> IF( OR( $C$73 = $DC$73, $C$73 =""), 0, IF( ISNUMBER( V73 ), 0, 1 ))</f>
        <v>0</v>
      </c>
      <c r="CE73" s="298">
        <f xml:space="preserve"> IF( OR( $C$73 = $DC$73, $C$73 =""), 0, IF( ISNUMBER( W73 ), 0, 1 ))</f>
        <v>0</v>
      </c>
      <c r="CF73" s="298">
        <f xml:space="preserve"> IF( OR( $C$73 = $DC$73, $C$73 =""), 0, IF( ISNUMBER( X73 ), 0, 1 ))</f>
        <v>0</v>
      </c>
      <c r="CG73" s="298">
        <f xml:space="preserve"> IF( OR( $C$73 = $DC$73, $C$73 =""), 0, IF( ISNUMBER( Y73 ), 0, 1 ))</f>
        <v>0</v>
      </c>
      <c r="CH73" s="115"/>
      <c r="CI73" s="298">
        <f xml:space="preserve"> IF( OR( $C$73 = $DC$73, $C$73 =""), 0, IF( ISNUMBER( AA73 ), 0, 1 ))</f>
        <v>0</v>
      </c>
      <c r="CJ73" s="298">
        <f xml:space="preserve"> IF( OR( $C$73 = $DC$73, $C$73 =""), 0, IF( ISNUMBER( AB73 ), 0, 1 ))</f>
        <v>0</v>
      </c>
      <c r="CK73" s="298">
        <f xml:space="preserve"> IF( OR( $C$73 = $DC$73, $C$73 =""), 0, IF( ISNUMBER( AC73 ), 0, 1 ))</f>
        <v>0</v>
      </c>
      <c r="CL73" s="298">
        <f xml:space="preserve"> IF( OR( $C$73 = $DC$73, $C$73 =""), 0, IF( ISNUMBER( AD73 ), 0, 1 ))</f>
        <v>0</v>
      </c>
      <c r="CM73" s="115"/>
      <c r="CN73" s="298">
        <f xml:space="preserve"> IF( OR( $C$73 = $DC$73, $C$73 =""), 0, IF( ISNUMBER( AF73 ), 0, 1 ))</f>
        <v>0</v>
      </c>
      <c r="CO73" s="298">
        <f xml:space="preserve"> IF( OR( $C$73 = $DC$73, $C$73 =""), 0, IF( ISNUMBER( AG73 ), 0, 1 ))</f>
        <v>0</v>
      </c>
      <c r="CP73" s="298">
        <f xml:space="preserve"> IF( OR( $C$73 = $DC$73, $C$73 =""), 0, IF( ISNUMBER( AH73 ), 0, 1 ))</f>
        <v>0</v>
      </c>
      <c r="CQ73" s="298">
        <f xml:space="preserve"> IF( OR( $C$73 = $DC$73, $C$73 =""), 0, IF( ISNUMBER( AI73 ), 0, 1 ))</f>
        <v>0</v>
      </c>
      <c r="CR73" s="115"/>
      <c r="CS73" s="298">
        <f xml:space="preserve"> IF( OR( $C$73 = $DC$73, $C$73 =""), 0, IF( ISNUMBER( AK73 ), 0, 1 ))</f>
        <v>0</v>
      </c>
      <c r="CT73" s="298">
        <f xml:space="preserve"> IF( OR( $C$73 = $DC$73, $C$73 =""), 0, IF( ISNUMBER( AL73 ), 0, 1 ))</f>
        <v>0</v>
      </c>
      <c r="CU73" s="298">
        <f xml:space="preserve"> IF( OR( $C$73 = $DC$73, $C$73 =""), 0, IF( ISNUMBER( AM73 ), 0, 1 ))</f>
        <v>0</v>
      </c>
      <c r="CV73" s="298">
        <f xml:space="preserve"> IF( OR( $C$73 = $DC$73, $C$73 =""), 0, IF( ISNUMBER( AN73 ), 0, 1 ))</f>
        <v>0</v>
      </c>
      <c r="CW73" s="115"/>
      <c r="CX73" s="298">
        <f xml:space="preserve"> IF( OR( $C$73 = $DC$73, $C$73 =""), 0, IF( ISNUMBER( AP73 ), 0, 1 ))</f>
        <v>0</v>
      </c>
      <c r="CY73" s="298">
        <f xml:space="preserve"> IF( OR( $C$73 = $DC$73, $C$73 =""), 0, IF( ISNUMBER( AQ73 ), 0, 1 ))</f>
        <v>0</v>
      </c>
      <c r="CZ73" s="298">
        <f xml:space="preserve"> IF( OR( $C$73 = $DC$73, $C$73 =""), 0, IF( ISNUMBER( AR73 ), 0, 1 ))</f>
        <v>0</v>
      </c>
      <c r="DA73" s="298">
        <f xml:space="preserve"> IF( OR( $C$73 = $DC$73, $C$73 =""), 0, IF( ISNUMBER( AS73 ), 0, 1 ))</f>
        <v>0</v>
      </c>
      <c r="DB73" s="165"/>
      <c r="DC73" s="165" t="s">
        <v>734</v>
      </c>
      <c r="DD73" s="397"/>
      <c r="DE73" s="398"/>
    </row>
    <row r="74" spans="2:109" ht="14.25" customHeight="1" x14ac:dyDescent="0.25">
      <c r="B74" s="314">
        <f t="shared" si="38"/>
        <v>64</v>
      </c>
      <c r="C74" s="340" t="s">
        <v>506</v>
      </c>
      <c r="D74" s="392"/>
      <c r="E74" s="301" t="s">
        <v>41</v>
      </c>
      <c r="F74" s="301">
        <v>3</v>
      </c>
      <c r="G74" s="303">
        <v>0</v>
      </c>
      <c r="H74" s="304">
        <v>0</v>
      </c>
      <c r="I74" s="304">
        <v>0</v>
      </c>
      <c r="J74" s="304">
        <v>0</v>
      </c>
      <c r="K74" s="305">
        <f t="shared" si="21"/>
        <v>0</v>
      </c>
      <c r="L74" s="303">
        <v>0</v>
      </c>
      <c r="M74" s="304">
        <v>0</v>
      </c>
      <c r="N74" s="304">
        <v>0</v>
      </c>
      <c r="O74" s="304">
        <v>0</v>
      </c>
      <c r="P74" s="305">
        <f t="shared" si="22"/>
        <v>0</v>
      </c>
      <c r="Q74" s="303">
        <v>0</v>
      </c>
      <c r="R74" s="304">
        <v>0</v>
      </c>
      <c r="S74" s="304">
        <v>0</v>
      </c>
      <c r="T74" s="304">
        <v>0</v>
      </c>
      <c r="U74" s="305">
        <f t="shared" si="23"/>
        <v>0</v>
      </c>
      <c r="V74" s="303">
        <v>1.3816E-2</v>
      </c>
      <c r="W74" s="304">
        <v>0</v>
      </c>
      <c r="X74" s="304">
        <v>0</v>
      </c>
      <c r="Y74" s="304">
        <v>0</v>
      </c>
      <c r="Z74" s="305">
        <f t="shared" si="24"/>
        <v>1.3816E-2</v>
      </c>
      <c r="AA74" s="303">
        <v>1.409232E-2</v>
      </c>
      <c r="AB74" s="304">
        <v>0</v>
      </c>
      <c r="AC74" s="304">
        <v>0</v>
      </c>
      <c r="AD74" s="304">
        <v>0</v>
      </c>
      <c r="AE74" s="305">
        <f t="shared" si="25"/>
        <v>1.409232E-2</v>
      </c>
      <c r="AF74" s="303">
        <v>1.4374166400000001E-2</v>
      </c>
      <c r="AG74" s="304">
        <v>0</v>
      </c>
      <c r="AH74" s="304">
        <v>0</v>
      </c>
      <c r="AI74" s="304">
        <v>0</v>
      </c>
      <c r="AJ74" s="305">
        <f t="shared" si="26"/>
        <v>1.4374166400000001E-2</v>
      </c>
      <c r="AK74" s="303">
        <v>1.4661649728000001E-2</v>
      </c>
      <c r="AL74" s="304">
        <v>0</v>
      </c>
      <c r="AM74" s="304">
        <v>0</v>
      </c>
      <c r="AN74" s="304">
        <v>0</v>
      </c>
      <c r="AO74" s="305">
        <f t="shared" si="27"/>
        <v>1.4661649728000001E-2</v>
      </c>
      <c r="AP74" s="303">
        <v>1.4954882722560001E-2</v>
      </c>
      <c r="AQ74" s="304">
        <v>0</v>
      </c>
      <c r="AR74" s="304">
        <v>0</v>
      </c>
      <c r="AS74" s="304">
        <v>0</v>
      </c>
      <c r="AT74" s="305">
        <f t="shared" si="28"/>
        <v>1.4954882722560001E-2</v>
      </c>
      <c r="AU74" s="278"/>
      <c r="AV74" s="70"/>
      <c r="AW74" s="37" t="s">
        <v>498</v>
      </c>
      <c r="AX74" s="71"/>
      <c r="AY74" s="43">
        <f t="shared" si="40"/>
        <v>0</v>
      </c>
      <c r="AZ74" s="43"/>
      <c r="BA74" s="115"/>
      <c r="BB74" s="314">
        <f t="shared" si="39"/>
        <v>64</v>
      </c>
      <c r="BC74" s="341" t="s">
        <v>735</v>
      </c>
      <c r="BD74" s="301" t="s">
        <v>41</v>
      </c>
      <c r="BE74" s="301">
        <v>3</v>
      </c>
      <c r="BF74" s="311" t="s">
        <v>736</v>
      </c>
      <c r="BG74" s="312" t="s">
        <v>737</v>
      </c>
      <c r="BH74" s="312" t="s">
        <v>738</v>
      </c>
      <c r="BI74" s="312" t="s">
        <v>739</v>
      </c>
      <c r="BJ74" s="313" t="s">
        <v>740</v>
      </c>
      <c r="BL74" s="401"/>
      <c r="BM74" s="298">
        <f t="shared" ref="BM74:BM87" si="41" xml:space="preserve"> IF( AND( OR( C74 = DC74, C74=""), SUM(G74:AT74) &lt;&gt; 0), 1, 0 )</f>
        <v>0</v>
      </c>
      <c r="BN74" s="8"/>
      <c r="BO74" s="298">
        <f xml:space="preserve"> IF( OR( $C$74 = $DC$74, $C$74 =""), 0, IF( ISNUMBER( G74 ), 0, 1 ))</f>
        <v>0</v>
      </c>
      <c r="BP74" s="298">
        <f xml:space="preserve"> IF( OR( $C$74 = $DC$74, $C$74 =""), 0, IF( ISNUMBER( H74 ), 0, 1 ))</f>
        <v>0</v>
      </c>
      <c r="BQ74" s="298">
        <f xml:space="preserve"> IF( OR( $C$74 = $DC$74, $C$74 =""), 0, IF( ISNUMBER( I74 ), 0, 1 ))</f>
        <v>0</v>
      </c>
      <c r="BR74" s="298">
        <f xml:space="preserve"> IF( OR( $C$74 = $DC$74, $C$74 =""), 0, IF( ISNUMBER( J74 ), 0, 1 ))</f>
        <v>0</v>
      </c>
      <c r="BS74" s="115"/>
      <c r="BT74" s="298">
        <f xml:space="preserve"> IF( OR( $C$74 = $DC$74, $C$74 =""), 0, IF( ISNUMBER( L74 ), 0, 1 ))</f>
        <v>0</v>
      </c>
      <c r="BU74" s="298">
        <f xml:space="preserve"> IF( OR( $C$74 = $DC$74, $C$74 =""), 0, IF( ISNUMBER( M74 ), 0, 1 ))</f>
        <v>0</v>
      </c>
      <c r="BV74" s="298">
        <f xml:space="preserve"> IF( OR( $C$74 = $DC$74, $C$74 =""), 0, IF( ISNUMBER( N74 ), 0, 1 ))</f>
        <v>0</v>
      </c>
      <c r="BW74" s="298">
        <f xml:space="preserve"> IF( OR( $C$74 = $DC$74, $C$74 =""), 0, IF( ISNUMBER( O74 ), 0, 1 ))</f>
        <v>0</v>
      </c>
      <c r="BX74" s="115"/>
      <c r="BY74" s="298">
        <f xml:space="preserve"> IF( OR( $C$74 = $DC$74, $C$74 =""), 0, IF( ISNUMBER( Q74 ), 0, 1 ))</f>
        <v>0</v>
      </c>
      <c r="BZ74" s="298">
        <f xml:space="preserve"> IF( OR( $C$74 = $DC$74, $C$74 =""), 0, IF( ISNUMBER( R74 ), 0, 1 ))</f>
        <v>0</v>
      </c>
      <c r="CA74" s="298">
        <f xml:space="preserve"> IF( OR( $C$74 = $DC$74, $C$74 =""), 0, IF( ISNUMBER( S74 ), 0, 1 ))</f>
        <v>0</v>
      </c>
      <c r="CB74" s="298">
        <f xml:space="preserve"> IF( OR( $C$74 = $DC$74, $C$74 =""), 0, IF( ISNUMBER( T74 ), 0, 1 ))</f>
        <v>0</v>
      </c>
      <c r="CC74" s="115"/>
      <c r="CD74" s="298">
        <f xml:space="preserve"> IF( OR( $C$74 = $DC$74, $C$74 =""), 0, IF( ISNUMBER( V74 ), 0, 1 ))</f>
        <v>0</v>
      </c>
      <c r="CE74" s="298">
        <f xml:space="preserve"> IF( OR( $C$74 = $DC$74, $C$74 =""), 0, IF( ISNUMBER( W74 ), 0, 1 ))</f>
        <v>0</v>
      </c>
      <c r="CF74" s="298">
        <f xml:space="preserve"> IF( OR( $C$74 = $DC$74, $C$74 =""), 0, IF( ISNUMBER( X74 ), 0, 1 ))</f>
        <v>0</v>
      </c>
      <c r="CG74" s="298">
        <f xml:space="preserve"> IF( OR( $C$74 = $DC$74, $C$74 =""), 0, IF( ISNUMBER( Y74 ), 0, 1 ))</f>
        <v>0</v>
      </c>
      <c r="CH74" s="115"/>
      <c r="CI74" s="298">
        <f xml:space="preserve"> IF( OR( $C$74 = $DC$74, $C$74 =""), 0, IF( ISNUMBER( AA74 ), 0, 1 ))</f>
        <v>0</v>
      </c>
      <c r="CJ74" s="298">
        <f xml:space="preserve"> IF( OR( $C$74 = $DC$74, $C$74 =""), 0, IF( ISNUMBER( AB74 ), 0, 1 ))</f>
        <v>0</v>
      </c>
      <c r="CK74" s="298">
        <f xml:space="preserve"> IF( OR( $C$74 = $DC$74, $C$74 =""), 0, IF( ISNUMBER( AC74 ), 0, 1 ))</f>
        <v>0</v>
      </c>
      <c r="CL74" s="298">
        <f xml:space="preserve"> IF( OR( $C$74 = $DC$74, $C$74 =""), 0, IF( ISNUMBER( AD74 ), 0, 1 ))</f>
        <v>0</v>
      </c>
      <c r="CM74" s="115"/>
      <c r="CN74" s="298">
        <f xml:space="preserve"> IF( OR( $C$74 = $DC$74, $C$74 =""), 0, IF( ISNUMBER( AF74 ), 0, 1 ))</f>
        <v>0</v>
      </c>
      <c r="CO74" s="298">
        <f xml:space="preserve"> IF( OR( $C$74 = $DC$74, $C$74 =""), 0, IF( ISNUMBER( AG74 ), 0, 1 ))</f>
        <v>0</v>
      </c>
      <c r="CP74" s="298">
        <f xml:space="preserve"> IF( OR( $C$74 = $DC$74, $C$74 =""), 0, IF( ISNUMBER( AH74 ), 0, 1 ))</f>
        <v>0</v>
      </c>
      <c r="CQ74" s="298">
        <f xml:space="preserve"> IF( OR( $C$74 = $DC$74, $C$74 =""), 0, IF( ISNUMBER( AI74 ), 0, 1 ))</f>
        <v>0</v>
      </c>
      <c r="CR74" s="115"/>
      <c r="CS74" s="298">
        <f xml:space="preserve"> IF( OR( $C$74 = $DC$74, $C$74 =""), 0, IF( ISNUMBER( AK74 ), 0, 1 ))</f>
        <v>0</v>
      </c>
      <c r="CT74" s="298">
        <f xml:space="preserve"> IF( OR( $C$74 = $DC$74, $C$74 =""), 0, IF( ISNUMBER( AL74 ), 0, 1 ))</f>
        <v>0</v>
      </c>
      <c r="CU74" s="298">
        <f xml:space="preserve"> IF( OR( $C$74 = $DC$74, $C$74 =""), 0, IF( ISNUMBER( AM74 ), 0, 1 ))</f>
        <v>0</v>
      </c>
      <c r="CV74" s="298">
        <f xml:space="preserve"> IF( OR( $C$74 = $DC$74, $C$74 =""), 0, IF( ISNUMBER( AN74 ), 0, 1 ))</f>
        <v>0</v>
      </c>
      <c r="CW74" s="115"/>
      <c r="CX74" s="298">
        <f xml:space="preserve"> IF( OR( $C$74 = $DC$74, $C$74 =""), 0, IF( ISNUMBER( AP74 ), 0, 1 ))</f>
        <v>0</v>
      </c>
      <c r="CY74" s="298">
        <f xml:space="preserve"> IF( OR( $C$74 = $DC$74, $C$74 =""), 0, IF( ISNUMBER( AQ74 ), 0, 1 ))</f>
        <v>0</v>
      </c>
      <c r="CZ74" s="298">
        <f xml:space="preserve"> IF( OR( $C$74 = $DC$74, $C$74 =""), 0, IF( ISNUMBER( AR74 ), 0, 1 ))</f>
        <v>0</v>
      </c>
      <c r="DA74" s="298">
        <f xml:space="preserve"> IF( OR( $C$74 = $DC$74, $C$74 =""), 0, IF( ISNUMBER( AS74 ), 0, 1 ))</f>
        <v>0</v>
      </c>
      <c r="DB74" s="165"/>
      <c r="DC74" s="165" t="s">
        <v>741</v>
      </c>
      <c r="DD74" s="397"/>
      <c r="DE74" s="398"/>
    </row>
    <row r="75" spans="2:109" ht="14.25" customHeight="1" x14ac:dyDescent="0.25">
      <c r="B75" s="314">
        <f t="shared" si="38"/>
        <v>65</v>
      </c>
      <c r="C75" s="340" t="s">
        <v>742</v>
      </c>
      <c r="D75" s="392"/>
      <c r="E75" s="301" t="s">
        <v>41</v>
      </c>
      <c r="F75" s="301">
        <v>3</v>
      </c>
      <c r="G75" s="303"/>
      <c r="H75" s="304"/>
      <c r="I75" s="304"/>
      <c r="J75" s="304"/>
      <c r="K75" s="305">
        <f t="shared" si="21"/>
        <v>0</v>
      </c>
      <c r="L75" s="303"/>
      <c r="M75" s="304"/>
      <c r="N75" s="304"/>
      <c r="O75" s="304"/>
      <c r="P75" s="305">
        <f t="shared" si="22"/>
        <v>0</v>
      </c>
      <c r="Q75" s="303"/>
      <c r="R75" s="304"/>
      <c r="S75" s="304"/>
      <c r="T75" s="304"/>
      <c r="U75" s="305">
        <f t="shared" si="23"/>
        <v>0</v>
      </c>
      <c r="V75" s="303"/>
      <c r="W75" s="304"/>
      <c r="X75" s="304"/>
      <c r="Y75" s="304"/>
      <c r="Z75" s="305">
        <f t="shared" si="24"/>
        <v>0</v>
      </c>
      <c r="AA75" s="303"/>
      <c r="AB75" s="304"/>
      <c r="AC75" s="304"/>
      <c r="AD75" s="304"/>
      <c r="AE75" s="305">
        <f t="shared" si="25"/>
        <v>0</v>
      </c>
      <c r="AF75" s="303"/>
      <c r="AG75" s="304"/>
      <c r="AH75" s="304"/>
      <c r="AI75" s="304"/>
      <c r="AJ75" s="305">
        <f t="shared" si="26"/>
        <v>0</v>
      </c>
      <c r="AK75" s="303"/>
      <c r="AL75" s="304"/>
      <c r="AM75" s="304"/>
      <c r="AN75" s="304"/>
      <c r="AO75" s="305">
        <f t="shared" si="27"/>
        <v>0</v>
      </c>
      <c r="AP75" s="303"/>
      <c r="AQ75" s="304"/>
      <c r="AR75" s="304"/>
      <c r="AS75" s="304"/>
      <c r="AT75" s="305">
        <f t="shared" si="28"/>
        <v>0</v>
      </c>
      <c r="AU75" s="278"/>
      <c r="AV75" s="70"/>
      <c r="AW75" s="37" t="s">
        <v>498</v>
      </c>
      <c r="AX75" s="71"/>
      <c r="AY75" s="43">
        <f t="shared" si="40"/>
        <v>0</v>
      </c>
      <c r="AZ75" s="43"/>
      <c r="BA75" s="115"/>
      <c r="BB75" s="314">
        <f t="shared" si="39"/>
        <v>65</v>
      </c>
      <c r="BC75" s="341" t="s">
        <v>743</v>
      </c>
      <c r="BD75" s="301" t="s">
        <v>41</v>
      </c>
      <c r="BE75" s="301">
        <v>3</v>
      </c>
      <c r="BF75" s="311" t="s">
        <v>744</v>
      </c>
      <c r="BG75" s="312" t="s">
        <v>745</v>
      </c>
      <c r="BH75" s="312" t="s">
        <v>746</v>
      </c>
      <c r="BI75" s="312" t="s">
        <v>747</v>
      </c>
      <c r="BJ75" s="313" t="s">
        <v>748</v>
      </c>
      <c r="BL75" s="401"/>
      <c r="BM75" s="298">
        <f t="shared" si="41"/>
        <v>0</v>
      </c>
      <c r="BN75" s="8"/>
      <c r="BO75" s="298">
        <f xml:space="preserve"> IF( OR( $C$75 = $DC$75, $C$75 =""), 0, IF( ISNUMBER( G75 ), 0, 1 ))</f>
        <v>0</v>
      </c>
      <c r="BP75" s="298">
        <f xml:space="preserve"> IF( OR( $C$75 = $DC$75, $C$75 =""), 0, IF( ISNUMBER( H75 ), 0, 1 ))</f>
        <v>0</v>
      </c>
      <c r="BQ75" s="298">
        <f xml:space="preserve"> IF( OR( $C$75 = $DC$75, $C$75 =""), 0, IF( ISNUMBER( I75 ), 0, 1 ))</f>
        <v>0</v>
      </c>
      <c r="BR75" s="298">
        <f xml:space="preserve"> IF( OR( $C$75 = $DC$75, $C$75 =""), 0, IF( ISNUMBER( J75 ), 0, 1 ))</f>
        <v>0</v>
      </c>
      <c r="BS75" s="115"/>
      <c r="BT75" s="298">
        <f xml:space="preserve"> IF( OR( $C$75 = $DC$75, $C$75 =""), 0, IF( ISNUMBER( L75 ), 0, 1 ))</f>
        <v>0</v>
      </c>
      <c r="BU75" s="298">
        <f xml:space="preserve"> IF( OR( $C$75 = $DC$75, $C$75 =""), 0, IF( ISNUMBER( M75 ), 0, 1 ))</f>
        <v>0</v>
      </c>
      <c r="BV75" s="298">
        <f xml:space="preserve"> IF( OR( $C$75 = $DC$75, $C$75 =""), 0, IF( ISNUMBER( N75 ), 0, 1 ))</f>
        <v>0</v>
      </c>
      <c r="BW75" s="298">
        <f xml:space="preserve"> IF( OR( $C$75 = $DC$75, $C$75 =""), 0, IF( ISNUMBER( O75 ), 0, 1 ))</f>
        <v>0</v>
      </c>
      <c r="BX75" s="115"/>
      <c r="BY75" s="298">
        <f xml:space="preserve"> IF( OR( $C$75 = $DC$75, $C$75 =""), 0, IF( ISNUMBER( Q75 ), 0, 1 ))</f>
        <v>0</v>
      </c>
      <c r="BZ75" s="298">
        <f xml:space="preserve"> IF( OR( $C$75 = $DC$75, $C$75 =""), 0, IF( ISNUMBER( R75 ), 0, 1 ))</f>
        <v>0</v>
      </c>
      <c r="CA75" s="298">
        <f xml:space="preserve"> IF( OR( $C$75 = $DC$75, $C$75 =""), 0, IF( ISNUMBER( S75 ), 0, 1 ))</f>
        <v>0</v>
      </c>
      <c r="CB75" s="298">
        <f xml:space="preserve"> IF( OR( $C$75 = $DC$75, $C$75 =""), 0, IF( ISNUMBER( T75 ), 0, 1 ))</f>
        <v>0</v>
      </c>
      <c r="CC75" s="115"/>
      <c r="CD75" s="298">
        <f xml:space="preserve"> IF( OR( $C$75 = $DC$75, $C$75 =""), 0, IF( ISNUMBER( V75 ), 0, 1 ))</f>
        <v>0</v>
      </c>
      <c r="CE75" s="298">
        <f xml:space="preserve"> IF( OR( $C$75 = $DC$75, $C$75 =""), 0, IF( ISNUMBER( W75 ), 0, 1 ))</f>
        <v>0</v>
      </c>
      <c r="CF75" s="298">
        <f xml:space="preserve"> IF( OR( $C$75 = $DC$75, $C$75 =""), 0, IF( ISNUMBER( X75 ), 0, 1 ))</f>
        <v>0</v>
      </c>
      <c r="CG75" s="298">
        <f xml:space="preserve"> IF( OR( $C$75 = $DC$75, $C$75 =""), 0, IF( ISNUMBER( Y75 ), 0, 1 ))</f>
        <v>0</v>
      </c>
      <c r="CH75" s="115"/>
      <c r="CI75" s="298">
        <f xml:space="preserve"> IF( OR( $C$75 = $DC$75, $C$75 =""), 0, IF( ISNUMBER( AA75 ), 0, 1 ))</f>
        <v>0</v>
      </c>
      <c r="CJ75" s="298">
        <f xml:space="preserve"> IF( OR( $C$75 = $DC$75, $C$75 =""), 0, IF( ISNUMBER( AB75 ), 0, 1 ))</f>
        <v>0</v>
      </c>
      <c r="CK75" s="298">
        <f xml:space="preserve"> IF( OR( $C$75 = $DC$75, $C$75 =""), 0, IF( ISNUMBER( AC75 ), 0, 1 ))</f>
        <v>0</v>
      </c>
      <c r="CL75" s="298">
        <f xml:space="preserve"> IF( OR( $C$75 = $DC$75, $C$75 =""), 0, IF( ISNUMBER( AD75 ), 0, 1 ))</f>
        <v>0</v>
      </c>
      <c r="CM75" s="115"/>
      <c r="CN75" s="298">
        <f xml:space="preserve"> IF( OR( $C$75 = $DC$75, $C$75 =""), 0, IF( ISNUMBER( AF75 ), 0, 1 ))</f>
        <v>0</v>
      </c>
      <c r="CO75" s="298">
        <f xml:space="preserve"> IF( OR( $C$75 = $DC$75, $C$75 =""), 0, IF( ISNUMBER( AG75 ), 0, 1 ))</f>
        <v>0</v>
      </c>
      <c r="CP75" s="298">
        <f xml:space="preserve"> IF( OR( $C$75 = $DC$75, $C$75 =""), 0, IF( ISNUMBER( AH75 ), 0, 1 ))</f>
        <v>0</v>
      </c>
      <c r="CQ75" s="298">
        <f xml:space="preserve"> IF( OR( $C$75 = $DC$75, $C$75 =""), 0, IF( ISNUMBER( AI75 ), 0, 1 ))</f>
        <v>0</v>
      </c>
      <c r="CR75" s="115"/>
      <c r="CS75" s="298">
        <f xml:space="preserve"> IF( OR( $C$75 = $DC$75, $C$75 =""), 0, IF( ISNUMBER( AK75 ), 0, 1 ))</f>
        <v>0</v>
      </c>
      <c r="CT75" s="298">
        <f xml:space="preserve"> IF( OR( $C$75 = $DC$75, $C$75 =""), 0, IF( ISNUMBER( AL75 ), 0, 1 ))</f>
        <v>0</v>
      </c>
      <c r="CU75" s="298">
        <f xml:space="preserve"> IF( OR( $C$75 = $DC$75, $C$75 =""), 0, IF( ISNUMBER( AM75 ), 0, 1 ))</f>
        <v>0</v>
      </c>
      <c r="CV75" s="298">
        <f xml:space="preserve"> IF( OR( $C$75 = $DC$75, $C$75 =""), 0, IF( ISNUMBER( AN75 ), 0, 1 ))</f>
        <v>0</v>
      </c>
      <c r="CW75" s="115"/>
      <c r="CX75" s="298">
        <f xml:space="preserve"> IF( OR( $C$75 = $DC$75, $C$75 =""), 0, IF( ISNUMBER( AP75 ), 0, 1 ))</f>
        <v>0</v>
      </c>
      <c r="CY75" s="298">
        <f xml:space="preserve"> IF( OR( $C$75 = $DC$75, $C$75 =""), 0, IF( ISNUMBER( AQ75 ), 0, 1 ))</f>
        <v>0</v>
      </c>
      <c r="CZ75" s="298">
        <f xml:space="preserve"> IF( OR( $C$75 = $DC$75, $C$75 =""), 0, IF( ISNUMBER( AR75 ), 0, 1 ))</f>
        <v>0</v>
      </c>
      <c r="DA75" s="298">
        <f xml:space="preserve"> IF( OR( $C$75 = $DC$75, $C$75 =""), 0, IF( ISNUMBER( AS75 ), 0, 1 ))</f>
        <v>0</v>
      </c>
      <c r="DB75" s="165"/>
      <c r="DC75" s="165" t="s">
        <v>742</v>
      </c>
      <c r="DD75" s="397"/>
      <c r="DE75" s="398"/>
    </row>
    <row r="76" spans="2:109" ht="14.25" customHeight="1" x14ac:dyDescent="0.25">
      <c r="B76" s="314">
        <f t="shared" si="38"/>
        <v>66</v>
      </c>
      <c r="C76" s="340" t="s">
        <v>749</v>
      </c>
      <c r="D76" s="392"/>
      <c r="E76" s="301" t="s">
        <v>41</v>
      </c>
      <c r="F76" s="301">
        <v>3</v>
      </c>
      <c r="G76" s="303"/>
      <c r="H76" s="304"/>
      <c r="I76" s="304"/>
      <c r="J76" s="304"/>
      <c r="K76" s="305">
        <f t="shared" si="21"/>
        <v>0</v>
      </c>
      <c r="L76" s="303"/>
      <c r="M76" s="304"/>
      <c r="N76" s="304"/>
      <c r="O76" s="304"/>
      <c r="P76" s="305">
        <f t="shared" si="22"/>
        <v>0</v>
      </c>
      <c r="Q76" s="303"/>
      <c r="R76" s="304"/>
      <c r="S76" s="304"/>
      <c r="T76" s="304"/>
      <c r="U76" s="305">
        <f t="shared" si="23"/>
        <v>0</v>
      </c>
      <c r="V76" s="303"/>
      <c r="W76" s="304"/>
      <c r="X76" s="304"/>
      <c r="Y76" s="304"/>
      <c r="Z76" s="305">
        <f t="shared" si="24"/>
        <v>0</v>
      </c>
      <c r="AA76" s="303"/>
      <c r="AB76" s="304"/>
      <c r="AC76" s="304"/>
      <c r="AD76" s="304"/>
      <c r="AE76" s="305">
        <f t="shared" si="25"/>
        <v>0</v>
      </c>
      <c r="AF76" s="303"/>
      <c r="AG76" s="304"/>
      <c r="AH76" s="304"/>
      <c r="AI76" s="304"/>
      <c r="AJ76" s="305">
        <f t="shared" si="26"/>
        <v>0</v>
      </c>
      <c r="AK76" s="303"/>
      <c r="AL76" s="304"/>
      <c r="AM76" s="304"/>
      <c r="AN76" s="304"/>
      <c r="AO76" s="305">
        <f t="shared" si="27"/>
        <v>0</v>
      </c>
      <c r="AP76" s="303"/>
      <c r="AQ76" s="304"/>
      <c r="AR76" s="304"/>
      <c r="AS76" s="304"/>
      <c r="AT76" s="305">
        <f t="shared" si="28"/>
        <v>0</v>
      </c>
      <c r="AU76" s="278"/>
      <c r="AV76" s="70"/>
      <c r="AW76" s="37" t="s">
        <v>498</v>
      </c>
      <c r="AX76" s="71"/>
      <c r="AY76" s="43">
        <f t="shared" si="40"/>
        <v>0</v>
      </c>
      <c r="AZ76" s="43"/>
      <c r="BA76" s="115"/>
      <c r="BB76" s="314">
        <f t="shared" si="39"/>
        <v>66</v>
      </c>
      <c r="BC76" s="341" t="s">
        <v>750</v>
      </c>
      <c r="BD76" s="301" t="s">
        <v>41</v>
      </c>
      <c r="BE76" s="301">
        <v>3</v>
      </c>
      <c r="BF76" s="311" t="s">
        <v>751</v>
      </c>
      <c r="BG76" s="312" t="s">
        <v>752</v>
      </c>
      <c r="BH76" s="312" t="s">
        <v>753</v>
      </c>
      <c r="BI76" s="312" t="s">
        <v>754</v>
      </c>
      <c r="BJ76" s="313" t="s">
        <v>755</v>
      </c>
      <c r="BL76" s="401"/>
      <c r="BM76" s="298">
        <f t="shared" si="41"/>
        <v>0</v>
      </c>
      <c r="BN76" s="8"/>
      <c r="BO76" s="298">
        <f xml:space="preserve"> IF( OR( $C$76 = $DC$76, $C$76 =""), 0, IF( ISNUMBER( G76 ), 0, 1 ))</f>
        <v>0</v>
      </c>
      <c r="BP76" s="298">
        <f xml:space="preserve"> IF( OR( $C$76 = $DC$76, $C$76 =""), 0, IF( ISNUMBER( H76 ), 0, 1 ))</f>
        <v>0</v>
      </c>
      <c r="BQ76" s="298">
        <f xml:space="preserve"> IF( OR( $C$76 = $DC$76, $C$76 =""), 0, IF( ISNUMBER( I76 ), 0, 1 ))</f>
        <v>0</v>
      </c>
      <c r="BR76" s="298">
        <f xml:space="preserve"> IF( OR( $C$76 = $DC$76, $C$76 =""), 0, IF( ISNUMBER( J76 ), 0, 1 ))</f>
        <v>0</v>
      </c>
      <c r="BS76" s="115"/>
      <c r="BT76" s="298">
        <f xml:space="preserve"> IF( OR( $C$76 = $DC$76, $C$76 =""), 0, IF( ISNUMBER( L76 ), 0, 1 ))</f>
        <v>0</v>
      </c>
      <c r="BU76" s="298">
        <f xml:space="preserve"> IF( OR( $C$76 = $DC$76, $C$76 =""), 0, IF( ISNUMBER( M76 ), 0, 1 ))</f>
        <v>0</v>
      </c>
      <c r="BV76" s="298">
        <f xml:space="preserve"> IF( OR( $C$76 = $DC$76, $C$76 =""), 0, IF( ISNUMBER( N76 ), 0, 1 ))</f>
        <v>0</v>
      </c>
      <c r="BW76" s="298">
        <f xml:space="preserve"> IF( OR( $C$76 = $DC$76, $C$76 =""), 0, IF( ISNUMBER( O76 ), 0, 1 ))</f>
        <v>0</v>
      </c>
      <c r="BX76" s="115"/>
      <c r="BY76" s="298">
        <f xml:space="preserve"> IF( OR( $C$76 = $DC$76, $C$76 =""), 0, IF( ISNUMBER( Q76 ), 0, 1 ))</f>
        <v>0</v>
      </c>
      <c r="BZ76" s="298">
        <f xml:space="preserve"> IF( OR( $C$76 = $DC$76, $C$76 =""), 0, IF( ISNUMBER( R76 ), 0, 1 ))</f>
        <v>0</v>
      </c>
      <c r="CA76" s="298">
        <f xml:space="preserve"> IF( OR( $C$76 = $DC$76, $C$76 =""), 0, IF( ISNUMBER( S76 ), 0, 1 ))</f>
        <v>0</v>
      </c>
      <c r="CB76" s="298">
        <f xml:space="preserve"> IF( OR( $C$76 = $DC$76, $C$76 =""), 0, IF( ISNUMBER( T76 ), 0, 1 ))</f>
        <v>0</v>
      </c>
      <c r="CC76" s="115"/>
      <c r="CD76" s="298">
        <f xml:space="preserve"> IF( OR( $C$76 = $DC$76, $C$76 =""), 0, IF( ISNUMBER( V76 ), 0, 1 ))</f>
        <v>0</v>
      </c>
      <c r="CE76" s="298">
        <f xml:space="preserve"> IF( OR( $C$76 = $DC$76, $C$76 =""), 0, IF( ISNUMBER( W76 ), 0, 1 ))</f>
        <v>0</v>
      </c>
      <c r="CF76" s="298">
        <f xml:space="preserve"> IF( OR( $C$76 = $DC$76, $C$76 =""), 0, IF( ISNUMBER( X76 ), 0, 1 ))</f>
        <v>0</v>
      </c>
      <c r="CG76" s="298">
        <f xml:space="preserve"> IF( OR( $C$76 = $DC$76, $C$76 =""), 0, IF( ISNUMBER( Y76 ), 0, 1 ))</f>
        <v>0</v>
      </c>
      <c r="CH76" s="115"/>
      <c r="CI76" s="298">
        <f xml:space="preserve"> IF( OR( $C$76 = $DC$76, $C$76 =""), 0, IF( ISNUMBER( AA76 ), 0, 1 ))</f>
        <v>0</v>
      </c>
      <c r="CJ76" s="298">
        <f xml:space="preserve"> IF( OR( $C$76 = $DC$76, $C$76 =""), 0, IF( ISNUMBER( AB76 ), 0, 1 ))</f>
        <v>0</v>
      </c>
      <c r="CK76" s="298">
        <f xml:space="preserve"> IF( OR( $C$76 = $DC$76, $C$76 =""), 0, IF( ISNUMBER( AC76 ), 0, 1 ))</f>
        <v>0</v>
      </c>
      <c r="CL76" s="298">
        <f xml:space="preserve"> IF( OR( $C$76 = $DC$76, $C$76 =""), 0, IF( ISNUMBER( AD76 ), 0, 1 ))</f>
        <v>0</v>
      </c>
      <c r="CM76" s="115"/>
      <c r="CN76" s="298">
        <f xml:space="preserve"> IF( OR( $C$76 = $DC$76, $C$76 =""), 0, IF( ISNUMBER( AF76 ), 0, 1 ))</f>
        <v>0</v>
      </c>
      <c r="CO76" s="298">
        <f xml:space="preserve"> IF( OR( $C$76 = $DC$76, $C$76 =""), 0, IF( ISNUMBER( AG76 ), 0, 1 ))</f>
        <v>0</v>
      </c>
      <c r="CP76" s="298">
        <f xml:space="preserve"> IF( OR( $C$76 = $DC$76, $C$76 =""), 0, IF( ISNUMBER( AH76 ), 0, 1 ))</f>
        <v>0</v>
      </c>
      <c r="CQ76" s="298">
        <f xml:space="preserve"> IF( OR( $C$76 = $DC$76, $C$76 =""), 0, IF( ISNUMBER( AI76 ), 0, 1 ))</f>
        <v>0</v>
      </c>
      <c r="CR76" s="115"/>
      <c r="CS76" s="298">
        <f xml:space="preserve"> IF( OR( $C$76 = $DC$76, $C$76 =""), 0, IF( ISNUMBER( AK76 ), 0, 1 ))</f>
        <v>0</v>
      </c>
      <c r="CT76" s="298">
        <f xml:space="preserve"> IF( OR( $C$76 = $DC$76, $C$76 =""), 0, IF( ISNUMBER( AL76 ), 0, 1 ))</f>
        <v>0</v>
      </c>
      <c r="CU76" s="298">
        <f xml:space="preserve"> IF( OR( $C$76 = $DC$76, $C$76 =""), 0, IF( ISNUMBER( AM76 ), 0, 1 ))</f>
        <v>0</v>
      </c>
      <c r="CV76" s="298">
        <f xml:space="preserve"> IF( OR( $C$76 = $DC$76, $C$76 =""), 0, IF( ISNUMBER( AN76 ), 0, 1 ))</f>
        <v>0</v>
      </c>
      <c r="CW76" s="115"/>
      <c r="CX76" s="298">
        <f xml:space="preserve"> IF( OR( $C$76 = $DC$76, $C$76 =""), 0, IF( ISNUMBER( AP76 ), 0, 1 ))</f>
        <v>0</v>
      </c>
      <c r="CY76" s="298">
        <f xml:space="preserve"> IF( OR( $C$76 = $DC$76, $C$76 =""), 0, IF( ISNUMBER( AQ76 ), 0, 1 ))</f>
        <v>0</v>
      </c>
      <c r="CZ76" s="298">
        <f xml:space="preserve"> IF( OR( $C$76 = $DC$76, $C$76 =""), 0, IF( ISNUMBER( AR76 ), 0, 1 ))</f>
        <v>0</v>
      </c>
      <c r="DA76" s="298">
        <f xml:space="preserve"> IF( OR( $C$76 = $DC$76, $C$76 =""), 0, IF( ISNUMBER( AS76 ), 0, 1 ))</f>
        <v>0</v>
      </c>
      <c r="DB76" s="165"/>
      <c r="DC76" s="165" t="s">
        <v>749</v>
      </c>
    </row>
    <row r="77" spans="2:109" ht="14.25" customHeight="1" x14ac:dyDescent="0.25">
      <c r="B77" s="314">
        <f t="shared" si="38"/>
        <v>67</v>
      </c>
      <c r="C77" s="340" t="s">
        <v>756</v>
      </c>
      <c r="D77" s="392"/>
      <c r="E77" s="301" t="s">
        <v>41</v>
      </c>
      <c r="F77" s="301">
        <v>3</v>
      </c>
      <c r="G77" s="303"/>
      <c r="H77" s="304"/>
      <c r="I77" s="304"/>
      <c r="J77" s="304"/>
      <c r="K77" s="305">
        <f t="shared" si="21"/>
        <v>0</v>
      </c>
      <c r="L77" s="303"/>
      <c r="M77" s="304"/>
      <c r="N77" s="304"/>
      <c r="O77" s="304"/>
      <c r="P77" s="305">
        <f t="shared" si="22"/>
        <v>0</v>
      </c>
      <c r="Q77" s="303"/>
      <c r="R77" s="304"/>
      <c r="S77" s="304"/>
      <c r="T77" s="304"/>
      <c r="U77" s="305">
        <f t="shared" si="23"/>
        <v>0</v>
      </c>
      <c r="V77" s="303"/>
      <c r="W77" s="304"/>
      <c r="X77" s="304"/>
      <c r="Y77" s="304"/>
      <c r="Z77" s="305">
        <f t="shared" si="24"/>
        <v>0</v>
      </c>
      <c r="AA77" s="303"/>
      <c r="AB77" s="304"/>
      <c r="AC77" s="304"/>
      <c r="AD77" s="304"/>
      <c r="AE77" s="305">
        <f t="shared" si="25"/>
        <v>0</v>
      </c>
      <c r="AF77" s="303"/>
      <c r="AG77" s="304"/>
      <c r="AH77" s="304"/>
      <c r="AI77" s="304"/>
      <c r="AJ77" s="305">
        <f t="shared" si="26"/>
        <v>0</v>
      </c>
      <c r="AK77" s="303"/>
      <c r="AL77" s="304"/>
      <c r="AM77" s="304"/>
      <c r="AN77" s="304"/>
      <c r="AO77" s="305">
        <f t="shared" si="27"/>
        <v>0</v>
      </c>
      <c r="AP77" s="303"/>
      <c r="AQ77" s="304"/>
      <c r="AR77" s="304"/>
      <c r="AS77" s="304"/>
      <c r="AT77" s="305">
        <f t="shared" si="28"/>
        <v>0</v>
      </c>
      <c r="AU77" s="278"/>
      <c r="AV77" s="70"/>
      <c r="AW77" s="37" t="s">
        <v>498</v>
      </c>
      <c r="AX77" s="71"/>
      <c r="AY77" s="43">
        <f t="shared" si="40"/>
        <v>0</v>
      </c>
      <c r="AZ77" s="43"/>
      <c r="BA77" s="115"/>
      <c r="BB77" s="314">
        <f t="shared" si="39"/>
        <v>67</v>
      </c>
      <c r="BC77" s="341" t="s">
        <v>757</v>
      </c>
      <c r="BD77" s="301" t="s">
        <v>41</v>
      </c>
      <c r="BE77" s="301">
        <v>3</v>
      </c>
      <c r="BF77" s="311" t="s">
        <v>758</v>
      </c>
      <c r="BG77" s="312" t="s">
        <v>759</v>
      </c>
      <c r="BH77" s="312" t="s">
        <v>760</v>
      </c>
      <c r="BI77" s="312" t="s">
        <v>761</v>
      </c>
      <c r="BJ77" s="313" t="s">
        <v>762</v>
      </c>
      <c r="BL77" s="401"/>
      <c r="BM77" s="298">
        <f t="shared" si="41"/>
        <v>0</v>
      </c>
      <c r="BN77" s="8"/>
      <c r="BO77" s="298">
        <f xml:space="preserve"> IF( OR( $C$77 = $DC$77, $C$77 =""), 0, IF( ISNUMBER( G77 ), 0, 1 ))</f>
        <v>0</v>
      </c>
      <c r="BP77" s="298">
        <f xml:space="preserve"> IF( OR( $C$77 = $DC$77, $C$77 =""), 0, IF( ISNUMBER( H77 ), 0, 1 ))</f>
        <v>0</v>
      </c>
      <c r="BQ77" s="298">
        <f xml:space="preserve"> IF( OR( $C$77 = $DC$77, $C$77 =""), 0, IF( ISNUMBER( I77 ), 0, 1 ))</f>
        <v>0</v>
      </c>
      <c r="BR77" s="298">
        <f xml:space="preserve"> IF( OR( $C$77 = $DC$77, $C$77 =""), 0, IF( ISNUMBER( J77 ), 0, 1 ))</f>
        <v>0</v>
      </c>
      <c r="BS77" s="115"/>
      <c r="BT77" s="298">
        <f xml:space="preserve"> IF( OR( $C$77 = $DC$77, $C$77 =""), 0, IF( ISNUMBER( L77 ), 0, 1 ))</f>
        <v>0</v>
      </c>
      <c r="BU77" s="298">
        <f xml:space="preserve"> IF( OR( $C$77 = $DC$77, $C$77 =""), 0, IF( ISNUMBER( M77 ), 0, 1 ))</f>
        <v>0</v>
      </c>
      <c r="BV77" s="298">
        <f xml:space="preserve"> IF( OR( $C$77 = $DC$77, $C$77 =""), 0, IF( ISNUMBER( N77 ), 0, 1 ))</f>
        <v>0</v>
      </c>
      <c r="BW77" s="298">
        <f xml:space="preserve"> IF( OR( $C$77 = $DC$77, $C$77 =""), 0, IF( ISNUMBER( O77 ), 0, 1 ))</f>
        <v>0</v>
      </c>
      <c r="BX77" s="115"/>
      <c r="BY77" s="298">
        <f xml:space="preserve"> IF( OR( $C$77 = $DC$77, $C$77 =""), 0, IF( ISNUMBER( Q77 ), 0, 1 ))</f>
        <v>0</v>
      </c>
      <c r="BZ77" s="298">
        <f xml:space="preserve"> IF( OR( $C$77 = $DC$77, $C$77 =""), 0, IF( ISNUMBER( R77 ), 0, 1 ))</f>
        <v>0</v>
      </c>
      <c r="CA77" s="298">
        <f xml:space="preserve"> IF( OR( $C$77 = $DC$77, $C$77 =""), 0, IF( ISNUMBER( S77 ), 0, 1 ))</f>
        <v>0</v>
      </c>
      <c r="CB77" s="298">
        <f xml:space="preserve"> IF( OR( $C$77 = $DC$77, $C$77 =""), 0, IF( ISNUMBER( T77 ), 0, 1 ))</f>
        <v>0</v>
      </c>
      <c r="CC77" s="115"/>
      <c r="CD77" s="298">
        <f xml:space="preserve"> IF( OR( $C$77 = $DC$77, $C$77 =""), 0, IF( ISNUMBER( V77 ), 0, 1 ))</f>
        <v>0</v>
      </c>
      <c r="CE77" s="298">
        <f xml:space="preserve"> IF( OR( $C$77 = $DC$77, $C$77 =""), 0, IF( ISNUMBER( W77 ), 0, 1 ))</f>
        <v>0</v>
      </c>
      <c r="CF77" s="298">
        <f xml:space="preserve"> IF( OR( $C$77 = $DC$77, $C$77 =""), 0, IF( ISNUMBER( X77 ), 0, 1 ))</f>
        <v>0</v>
      </c>
      <c r="CG77" s="298">
        <f xml:space="preserve"> IF( OR( $C$77 = $DC$77, $C$77 =""), 0, IF( ISNUMBER( Y77 ), 0, 1 ))</f>
        <v>0</v>
      </c>
      <c r="CH77" s="115"/>
      <c r="CI77" s="298">
        <f xml:space="preserve"> IF( OR( $C$77 = $DC$77, $C$77 =""), 0, IF( ISNUMBER( AA77 ), 0, 1 ))</f>
        <v>0</v>
      </c>
      <c r="CJ77" s="298">
        <f xml:space="preserve"> IF( OR( $C$77 = $DC$77, $C$77 =""), 0, IF( ISNUMBER( AB77 ), 0, 1 ))</f>
        <v>0</v>
      </c>
      <c r="CK77" s="298">
        <f xml:space="preserve"> IF( OR( $C$77 = $DC$77, $C$77 =""), 0, IF( ISNUMBER( AC77 ), 0, 1 ))</f>
        <v>0</v>
      </c>
      <c r="CL77" s="298">
        <f xml:space="preserve"> IF( OR( $C$77 = $DC$77, $C$77 =""), 0, IF( ISNUMBER( AD77 ), 0, 1 ))</f>
        <v>0</v>
      </c>
      <c r="CM77" s="115"/>
      <c r="CN77" s="298">
        <f xml:space="preserve"> IF( OR( $C$77 = $DC$77, $C$77 =""), 0, IF( ISNUMBER( AF77 ), 0, 1 ))</f>
        <v>0</v>
      </c>
      <c r="CO77" s="298">
        <f xml:space="preserve"> IF( OR( $C$77 = $DC$77, $C$77 =""), 0, IF( ISNUMBER( AG77 ), 0, 1 ))</f>
        <v>0</v>
      </c>
      <c r="CP77" s="298">
        <f xml:space="preserve"> IF( OR( $C$77 = $DC$77, $C$77 =""), 0, IF( ISNUMBER( AH77 ), 0, 1 ))</f>
        <v>0</v>
      </c>
      <c r="CQ77" s="298">
        <f xml:space="preserve"> IF( OR( $C$77 = $DC$77, $C$77 =""), 0, IF( ISNUMBER( AI77 ), 0, 1 ))</f>
        <v>0</v>
      </c>
      <c r="CR77" s="115"/>
      <c r="CS77" s="298">
        <f xml:space="preserve"> IF( OR( $C$77 = $DC$77, $C$77 =""), 0, IF( ISNUMBER( AK77 ), 0, 1 ))</f>
        <v>0</v>
      </c>
      <c r="CT77" s="298">
        <f xml:space="preserve"> IF( OR( $C$77 = $DC$77, $C$77 =""), 0, IF( ISNUMBER( AL77 ), 0, 1 ))</f>
        <v>0</v>
      </c>
      <c r="CU77" s="298">
        <f xml:space="preserve"> IF( OR( $C$77 = $DC$77, $C$77 =""), 0, IF( ISNUMBER( AM77 ), 0, 1 ))</f>
        <v>0</v>
      </c>
      <c r="CV77" s="298">
        <f xml:space="preserve"> IF( OR( $C$77 = $DC$77, $C$77 =""), 0, IF( ISNUMBER( AN77 ), 0, 1 ))</f>
        <v>0</v>
      </c>
      <c r="CW77" s="115"/>
      <c r="CX77" s="298">
        <f xml:space="preserve"> IF( OR( $C$77 = $DC$77, $C$77 =""), 0, IF( ISNUMBER( AP77 ), 0, 1 ))</f>
        <v>0</v>
      </c>
      <c r="CY77" s="298">
        <f xml:space="preserve"> IF( OR( $C$77 = $DC$77, $C$77 =""), 0, IF( ISNUMBER( AQ77 ), 0, 1 ))</f>
        <v>0</v>
      </c>
      <c r="CZ77" s="298">
        <f xml:space="preserve"> IF( OR( $C$77 = $DC$77, $C$77 =""), 0, IF( ISNUMBER( AR77 ), 0, 1 ))</f>
        <v>0</v>
      </c>
      <c r="DA77" s="298">
        <f xml:space="preserve"> IF( OR( $C$77 = $DC$77, $C$77 =""), 0, IF( ISNUMBER( AS77 ), 0, 1 ))</f>
        <v>0</v>
      </c>
      <c r="DB77" s="165"/>
      <c r="DC77" s="165" t="s">
        <v>756</v>
      </c>
    </row>
    <row r="78" spans="2:109" ht="14.25" customHeight="1" x14ac:dyDescent="0.25">
      <c r="B78" s="314">
        <f t="shared" si="38"/>
        <v>68</v>
      </c>
      <c r="C78" s="340" t="s">
        <v>763</v>
      </c>
      <c r="D78" s="392"/>
      <c r="E78" s="301" t="s">
        <v>41</v>
      </c>
      <c r="F78" s="301">
        <v>3</v>
      </c>
      <c r="G78" s="303"/>
      <c r="H78" s="304"/>
      <c r="I78" s="304"/>
      <c r="J78" s="304"/>
      <c r="K78" s="305">
        <f t="shared" si="21"/>
        <v>0</v>
      </c>
      <c r="L78" s="303"/>
      <c r="M78" s="304"/>
      <c r="N78" s="304"/>
      <c r="O78" s="304"/>
      <c r="P78" s="305">
        <f t="shared" si="22"/>
        <v>0</v>
      </c>
      <c r="Q78" s="303"/>
      <c r="R78" s="304"/>
      <c r="S78" s="304"/>
      <c r="T78" s="304"/>
      <c r="U78" s="305">
        <f t="shared" si="23"/>
        <v>0</v>
      </c>
      <c r="V78" s="303"/>
      <c r="W78" s="304"/>
      <c r="X78" s="304"/>
      <c r="Y78" s="304"/>
      <c r="Z78" s="305">
        <f t="shared" si="24"/>
        <v>0</v>
      </c>
      <c r="AA78" s="303"/>
      <c r="AB78" s="304"/>
      <c r="AC78" s="304"/>
      <c r="AD78" s="304"/>
      <c r="AE78" s="305">
        <f t="shared" si="25"/>
        <v>0</v>
      </c>
      <c r="AF78" s="303"/>
      <c r="AG78" s="304"/>
      <c r="AH78" s="304"/>
      <c r="AI78" s="304"/>
      <c r="AJ78" s="305">
        <f t="shared" si="26"/>
        <v>0</v>
      </c>
      <c r="AK78" s="303"/>
      <c r="AL78" s="304"/>
      <c r="AM78" s="304"/>
      <c r="AN78" s="304"/>
      <c r="AO78" s="305">
        <f t="shared" si="27"/>
        <v>0</v>
      </c>
      <c r="AP78" s="303"/>
      <c r="AQ78" s="304"/>
      <c r="AR78" s="304"/>
      <c r="AS78" s="304"/>
      <c r="AT78" s="305">
        <f t="shared" si="28"/>
        <v>0</v>
      </c>
      <c r="AU78" s="278"/>
      <c r="AV78" s="70"/>
      <c r="AW78" s="37" t="s">
        <v>498</v>
      </c>
      <c r="AX78" s="71"/>
      <c r="AY78" s="43">
        <f t="shared" si="40"/>
        <v>0</v>
      </c>
      <c r="AZ78" s="43"/>
      <c r="BA78" s="115"/>
      <c r="BB78" s="314">
        <f t="shared" si="39"/>
        <v>68</v>
      </c>
      <c r="BC78" s="341" t="s">
        <v>764</v>
      </c>
      <c r="BD78" s="301" t="s">
        <v>41</v>
      </c>
      <c r="BE78" s="301">
        <v>3</v>
      </c>
      <c r="BF78" s="311" t="s">
        <v>765</v>
      </c>
      <c r="BG78" s="312" t="s">
        <v>766</v>
      </c>
      <c r="BH78" s="312" t="s">
        <v>767</v>
      </c>
      <c r="BI78" s="312" t="s">
        <v>768</v>
      </c>
      <c r="BJ78" s="313" t="s">
        <v>769</v>
      </c>
      <c r="BL78" s="401"/>
      <c r="BM78" s="298">
        <f t="shared" si="41"/>
        <v>0</v>
      </c>
      <c r="BN78" s="8"/>
      <c r="BO78" s="298">
        <f xml:space="preserve"> IF( OR( $C$78 = $DC$78, $C$78 =""), 0, IF( ISNUMBER( G78 ), 0, 1 ))</f>
        <v>0</v>
      </c>
      <c r="BP78" s="298">
        <f xml:space="preserve"> IF( OR( $C$78 = $DC$78, $C$78 =""), 0, IF( ISNUMBER( H78 ), 0, 1 ))</f>
        <v>0</v>
      </c>
      <c r="BQ78" s="298">
        <f xml:space="preserve"> IF( OR( $C$78 = $DC$78, $C$78 =""), 0, IF( ISNUMBER( I78 ), 0, 1 ))</f>
        <v>0</v>
      </c>
      <c r="BR78" s="298">
        <f xml:space="preserve"> IF( OR( $C$78 = $DC$78, $C$78 =""), 0, IF( ISNUMBER( J78 ), 0, 1 ))</f>
        <v>0</v>
      </c>
      <c r="BS78" s="115"/>
      <c r="BT78" s="298">
        <f xml:space="preserve"> IF( OR( $C$78 = $DC$78, $C$78 =""), 0, IF( ISNUMBER( L78 ), 0, 1 ))</f>
        <v>0</v>
      </c>
      <c r="BU78" s="298">
        <f xml:space="preserve"> IF( OR( $C$78 = $DC$78, $C$78 =""), 0, IF( ISNUMBER( M78 ), 0, 1 ))</f>
        <v>0</v>
      </c>
      <c r="BV78" s="298">
        <f xml:space="preserve"> IF( OR( $C$78 = $DC$78, $C$78 =""), 0, IF( ISNUMBER( N78 ), 0, 1 ))</f>
        <v>0</v>
      </c>
      <c r="BW78" s="298">
        <f xml:space="preserve"> IF( OR( $C$78 = $DC$78, $C$78 =""), 0, IF( ISNUMBER( O78 ), 0, 1 ))</f>
        <v>0</v>
      </c>
      <c r="BX78" s="115"/>
      <c r="BY78" s="298">
        <f xml:space="preserve"> IF( OR( $C$78 = $DC$78, $C$78 =""), 0, IF( ISNUMBER( Q78 ), 0, 1 ))</f>
        <v>0</v>
      </c>
      <c r="BZ78" s="298">
        <f xml:space="preserve"> IF( OR( $C$78 = $DC$78, $C$78 =""), 0, IF( ISNUMBER( R78 ), 0, 1 ))</f>
        <v>0</v>
      </c>
      <c r="CA78" s="298">
        <f xml:space="preserve"> IF( OR( $C$78 = $DC$78, $C$78 =""), 0, IF( ISNUMBER( S78 ), 0, 1 ))</f>
        <v>0</v>
      </c>
      <c r="CB78" s="298">
        <f xml:space="preserve"> IF( OR( $C$78 = $DC$78, $C$78 =""), 0, IF( ISNUMBER( T78 ), 0, 1 ))</f>
        <v>0</v>
      </c>
      <c r="CC78" s="115"/>
      <c r="CD78" s="298">
        <f xml:space="preserve"> IF( OR( $C$78 = $DC$78, $C$78 =""), 0, IF( ISNUMBER( V78 ), 0, 1 ))</f>
        <v>0</v>
      </c>
      <c r="CE78" s="298">
        <f xml:space="preserve"> IF( OR( $C$78 = $DC$78, $C$78 =""), 0, IF( ISNUMBER( W78 ), 0, 1 ))</f>
        <v>0</v>
      </c>
      <c r="CF78" s="298">
        <f xml:space="preserve"> IF( OR( $C$78 = $DC$78, $C$78 =""), 0, IF( ISNUMBER( X78 ), 0, 1 ))</f>
        <v>0</v>
      </c>
      <c r="CG78" s="298">
        <f xml:space="preserve"> IF( OR( $C$78 = $DC$78, $C$78 =""), 0, IF( ISNUMBER( Y78 ), 0, 1 ))</f>
        <v>0</v>
      </c>
      <c r="CH78" s="115"/>
      <c r="CI78" s="298">
        <f xml:space="preserve"> IF( OR( $C$78 = $DC$78, $C$78 =""), 0, IF( ISNUMBER( AA78 ), 0, 1 ))</f>
        <v>0</v>
      </c>
      <c r="CJ78" s="298">
        <f xml:space="preserve"> IF( OR( $C$78 = $DC$78, $C$78 =""), 0, IF( ISNUMBER( AB78 ), 0, 1 ))</f>
        <v>0</v>
      </c>
      <c r="CK78" s="298">
        <f xml:space="preserve"> IF( OR( $C$78 = $DC$78, $C$78 =""), 0, IF( ISNUMBER( AC78 ), 0, 1 ))</f>
        <v>0</v>
      </c>
      <c r="CL78" s="298">
        <f xml:space="preserve"> IF( OR( $C$78 = $DC$78, $C$78 =""), 0, IF( ISNUMBER( AD78 ), 0, 1 ))</f>
        <v>0</v>
      </c>
      <c r="CM78" s="115"/>
      <c r="CN78" s="298">
        <f xml:space="preserve"> IF( OR( $C$78 = $DC$78, $C$78 =""), 0, IF( ISNUMBER( AF78 ), 0, 1 ))</f>
        <v>0</v>
      </c>
      <c r="CO78" s="298">
        <f xml:space="preserve"> IF( OR( $C$78 = $DC$78, $C$78 =""), 0, IF( ISNUMBER( AG78 ), 0, 1 ))</f>
        <v>0</v>
      </c>
      <c r="CP78" s="298">
        <f xml:space="preserve"> IF( OR( $C$78 = $DC$78, $C$78 =""), 0, IF( ISNUMBER( AH78 ), 0, 1 ))</f>
        <v>0</v>
      </c>
      <c r="CQ78" s="298">
        <f xml:space="preserve"> IF( OR( $C$78 = $DC$78, $C$78 =""), 0, IF( ISNUMBER( AI78 ), 0, 1 ))</f>
        <v>0</v>
      </c>
      <c r="CR78" s="115"/>
      <c r="CS78" s="298">
        <f xml:space="preserve"> IF( OR( $C$78 = $DC$78, $C$78 =""), 0, IF( ISNUMBER( AK78 ), 0, 1 ))</f>
        <v>0</v>
      </c>
      <c r="CT78" s="298">
        <f xml:space="preserve"> IF( OR( $C$78 = $DC$78, $C$78 =""), 0, IF( ISNUMBER( AL78 ), 0, 1 ))</f>
        <v>0</v>
      </c>
      <c r="CU78" s="298">
        <f xml:space="preserve"> IF( OR( $C$78 = $DC$78, $C$78 =""), 0, IF( ISNUMBER( AM78 ), 0, 1 ))</f>
        <v>0</v>
      </c>
      <c r="CV78" s="298">
        <f xml:space="preserve"> IF( OR( $C$78 = $DC$78, $C$78 =""), 0, IF( ISNUMBER( AN78 ), 0, 1 ))</f>
        <v>0</v>
      </c>
      <c r="CW78" s="115"/>
      <c r="CX78" s="298">
        <f xml:space="preserve"> IF( OR( $C$78 = $DC$78, $C$78 =""), 0, IF( ISNUMBER( AP78 ), 0, 1 ))</f>
        <v>0</v>
      </c>
      <c r="CY78" s="298">
        <f xml:space="preserve"> IF( OR( $C$78 = $DC$78, $C$78 =""), 0, IF( ISNUMBER( AQ78 ), 0, 1 ))</f>
        <v>0</v>
      </c>
      <c r="CZ78" s="298">
        <f xml:space="preserve"> IF( OR( $C$78 = $DC$78, $C$78 =""), 0, IF( ISNUMBER( AR78 ), 0, 1 ))</f>
        <v>0</v>
      </c>
      <c r="DA78" s="298">
        <f xml:space="preserve"> IF( OR( $C$78 = $DC$78, $C$78 =""), 0, IF( ISNUMBER( AS78 ), 0, 1 ))</f>
        <v>0</v>
      </c>
      <c r="DB78" s="165"/>
      <c r="DC78" s="165" t="s">
        <v>763</v>
      </c>
    </row>
    <row r="79" spans="2:109" ht="14.25" customHeight="1" x14ac:dyDescent="0.25">
      <c r="B79" s="314">
        <f t="shared" si="38"/>
        <v>69</v>
      </c>
      <c r="C79" s="340" t="s">
        <v>770</v>
      </c>
      <c r="D79" s="392"/>
      <c r="E79" s="301" t="s">
        <v>41</v>
      </c>
      <c r="F79" s="301">
        <v>3</v>
      </c>
      <c r="G79" s="303"/>
      <c r="H79" s="304"/>
      <c r="I79" s="304"/>
      <c r="J79" s="304"/>
      <c r="K79" s="305">
        <f t="shared" si="21"/>
        <v>0</v>
      </c>
      <c r="L79" s="303"/>
      <c r="M79" s="304"/>
      <c r="N79" s="304"/>
      <c r="O79" s="304"/>
      <c r="P79" s="305">
        <f t="shared" si="22"/>
        <v>0</v>
      </c>
      <c r="Q79" s="303"/>
      <c r="R79" s="304"/>
      <c r="S79" s="304"/>
      <c r="T79" s="304"/>
      <c r="U79" s="305">
        <f t="shared" si="23"/>
        <v>0</v>
      </c>
      <c r="V79" s="303"/>
      <c r="W79" s="304"/>
      <c r="X79" s="304"/>
      <c r="Y79" s="304"/>
      <c r="Z79" s="305">
        <f t="shared" si="24"/>
        <v>0</v>
      </c>
      <c r="AA79" s="303"/>
      <c r="AB79" s="304"/>
      <c r="AC79" s="304"/>
      <c r="AD79" s="304"/>
      <c r="AE79" s="305">
        <f t="shared" si="25"/>
        <v>0</v>
      </c>
      <c r="AF79" s="303"/>
      <c r="AG79" s="304"/>
      <c r="AH79" s="304"/>
      <c r="AI79" s="304"/>
      <c r="AJ79" s="305">
        <f t="shared" si="26"/>
        <v>0</v>
      </c>
      <c r="AK79" s="303"/>
      <c r="AL79" s="304"/>
      <c r="AM79" s="304"/>
      <c r="AN79" s="304"/>
      <c r="AO79" s="305">
        <f t="shared" si="27"/>
        <v>0</v>
      </c>
      <c r="AP79" s="303"/>
      <c r="AQ79" s="304"/>
      <c r="AR79" s="304"/>
      <c r="AS79" s="304"/>
      <c r="AT79" s="305">
        <f t="shared" si="28"/>
        <v>0</v>
      </c>
      <c r="AU79" s="278"/>
      <c r="AV79" s="70"/>
      <c r="AW79" s="37" t="s">
        <v>498</v>
      </c>
      <c r="AX79" s="71"/>
      <c r="AY79" s="43">
        <f t="shared" si="40"/>
        <v>0</v>
      </c>
      <c r="AZ79" s="43"/>
      <c r="BA79" s="115"/>
      <c r="BB79" s="314">
        <f t="shared" si="39"/>
        <v>69</v>
      </c>
      <c r="BC79" s="341" t="s">
        <v>771</v>
      </c>
      <c r="BD79" s="301" t="s">
        <v>41</v>
      </c>
      <c r="BE79" s="301">
        <v>3</v>
      </c>
      <c r="BF79" s="311" t="s">
        <v>772</v>
      </c>
      <c r="BG79" s="312" t="s">
        <v>773</v>
      </c>
      <c r="BH79" s="312" t="s">
        <v>774</v>
      </c>
      <c r="BI79" s="312" t="s">
        <v>775</v>
      </c>
      <c r="BJ79" s="313" t="s">
        <v>776</v>
      </c>
      <c r="BL79" s="401"/>
      <c r="BM79" s="298">
        <f t="shared" si="41"/>
        <v>0</v>
      </c>
      <c r="BN79" s="8"/>
      <c r="BO79" s="298">
        <f xml:space="preserve"> IF( OR( $C$79 = $DC$79, $C$79 =""), 0, IF( ISNUMBER( G79 ), 0, 1 ))</f>
        <v>0</v>
      </c>
      <c r="BP79" s="298">
        <f xml:space="preserve"> IF( OR( $C$79 = $DC$79, $C$79 =""), 0, IF( ISNUMBER( H79 ), 0, 1 ))</f>
        <v>0</v>
      </c>
      <c r="BQ79" s="298">
        <f xml:space="preserve"> IF( OR( $C$79 = $DC$79, $C$79 =""), 0, IF( ISNUMBER( I79 ), 0, 1 ))</f>
        <v>0</v>
      </c>
      <c r="BR79" s="298">
        <f xml:space="preserve"> IF( OR( $C$79 = $DC$79, $C$79 =""), 0, IF( ISNUMBER( J79 ), 0, 1 ))</f>
        <v>0</v>
      </c>
      <c r="BS79" s="115"/>
      <c r="BT79" s="298">
        <f xml:space="preserve"> IF( OR( $C$79 = $DC$79, $C$79 =""), 0, IF( ISNUMBER( L79 ), 0, 1 ))</f>
        <v>0</v>
      </c>
      <c r="BU79" s="298">
        <f xml:space="preserve"> IF( OR( $C$79 = $DC$79, $C$79 =""), 0, IF( ISNUMBER( M79 ), 0, 1 ))</f>
        <v>0</v>
      </c>
      <c r="BV79" s="298">
        <f xml:space="preserve"> IF( OR( $C$79 = $DC$79, $C$79 =""), 0, IF( ISNUMBER( N79 ), 0, 1 ))</f>
        <v>0</v>
      </c>
      <c r="BW79" s="298">
        <f xml:space="preserve"> IF( OR( $C$79 = $DC$79, $C$79 =""), 0, IF( ISNUMBER( O79 ), 0, 1 ))</f>
        <v>0</v>
      </c>
      <c r="BX79" s="115"/>
      <c r="BY79" s="298">
        <f xml:space="preserve"> IF( OR( $C$79 = $DC$79, $C$79 =""), 0, IF( ISNUMBER( Q79 ), 0, 1 ))</f>
        <v>0</v>
      </c>
      <c r="BZ79" s="298">
        <f xml:space="preserve"> IF( OR( $C$79 = $DC$79, $C$79 =""), 0, IF( ISNUMBER( R79 ), 0, 1 ))</f>
        <v>0</v>
      </c>
      <c r="CA79" s="298">
        <f xml:space="preserve"> IF( OR( $C$79 = $DC$79, $C$79 =""), 0, IF( ISNUMBER( S79 ), 0, 1 ))</f>
        <v>0</v>
      </c>
      <c r="CB79" s="298">
        <f xml:space="preserve"> IF( OR( $C$79 = $DC$79, $C$79 =""), 0, IF( ISNUMBER( T79 ), 0, 1 ))</f>
        <v>0</v>
      </c>
      <c r="CC79" s="115"/>
      <c r="CD79" s="298">
        <f xml:space="preserve"> IF( OR( $C$79 = $DC$79, $C$79 =""), 0, IF( ISNUMBER( V79 ), 0, 1 ))</f>
        <v>0</v>
      </c>
      <c r="CE79" s="298">
        <f xml:space="preserve"> IF( OR( $C$79 = $DC$79, $C$79 =""), 0, IF( ISNUMBER( W79 ), 0, 1 ))</f>
        <v>0</v>
      </c>
      <c r="CF79" s="298">
        <f xml:space="preserve"> IF( OR( $C$79 = $DC$79, $C$79 =""), 0, IF( ISNUMBER( X79 ), 0, 1 ))</f>
        <v>0</v>
      </c>
      <c r="CG79" s="298">
        <f xml:space="preserve"> IF( OR( $C$79 = $DC$79, $C$79 =""), 0, IF( ISNUMBER( Y79 ), 0, 1 ))</f>
        <v>0</v>
      </c>
      <c r="CH79" s="115"/>
      <c r="CI79" s="298">
        <f xml:space="preserve"> IF( OR( $C$79 = $DC$79, $C$79 =""), 0, IF( ISNUMBER( AA79 ), 0, 1 ))</f>
        <v>0</v>
      </c>
      <c r="CJ79" s="298">
        <f xml:space="preserve"> IF( OR( $C$79 = $DC$79, $C$79 =""), 0, IF( ISNUMBER( AB79 ), 0, 1 ))</f>
        <v>0</v>
      </c>
      <c r="CK79" s="298">
        <f xml:space="preserve"> IF( OR( $C$79 = $DC$79, $C$79 =""), 0, IF( ISNUMBER( AC79 ), 0, 1 ))</f>
        <v>0</v>
      </c>
      <c r="CL79" s="298">
        <f xml:space="preserve"> IF( OR( $C$79 = $DC$79, $C$79 =""), 0, IF( ISNUMBER( AD79 ), 0, 1 ))</f>
        <v>0</v>
      </c>
      <c r="CM79" s="115"/>
      <c r="CN79" s="298">
        <f xml:space="preserve"> IF( OR( $C$79 = $DC$79, $C$79 =""), 0, IF( ISNUMBER( AF79 ), 0, 1 ))</f>
        <v>0</v>
      </c>
      <c r="CO79" s="298">
        <f xml:space="preserve"> IF( OR( $C$79 = $DC$79, $C$79 =""), 0, IF( ISNUMBER( AG79 ), 0, 1 ))</f>
        <v>0</v>
      </c>
      <c r="CP79" s="298">
        <f xml:space="preserve"> IF( OR( $C$79 = $DC$79, $C$79 =""), 0, IF( ISNUMBER( AH79 ), 0, 1 ))</f>
        <v>0</v>
      </c>
      <c r="CQ79" s="298">
        <f xml:space="preserve"> IF( OR( $C$79 = $DC$79, $C$79 =""), 0, IF( ISNUMBER( AI79 ), 0, 1 ))</f>
        <v>0</v>
      </c>
      <c r="CR79" s="115"/>
      <c r="CS79" s="298">
        <f xml:space="preserve"> IF( OR( $C$79 = $DC$79, $C$79 =""), 0, IF( ISNUMBER( AK79 ), 0, 1 ))</f>
        <v>0</v>
      </c>
      <c r="CT79" s="298">
        <f xml:space="preserve"> IF( OR( $C$79 = $DC$79, $C$79 =""), 0, IF( ISNUMBER( AL79 ), 0, 1 ))</f>
        <v>0</v>
      </c>
      <c r="CU79" s="298">
        <f xml:space="preserve"> IF( OR( $C$79 = $DC$79, $C$79 =""), 0, IF( ISNUMBER( AM79 ), 0, 1 ))</f>
        <v>0</v>
      </c>
      <c r="CV79" s="298">
        <f xml:space="preserve"> IF( OR( $C$79 = $DC$79, $C$79 =""), 0, IF( ISNUMBER( AN79 ), 0, 1 ))</f>
        <v>0</v>
      </c>
      <c r="CW79" s="115"/>
      <c r="CX79" s="298">
        <f xml:space="preserve"> IF( OR( $C$79 = $DC$79, $C$79 =""), 0, IF( ISNUMBER( AP79 ), 0, 1 ))</f>
        <v>0</v>
      </c>
      <c r="CY79" s="298">
        <f xml:space="preserve"> IF( OR( $C$79 = $DC$79, $C$79 =""), 0, IF( ISNUMBER( AQ79 ), 0, 1 ))</f>
        <v>0</v>
      </c>
      <c r="CZ79" s="298">
        <f xml:space="preserve"> IF( OR( $C$79 = $DC$79, $C$79 =""), 0, IF( ISNUMBER( AR79 ), 0, 1 ))</f>
        <v>0</v>
      </c>
      <c r="DA79" s="298">
        <f xml:space="preserve"> IF( OR( $C$79 = $DC$79, $C$79 =""), 0, IF( ISNUMBER( AS79 ), 0, 1 ))</f>
        <v>0</v>
      </c>
      <c r="DB79" s="165"/>
      <c r="DC79" s="165" t="s">
        <v>770</v>
      </c>
    </row>
    <row r="80" spans="2:109" ht="14.25" customHeight="1" x14ac:dyDescent="0.25">
      <c r="B80" s="300">
        <f t="shared" si="38"/>
        <v>70</v>
      </c>
      <c r="C80" s="340" t="s">
        <v>777</v>
      </c>
      <c r="D80" s="392"/>
      <c r="E80" s="301" t="s">
        <v>41</v>
      </c>
      <c r="F80" s="301">
        <v>3</v>
      </c>
      <c r="G80" s="303"/>
      <c r="H80" s="304"/>
      <c r="I80" s="304"/>
      <c r="J80" s="304"/>
      <c r="K80" s="305">
        <f t="shared" si="21"/>
        <v>0</v>
      </c>
      <c r="L80" s="303"/>
      <c r="M80" s="304"/>
      <c r="N80" s="304"/>
      <c r="O80" s="304"/>
      <c r="P80" s="305">
        <f t="shared" si="22"/>
        <v>0</v>
      </c>
      <c r="Q80" s="303"/>
      <c r="R80" s="304"/>
      <c r="S80" s="304"/>
      <c r="T80" s="304"/>
      <c r="U80" s="305">
        <f t="shared" si="23"/>
        <v>0</v>
      </c>
      <c r="V80" s="303"/>
      <c r="W80" s="304"/>
      <c r="X80" s="304"/>
      <c r="Y80" s="304"/>
      <c r="Z80" s="305">
        <f t="shared" si="24"/>
        <v>0</v>
      </c>
      <c r="AA80" s="303"/>
      <c r="AB80" s="304"/>
      <c r="AC80" s="304"/>
      <c r="AD80" s="304"/>
      <c r="AE80" s="305">
        <f t="shared" si="25"/>
        <v>0</v>
      </c>
      <c r="AF80" s="303"/>
      <c r="AG80" s="304"/>
      <c r="AH80" s="304"/>
      <c r="AI80" s="304"/>
      <c r="AJ80" s="305">
        <f t="shared" si="26"/>
        <v>0</v>
      </c>
      <c r="AK80" s="303"/>
      <c r="AL80" s="304"/>
      <c r="AM80" s="304"/>
      <c r="AN80" s="304"/>
      <c r="AO80" s="305">
        <f t="shared" si="27"/>
        <v>0</v>
      </c>
      <c r="AP80" s="303"/>
      <c r="AQ80" s="304"/>
      <c r="AR80" s="304"/>
      <c r="AS80" s="304"/>
      <c r="AT80" s="305">
        <f t="shared" si="28"/>
        <v>0</v>
      </c>
      <c r="AU80" s="278"/>
      <c r="AV80" s="70"/>
      <c r="AW80" s="37" t="s">
        <v>498</v>
      </c>
      <c r="AX80" s="71"/>
      <c r="AY80" s="43">
        <f t="shared" si="40"/>
        <v>0</v>
      </c>
      <c r="AZ80" s="43"/>
      <c r="BA80" s="115"/>
      <c r="BB80" s="300">
        <f t="shared" si="39"/>
        <v>70</v>
      </c>
      <c r="BC80" s="341" t="s">
        <v>778</v>
      </c>
      <c r="BD80" s="301" t="s">
        <v>41</v>
      </c>
      <c r="BE80" s="301">
        <v>3</v>
      </c>
      <c r="BF80" s="311" t="s">
        <v>779</v>
      </c>
      <c r="BG80" s="312" t="s">
        <v>780</v>
      </c>
      <c r="BH80" s="312" t="s">
        <v>781</v>
      </c>
      <c r="BI80" s="312" t="s">
        <v>782</v>
      </c>
      <c r="BJ80" s="313" t="s">
        <v>783</v>
      </c>
      <c r="BL80" s="401"/>
      <c r="BM80" s="298">
        <f t="shared" si="41"/>
        <v>0</v>
      </c>
      <c r="BN80" s="8"/>
      <c r="BO80" s="298">
        <f xml:space="preserve"> IF( OR( $C$80 = $DC$80, $C$80 =""), 0, IF( ISNUMBER( G80 ), 0, 1 ))</f>
        <v>0</v>
      </c>
      <c r="BP80" s="298">
        <f xml:space="preserve"> IF( OR( $C$80 = $DC$80, $C$80 =""), 0, IF( ISNUMBER( H80 ), 0, 1 ))</f>
        <v>0</v>
      </c>
      <c r="BQ80" s="298">
        <f xml:space="preserve"> IF( OR( $C$80 = $DC$80, $C$80 =""), 0, IF( ISNUMBER( I80 ), 0, 1 ))</f>
        <v>0</v>
      </c>
      <c r="BR80" s="298">
        <f xml:space="preserve"> IF( OR( $C$80 = $DC$80, $C$80 =""), 0, IF( ISNUMBER( J80 ), 0, 1 ))</f>
        <v>0</v>
      </c>
      <c r="BS80" s="115"/>
      <c r="BT80" s="298">
        <f xml:space="preserve"> IF( OR( $C$80 = $DC$80, $C$80 =""), 0, IF( ISNUMBER( L80 ), 0, 1 ))</f>
        <v>0</v>
      </c>
      <c r="BU80" s="298">
        <f xml:space="preserve"> IF( OR( $C$80 = $DC$80, $C$80 =""), 0, IF( ISNUMBER( M80 ), 0, 1 ))</f>
        <v>0</v>
      </c>
      <c r="BV80" s="298">
        <f xml:space="preserve"> IF( OR( $C$80 = $DC$80, $C$80 =""), 0, IF( ISNUMBER( N80 ), 0, 1 ))</f>
        <v>0</v>
      </c>
      <c r="BW80" s="298">
        <f xml:space="preserve"> IF( OR( $C$80 = $DC$80, $C$80 =""), 0, IF( ISNUMBER( O80 ), 0, 1 ))</f>
        <v>0</v>
      </c>
      <c r="BX80" s="115"/>
      <c r="BY80" s="298">
        <f xml:space="preserve"> IF( OR( $C$80 = $DC$80, $C$80 =""), 0, IF( ISNUMBER( Q80 ), 0, 1 ))</f>
        <v>0</v>
      </c>
      <c r="BZ80" s="298">
        <f xml:space="preserve"> IF( OR( $C$80 = $DC$80, $C$80 =""), 0, IF( ISNUMBER( R80 ), 0, 1 ))</f>
        <v>0</v>
      </c>
      <c r="CA80" s="298">
        <f xml:space="preserve"> IF( OR( $C$80 = $DC$80, $C$80 =""), 0, IF( ISNUMBER( S80 ), 0, 1 ))</f>
        <v>0</v>
      </c>
      <c r="CB80" s="298">
        <f xml:space="preserve"> IF( OR( $C$80 = $DC$80, $C$80 =""), 0, IF( ISNUMBER( T80 ), 0, 1 ))</f>
        <v>0</v>
      </c>
      <c r="CC80" s="115"/>
      <c r="CD80" s="298">
        <f xml:space="preserve"> IF( OR( $C$80 = $DC$80, $C$80 =""), 0, IF( ISNUMBER( V80 ), 0, 1 ))</f>
        <v>0</v>
      </c>
      <c r="CE80" s="298">
        <f xml:space="preserve"> IF( OR( $C$80 = $DC$80, $C$80 =""), 0, IF( ISNUMBER( W80 ), 0, 1 ))</f>
        <v>0</v>
      </c>
      <c r="CF80" s="298">
        <f xml:space="preserve"> IF( OR( $C$80 = $DC$80, $C$80 =""), 0, IF( ISNUMBER( X80 ), 0, 1 ))</f>
        <v>0</v>
      </c>
      <c r="CG80" s="298">
        <f xml:space="preserve"> IF( OR( $C$80 = $DC$80, $C$80 =""), 0, IF( ISNUMBER( Y80 ), 0, 1 ))</f>
        <v>0</v>
      </c>
      <c r="CH80" s="115"/>
      <c r="CI80" s="298">
        <f xml:space="preserve"> IF( OR( $C$80 = $DC$80, $C$80 =""), 0, IF( ISNUMBER( AA80 ), 0, 1 ))</f>
        <v>0</v>
      </c>
      <c r="CJ80" s="298">
        <f xml:space="preserve"> IF( OR( $C$80 = $DC$80, $C$80 =""), 0, IF( ISNUMBER( AB80 ), 0, 1 ))</f>
        <v>0</v>
      </c>
      <c r="CK80" s="298">
        <f xml:space="preserve"> IF( OR( $C$80 = $DC$80, $C$80 =""), 0, IF( ISNUMBER( AC80 ), 0, 1 ))</f>
        <v>0</v>
      </c>
      <c r="CL80" s="298">
        <f xml:space="preserve"> IF( OR( $C$80 = $DC$80, $C$80 =""), 0, IF( ISNUMBER( AD80 ), 0, 1 ))</f>
        <v>0</v>
      </c>
      <c r="CM80" s="115"/>
      <c r="CN80" s="298">
        <f xml:space="preserve"> IF( OR( $C$80 = $DC$80, $C$80 =""), 0, IF( ISNUMBER( AF80 ), 0, 1 ))</f>
        <v>0</v>
      </c>
      <c r="CO80" s="298">
        <f xml:space="preserve"> IF( OR( $C$80 = $DC$80, $C$80 =""), 0, IF( ISNUMBER( AG80 ), 0, 1 ))</f>
        <v>0</v>
      </c>
      <c r="CP80" s="298">
        <f xml:space="preserve"> IF( OR( $C$80 = $DC$80, $C$80 =""), 0, IF( ISNUMBER( AH80 ), 0, 1 ))</f>
        <v>0</v>
      </c>
      <c r="CQ80" s="298">
        <f xml:space="preserve"> IF( OR( $C$80 = $DC$80, $C$80 =""), 0, IF( ISNUMBER( AI80 ), 0, 1 ))</f>
        <v>0</v>
      </c>
      <c r="CR80" s="115"/>
      <c r="CS80" s="298">
        <f xml:space="preserve"> IF( OR( $C$80 = $DC$80, $C$80 =""), 0, IF( ISNUMBER( AK80 ), 0, 1 ))</f>
        <v>0</v>
      </c>
      <c r="CT80" s="298">
        <f xml:space="preserve"> IF( OR( $C$80 = $DC$80, $C$80 =""), 0, IF( ISNUMBER( AL80 ), 0, 1 ))</f>
        <v>0</v>
      </c>
      <c r="CU80" s="298">
        <f xml:space="preserve"> IF( OR( $C$80 = $DC$80, $C$80 =""), 0, IF( ISNUMBER( AM80 ), 0, 1 ))</f>
        <v>0</v>
      </c>
      <c r="CV80" s="298">
        <f xml:space="preserve"> IF( OR( $C$80 = $DC$80, $C$80 =""), 0, IF( ISNUMBER( AN80 ), 0, 1 ))</f>
        <v>0</v>
      </c>
      <c r="CW80" s="115"/>
      <c r="CX80" s="298">
        <f xml:space="preserve"> IF( OR( $C$80 = $DC$80, $C$80 =""), 0, IF( ISNUMBER( AP80 ), 0, 1 ))</f>
        <v>0</v>
      </c>
      <c r="CY80" s="298">
        <f xml:space="preserve"> IF( OR( $C$80 = $DC$80, $C$80 =""), 0, IF( ISNUMBER( AQ80 ), 0, 1 ))</f>
        <v>0</v>
      </c>
      <c r="CZ80" s="298">
        <f xml:space="preserve"> IF( OR( $C$80 = $DC$80, $C$80 =""), 0, IF( ISNUMBER( AR80 ), 0, 1 ))</f>
        <v>0</v>
      </c>
      <c r="DA80" s="298">
        <f xml:space="preserve"> IF( OR( $C$80 = $DC$80, $C$80 =""), 0, IF( ISNUMBER( AS80 ), 0, 1 ))</f>
        <v>0</v>
      </c>
      <c r="DB80" s="165"/>
      <c r="DC80" s="165" t="s">
        <v>777</v>
      </c>
    </row>
    <row r="81" spans="2:109" s="387" customFormat="1" ht="14.25" customHeight="1" x14ac:dyDescent="0.25">
      <c r="B81" s="343">
        <f t="shared" si="38"/>
        <v>71</v>
      </c>
      <c r="C81" s="340" t="s">
        <v>784</v>
      </c>
      <c r="D81" s="402"/>
      <c r="E81" s="323" t="s">
        <v>41</v>
      </c>
      <c r="F81" s="323">
        <v>3</v>
      </c>
      <c r="G81" s="303"/>
      <c r="H81" s="304"/>
      <c r="I81" s="304"/>
      <c r="J81" s="304"/>
      <c r="K81" s="305">
        <f t="shared" si="21"/>
        <v>0</v>
      </c>
      <c r="L81" s="303"/>
      <c r="M81" s="304"/>
      <c r="N81" s="304"/>
      <c r="O81" s="304"/>
      <c r="P81" s="305">
        <f t="shared" si="22"/>
        <v>0</v>
      </c>
      <c r="Q81" s="303"/>
      <c r="R81" s="304"/>
      <c r="S81" s="304"/>
      <c r="T81" s="304"/>
      <c r="U81" s="305">
        <f t="shared" si="23"/>
        <v>0</v>
      </c>
      <c r="V81" s="303"/>
      <c r="W81" s="304"/>
      <c r="X81" s="304"/>
      <c r="Y81" s="304"/>
      <c r="Z81" s="305">
        <f t="shared" si="24"/>
        <v>0</v>
      </c>
      <c r="AA81" s="303"/>
      <c r="AB81" s="304"/>
      <c r="AC81" s="304"/>
      <c r="AD81" s="304"/>
      <c r="AE81" s="305">
        <f t="shared" si="25"/>
        <v>0</v>
      </c>
      <c r="AF81" s="303"/>
      <c r="AG81" s="304"/>
      <c r="AH81" s="304"/>
      <c r="AI81" s="304"/>
      <c r="AJ81" s="305">
        <f t="shared" si="26"/>
        <v>0</v>
      </c>
      <c r="AK81" s="303"/>
      <c r="AL81" s="304"/>
      <c r="AM81" s="304"/>
      <c r="AN81" s="304"/>
      <c r="AO81" s="305">
        <f t="shared" si="27"/>
        <v>0</v>
      </c>
      <c r="AP81" s="303"/>
      <c r="AQ81" s="304"/>
      <c r="AR81" s="304"/>
      <c r="AS81" s="304"/>
      <c r="AT81" s="305">
        <f t="shared" si="28"/>
        <v>0</v>
      </c>
      <c r="AU81" s="278"/>
      <c r="AV81" s="70"/>
      <c r="AW81" s="37" t="s">
        <v>498</v>
      </c>
      <c r="AX81" s="71"/>
      <c r="AY81" s="43">
        <f t="shared" si="40"/>
        <v>0</v>
      </c>
      <c r="AZ81" s="43"/>
      <c r="BA81" s="115"/>
      <c r="BB81" s="343">
        <f t="shared" si="39"/>
        <v>71</v>
      </c>
      <c r="BC81" s="341" t="s">
        <v>785</v>
      </c>
      <c r="BD81" s="323" t="s">
        <v>41</v>
      </c>
      <c r="BE81" s="323">
        <v>3</v>
      </c>
      <c r="BF81" s="311" t="s">
        <v>786</v>
      </c>
      <c r="BG81" s="312" t="s">
        <v>787</v>
      </c>
      <c r="BH81" s="312" t="s">
        <v>788</v>
      </c>
      <c r="BI81" s="312" t="s">
        <v>789</v>
      </c>
      <c r="BJ81" s="313" t="s">
        <v>790</v>
      </c>
      <c r="BK81" s="6"/>
      <c r="BL81" s="401"/>
      <c r="BM81" s="298">
        <f t="shared" si="41"/>
        <v>0</v>
      </c>
      <c r="BN81" s="8"/>
      <c r="BO81" s="298">
        <f xml:space="preserve"> IF( OR( $C$81 = $DC$81, $C$81 =""), 0, IF( ISNUMBER( G81 ), 0, 1 ))</f>
        <v>0</v>
      </c>
      <c r="BP81" s="298">
        <f xml:space="preserve"> IF( OR( $C$81 = $DC$81, $C$81 =""), 0, IF( ISNUMBER( H81 ), 0, 1 ))</f>
        <v>0</v>
      </c>
      <c r="BQ81" s="298">
        <f xml:space="preserve"> IF( OR( $C$81 = $DC$81, $C$81 =""), 0, IF( ISNUMBER( I81 ), 0, 1 ))</f>
        <v>0</v>
      </c>
      <c r="BR81" s="298">
        <f xml:space="preserve"> IF( OR( $C$81 = $DC$81, $C$81 =""), 0, IF( ISNUMBER( J81 ), 0, 1 ))</f>
        <v>0</v>
      </c>
      <c r="BS81" s="115"/>
      <c r="BT81" s="298">
        <f xml:space="preserve"> IF( OR( $C$81 = $DC$81, $C$81 =""), 0, IF( ISNUMBER( L81 ), 0, 1 ))</f>
        <v>0</v>
      </c>
      <c r="BU81" s="298">
        <f xml:space="preserve"> IF( OR( $C$81 = $DC$81, $C$81 =""), 0, IF( ISNUMBER( M81 ), 0, 1 ))</f>
        <v>0</v>
      </c>
      <c r="BV81" s="298">
        <f xml:space="preserve"> IF( OR( $C$81 = $DC$81, $C$81 =""), 0, IF( ISNUMBER( N81 ), 0, 1 ))</f>
        <v>0</v>
      </c>
      <c r="BW81" s="298">
        <f xml:space="preserve"> IF( OR( $C$81 = $DC$81, $C$81 =""), 0, IF( ISNUMBER( O81 ), 0, 1 ))</f>
        <v>0</v>
      </c>
      <c r="BX81" s="115"/>
      <c r="BY81" s="298">
        <f xml:space="preserve"> IF( OR( $C$81 = $DC$81, $C$81 =""), 0, IF( ISNUMBER( Q81 ), 0, 1 ))</f>
        <v>0</v>
      </c>
      <c r="BZ81" s="298">
        <f xml:space="preserve"> IF( OR( $C$81 = $DC$81, $C$81 =""), 0, IF( ISNUMBER( R81 ), 0, 1 ))</f>
        <v>0</v>
      </c>
      <c r="CA81" s="298">
        <f xml:space="preserve"> IF( OR( $C$81 = $DC$81, $C$81 =""), 0, IF( ISNUMBER( S81 ), 0, 1 ))</f>
        <v>0</v>
      </c>
      <c r="CB81" s="298">
        <f xml:space="preserve"> IF( OR( $C$81 = $DC$81, $C$81 =""), 0, IF( ISNUMBER( T81 ), 0, 1 ))</f>
        <v>0</v>
      </c>
      <c r="CC81" s="115"/>
      <c r="CD81" s="298">
        <f xml:space="preserve"> IF( OR( $C$81 = $DC$81, $C$81 =""), 0, IF( ISNUMBER( V81 ), 0, 1 ))</f>
        <v>0</v>
      </c>
      <c r="CE81" s="298">
        <f xml:space="preserve"> IF( OR( $C$81 = $DC$81, $C$81 =""), 0, IF( ISNUMBER( W81 ), 0, 1 ))</f>
        <v>0</v>
      </c>
      <c r="CF81" s="298">
        <f xml:space="preserve"> IF( OR( $C$81 = $DC$81, $C$81 =""), 0, IF( ISNUMBER( X81 ), 0, 1 ))</f>
        <v>0</v>
      </c>
      <c r="CG81" s="298">
        <f xml:space="preserve"> IF( OR( $C$81 = $DC$81, $C$81 =""), 0, IF( ISNUMBER( Y81 ), 0, 1 ))</f>
        <v>0</v>
      </c>
      <c r="CH81" s="115"/>
      <c r="CI81" s="298">
        <f xml:space="preserve"> IF( OR( $C$81 = $DC$81, $C$81 =""), 0, IF( ISNUMBER( AA81 ), 0, 1 ))</f>
        <v>0</v>
      </c>
      <c r="CJ81" s="298">
        <f xml:space="preserve"> IF( OR( $C$81 = $DC$81, $C$81 =""), 0, IF( ISNUMBER( AB81 ), 0, 1 ))</f>
        <v>0</v>
      </c>
      <c r="CK81" s="298">
        <f xml:space="preserve"> IF( OR( $C$81 = $DC$81, $C$81 =""), 0, IF( ISNUMBER( AC81 ), 0, 1 ))</f>
        <v>0</v>
      </c>
      <c r="CL81" s="298">
        <f xml:space="preserve"> IF( OR( $C$81 = $DC$81, $C$81 =""), 0, IF( ISNUMBER( AD81 ), 0, 1 ))</f>
        <v>0</v>
      </c>
      <c r="CM81" s="115"/>
      <c r="CN81" s="298">
        <f xml:space="preserve"> IF( OR( $C$81 = $DC$81, $C$81 =""), 0, IF( ISNUMBER( AF81 ), 0, 1 ))</f>
        <v>0</v>
      </c>
      <c r="CO81" s="298">
        <f xml:space="preserve"> IF( OR( $C$81 = $DC$81, $C$81 =""), 0, IF( ISNUMBER( AG81 ), 0, 1 ))</f>
        <v>0</v>
      </c>
      <c r="CP81" s="298">
        <f xml:space="preserve"> IF( OR( $C$81 = $DC$81, $C$81 =""), 0, IF( ISNUMBER( AH81 ), 0, 1 ))</f>
        <v>0</v>
      </c>
      <c r="CQ81" s="298">
        <f xml:space="preserve"> IF( OR( $C$81 = $DC$81, $C$81 =""), 0, IF( ISNUMBER( AI81 ), 0, 1 ))</f>
        <v>0</v>
      </c>
      <c r="CR81" s="115"/>
      <c r="CS81" s="298">
        <f xml:space="preserve"> IF( OR( $C$81 = $DC$81, $C$81 =""), 0, IF( ISNUMBER( AK81 ), 0, 1 ))</f>
        <v>0</v>
      </c>
      <c r="CT81" s="298">
        <f xml:space="preserve"> IF( OR( $C$81 = $DC$81, $C$81 =""), 0, IF( ISNUMBER( AL81 ), 0, 1 ))</f>
        <v>0</v>
      </c>
      <c r="CU81" s="298">
        <f xml:space="preserve"> IF( OR( $C$81 = $DC$81, $C$81 =""), 0, IF( ISNUMBER( AM81 ), 0, 1 ))</f>
        <v>0</v>
      </c>
      <c r="CV81" s="298">
        <f xml:space="preserve"> IF( OR( $C$81 = $DC$81, $C$81 =""), 0, IF( ISNUMBER( AN81 ), 0, 1 ))</f>
        <v>0</v>
      </c>
      <c r="CW81" s="115"/>
      <c r="CX81" s="298">
        <f xml:space="preserve"> IF( OR( $C$81 = $DC$81, $C$81 =""), 0, IF( ISNUMBER( AP81 ), 0, 1 ))</f>
        <v>0</v>
      </c>
      <c r="CY81" s="298">
        <f xml:space="preserve"> IF( OR( $C$81 = $DC$81, $C$81 =""), 0, IF( ISNUMBER( AQ81 ), 0, 1 ))</f>
        <v>0</v>
      </c>
      <c r="CZ81" s="298">
        <f xml:space="preserve"> IF( OR( $C$81 = $DC$81, $C$81 =""), 0, IF( ISNUMBER( AR81 ), 0, 1 ))</f>
        <v>0</v>
      </c>
      <c r="DA81" s="298">
        <f xml:space="preserve"> IF( OR( $C$81 = $DC$81, $C$81 =""), 0, IF( ISNUMBER( AS81 ), 0, 1 ))</f>
        <v>0</v>
      </c>
      <c r="DB81" s="165"/>
      <c r="DC81" s="165" t="s">
        <v>784</v>
      </c>
      <c r="DE81" s="257"/>
    </row>
    <row r="82" spans="2:109" s="387" customFormat="1" ht="14.25" customHeight="1" x14ac:dyDescent="0.25">
      <c r="B82" s="344">
        <f t="shared" si="38"/>
        <v>72</v>
      </c>
      <c r="C82" s="345" t="s">
        <v>791</v>
      </c>
      <c r="D82" s="402"/>
      <c r="E82" s="323" t="s">
        <v>41</v>
      </c>
      <c r="F82" s="403">
        <v>3</v>
      </c>
      <c r="G82" s="325"/>
      <c r="H82" s="326"/>
      <c r="I82" s="326"/>
      <c r="J82" s="326"/>
      <c r="K82" s="327">
        <f t="shared" si="21"/>
        <v>0</v>
      </c>
      <c r="L82" s="325"/>
      <c r="M82" s="326"/>
      <c r="N82" s="326"/>
      <c r="O82" s="326"/>
      <c r="P82" s="327">
        <f t="shared" si="22"/>
        <v>0</v>
      </c>
      <c r="Q82" s="325"/>
      <c r="R82" s="326"/>
      <c r="S82" s="326"/>
      <c r="T82" s="326"/>
      <c r="U82" s="327">
        <f t="shared" si="23"/>
        <v>0</v>
      </c>
      <c r="V82" s="325"/>
      <c r="W82" s="326"/>
      <c r="X82" s="326"/>
      <c r="Y82" s="326"/>
      <c r="Z82" s="327">
        <f t="shared" si="24"/>
        <v>0</v>
      </c>
      <c r="AA82" s="325"/>
      <c r="AB82" s="326"/>
      <c r="AC82" s="326"/>
      <c r="AD82" s="326"/>
      <c r="AE82" s="327">
        <f t="shared" si="25"/>
        <v>0</v>
      </c>
      <c r="AF82" s="325"/>
      <c r="AG82" s="326"/>
      <c r="AH82" s="326"/>
      <c r="AI82" s="326"/>
      <c r="AJ82" s="327">
        <f t="shared" si="26"/>
        <v>0</v>
      </c>
      <c r="AK82" s="325"/>
      <c r="AL82" s="326"/>
      <c r="AM82" s="326"/>
      <c r="AN82" s="326"/>
      <c r="AO82" s="327">
        <f t="shared" si="27"/>
        <v>0</v>
      </c>
      <c r="AP82" s="325"/>
      <c r="AQ82" s="326"/>
      <c r="AR82" s="326"/>
      <c r="AS82" s="326"/>
      <c r="AT82" s="327">
        <f t="shared" si="28"/>
        <v>0</v>
      </c>
      <c r="AU82" s="278"/>
      <c r="AV82" s="349"/>
      <c r="AW82" s="37" t="s">
        <v>498</v>
      </c>
      <c r="AX82" s="71"/>
      <c r="AY82" s="43">
        <f t="shared" si="40"/>
        <v>0</v>
      </c>
      <c r="AZ82" s="43"/>
      <c r="BA82" s="115"/>
      <c r="BB82" s="344">
        <f t="shared" si="39"/>
        <v>72</v>
      </c>
      <c r="BC82" s="346" t="s">
        <v>792</v>
      </c>
      <c r="BD82" s="323" t="s">
        <v>41</v>
      </c>
      <c r="BE82" s="403">
        <v>3</v>
      </c>
      <c r="BF82" s="328" t="s">
        <v>793</v>
      </c>
      <c r="BG82" s="329" t="s">
        <v>794</v>
      </c>
      <c r="BH82" s="329" t="s">
        <v>795</v>
      </c>
      <c r="BI82" s="329" t="s">
        <v>796</v>
      </c>
      <c r="BJ82" s="330" t="s">
        <v>797</v>
      </c>
      <c r="BK82" s="6"/>
      <c r="BL82" s="401"/>
      <c r="BM82" s="298">
        <f t="shared" si="41"/>
        <v>0</v>
      </c>
      <c r="BN82" s="8"/>
      <c r="BO82" s="298">
        <f xml:space="preserve"> IF( OR( $C$82 = $DC$82, $C$82 =""), 0, IF( ISNUMBER( G82 ), 0, 1 ))</f>
        <v>0</v>
      </c>
      <c r="BP82" s="298">
        <f xml:space="preserve"> IF( OR( $C$82 = $DC$82, $C$82 =""), 0, IF( ISNUMBER( H82 ), 0, 1 ))</f>
        <v>0</v>
      </c>
      <c r="BQ82" s="298">
        <f xml:space="preserve"> IF( OR( $C$82 = $DC$82, $C$82 =""), 0, IF( ISNUMBER( I82 ), 0, 1 ))</f>
        <v>0</v>
      </c>
      <c r="BR82" s="298">
        <f xml:space="preserve"> IF( OR( $C$82 = $DC$82, $C$82 =""), 0, IF( ISNUMBER( J82 ), 0, 1 ))</f>
        <v>0</v>
      </c>
      <c r="BS82" s="115"/>
      <c r="BT82" s="298">
        <f xml:space="preserve"> IF( OR( $C$82 = $DC$82, $C$82 =""), 0, IF( ISNUMBER( L82 ), 0, 1 ))</f>
        <v>0</v>
      </c>
      <c r="BU82" s="298">
        <f xml:space="preserve"> IF( OR( $C$82 = $DC$82, $C$82 =""), 0, IF( ISNUMBER( M82 ), 0, 1 ))</f>
        <v>0</v>
      </c>
      <c r="BV82" s="298">
        <f xml:space="preserve"> IF( OR( $C$82 = $DC$82, $C$82 =""), 0, IF( ISNUMBER( N82 ), 0, 1 ))</f>
        <v>0</v>
      </c>
      <c r="BW82" s="298">
        <f xml:space="preserve"> IF( OR( $C$82 = $DC$82, $C$82 =""), 0, IF( ISNUMBER( O82 ), 0, 1 ))</f>
        <v>0</v>
      </c>
      <c r="BX82" s="115"/>
      <c r="BY82" s="298">
        <f xml:space="preserve"> IF( OR( $C$82 = $DC$82, $C$82 =""), 0, IF( ISNUMBER( Q82 ), 0, 1 ))</f>
        <v>0</v>
      </c>
      <c r="BZ82" s="298">
        <f xml:space="preserve"> IF( OR( $C$82 = $DC$82, $C$82 =""), 0, IF( ISNUMBER( R82 ), 0, 1 ))</f>
        <v>0</v>
      </c>
      <c r="CA82" s="298">
        <f xml:space="preserve"> IF( OR( $C$82 = $DC$82, $C$82 =""), 0, IF( ISNUMBER( S82 ), 0, 1 ))</f>
        <v>0</v>
      </c>
      <c r="CB82" s="298">
        <f xml:space="preserve"> IF( OR( $C$82 = $DC$82, $C$82 =""), 0, IF( ISNUMBER( T82 ), 0, 1 ))</f>
        <v>0</v>
      </c>
      <c r="CC82" s="115"/>
      <c r="CD82" s="298">
        <f xml:space="preserve"> IF( OR( $C$82 = $DC$82, $C$82 =""), 0, IF( ISNUMBER( V82 ), 0, 1 ))</f>
        <v>0</v>
      </c>
      <c r="CE82" s="298">
        <f xml:space="preserve"> IF( OR( $C$82 = $DC$82, $C$82 =""), 0, IF( ISNUMBER( W82 ), 0, 1 ))</f>
        <v>0</v>
      </c>
      <c r="CF82" s="298">
        <f xml:space="preserve"> IF( OR( $C$82 = $DC$82, $C$82 =""), 0, IF( ISNUMBER( X82 ), 0, 1 ))</f>
        <v>0</v>
      </c>
      <c r="CG82" s="298">
        <f xml:space="preserve"> IF( OR( $C$82 = $DC$82, $C$82 =""), 0, IF( ISNUMBER( Y82 ), 0, 1 ))</f>
        <v>0</v>
      </c>
      <c r="CH82" s="115"/>
      <c r="CI82" s="298">
        <f xml:space="preserve"> IF( OR( $C$82 = $DC$82, $C$82 =""), 0, IF( ISNUMBER( AA82 ), 0, 1 ))</f>
        <v>0</v>
      </c>
      <c r="CJ82" s="298">
        <f xml:space="preserve"> IF( OR( $C$82 = $DC$82, $C$82 =""), 0, IF( ISNUMBER( AB82 ), 0, 1 ))</f>
        <v>0</v>
      </c>
      <c r="CK82" s="298">
        <f xml:space="preserve"> IF( OR( $C$82 = $DC$82, $C$82 =""), 0, IF( ISNUMBER( AC82 ), 0, 1 ))</f>
        <v>0</v>
      </c>
      <c r="CL82" s="298">
        <f xml:space="preserve"> IF( OR( $C$82 = $DC$82, $C$82 =""), 0, IF( ISNUMBER( AD82 ), 0, 1 ))</f>
        <v>0</v>
      </c>
      <c r="CM82" s="115"/>
      <c r="CN82" s="298">
        <f xml:space="preserve"> IF( OR( $C$82 = $DC$82, $C$82 =""), 0, IF( ISNUMBER( AF82 ), 0, 1 ))</f>
        <v>0</v>
      </c>
      <c r="CO82" s="298">
        <f xml:space="preserve"> IF( OR( $C$82 = $DC$82, $C$82 =""), 0, IF( ISNUMBER( AG82 ), 0, 1 ))</f>
        <v>0</v>
      </c>
      <c r="CP82" s="298">
        <f xml:space="preserve"> IF( OR( $C$82 = $DC$82, $C$82 =""), 0, IF( ISNUMBER( AH82 ), 0, 1 ))</f>
        <v>0</v>
      </c>
      <c r="CQ82" s="298">
        <f xml:space="preserve"> IF( OR( $C$82 = $DC$82, $C$82 =""), 0, IF( ISNUMBER( AI82 ), 0, 1 ))</f>
        <v>0</v>
      </c>
      <c r="CR82" s="115"/>
      <c r="CS82" s="298">
        <f xml:space="preserve"> IF( OR( $C$82 = $DC$82, $C$82 =""), 0, IF( ISNUMBER( AK82 ), 0, 1 ))</f>
        <v>0</v>
      </c>
      <c r="CT82" s="298">
        <f xml:space="preserve"> IF( OR( $C$82 = $DC$82, $C$82 =""), 0, IF( ISNUMBER( AL82 ), 0, 1 ))</f>
        <v>0</v>
      </c>
      <c r="CU82" s="298">
        <f xml:space="preserve"> IF( OR( $C$82 = $DC$82, $C$82 =""), 0, IF( ISNUMBER( AM82 ), 0, 1 ))</f>
        <v>0</v>
      </c>
      <c r="CV82" s="298">
        <f xml:space="preserve"> IF( OR( $C$82 = $DC$82, $C$82 =""), 0, IF( ISNUMBER( AN82 ), 0, 1 ))</f>
        <v>0</v>
      </c>
      <c r="CW82" s="115"/>
      <c r="CX82" s="298">
        <f xml:space="preserve"> IF( OR( $C$82 = $DC$82, $C$82 =""), 0, IF( ISNUMBER( AP82 ), 0, 1 ))</f>
        <v>0</v>
      </c>
      <c r="CY82" s="298">
        <f xml:space="preserve"> IF( OR( $C$82 = $DC$82, $C$82 =""), 0, IF( ISNUMBER( AQ82 ), 0, 1 ))</f>
        <v>0</v>
      </c>
      <c r="CZ82" s="298">
        <f xml:space="preserve"> IF( OR( $C$82 = $DC$82, $C$82 =""), 0, IF( ISNUMBER( AR82 ), 0, 1 ))</f>
        <v>0</v>
      </c>
      <c r="DA82" s="298">
        <f xml:space="preserve"> IF( OR( $C$82 = $DC$82, $C$82 =""), 0, IF( ISNUMBER( AS82 ), 0, 1 ))</f>
        <v>0</v>
      </c>
      <c r="DB82" s="165"/>
      <c r="DC82" s="165" t="s">
        <v>791</v>
      </c>
      <c r="DE82" s="257"/>
    </row>
    <row r="83" spans="2:109" s="387" customFormat="1" ht="14.25" customHeight="1" x14ac:dyDescent="0.25">
      <c r="B83" s="343">
        <f t="shared" si="38"/>
        <v>73</v>
      </c>
      <c r="C83" s="340" t="s">
        <v>798</v>
      </c>
      <c r="D83" s="392"/>
      <c r="E83" s="301" t="s">
        <v>41</v>
      </c>
      <c r="F83" s="347">
        <v>3</v>
      </c>
      <c r="G83" s="348"/>
      <c r="H83" s="304"/>
      <c r="I83" s="304"/>
      <c r="J83" s="304"/>
      <c r="K83" s="305">
        <f t="shared" si="21"/>
        <v>0</v>
      </c>
      <c r="L83" s="348"/>
      <c r="M83" s="304"/>
      <c r="N83" s="304"/>
      <c r="O83" s="304"/>
      <c r="P83" s="305">
        <f t="shared" si="22"/>
        <v>0</v>
      </c>
      <c r="Q83" s="348"/>
      <c r="R83" s="304"/>
      <c r="S83" s="304"/>
      <c r="T83" s="304"/>
      <c r="U83" s="305">
        <f t="shared" si="23"/>
        <v>0</v>
      </c>
      <c r="V83" s="348"/>
      <c r="W83" s="304"/>
      <c r="X83" s="304"/>
      <c r="Y83" s="304"/>
      <c r="Z83" s="305">
        <f t="shared" si="24"/>
        <v>0</v>
      </c>
      <c r="AA83" s="348"/>
      <c r="AB83" s="304"/>
      <c r="AC83" s="304"/>
      <c r="AD83" s="304"/>
      <c r="AE83" s="305">
        <f t="shared" si="25"/>
        <v>0</v>
      </c>
      <c r="AF83" s="348"/>
      <c r="AG83" s="304"/>
      <c r="AH83" s="304"/>
      <c r="AI83" s="304"/>
      <c r="AJ83" s="305">
        <f t="shared" si="26"/>
        <v>0</v>
      </c>
      <c r="AK83" s="348"/>
      <c r="AL83" s="304"/>
      <c r="AM83" s="304"/>
      <c r="AN83" s="304"/>
      <c r="AO83" s="305">
        <f t="shared" si="27"/>
        <v>0</v>
      </c>
      <c r="AP83" s="348"/>
      <c r="AQ83" s="304"/>
      <c r="AR83" s="304"/>
      <c r="AS83" s="304"/>
      <c r="AT83" s="305">
        <f t="shared" si="28"/>
        <v>0</v>
      </c>
      <c r="AU83" s="278"/>
      <c r="AV83" s="70"/>
      <c r="AW83" s="37" t="s">
        <v>498</v>
      </c>
      <c r="AX83" s="71"/>
      <c r="AY83" s="43">
        <f t="shared" si="40"/>
        <v>0</v>
      </c>
      <c r="AZ83" s="43"/>
      <c r="BA83" s="115"/>
      <c r="BB83" s="343">
        <f t="shared" si="39"/>
        <v>73</v>
      </c>
      <c r="BC83" s="341" t="s">
        <v>799</v>
      </c>
      <c r="BD83" s="301" t="s">
        <v>41</v>
      </c>
      <c r="BE83" s="347">
        <v>3</v>
      </c>
      <c r="BF83" s="404" t="s">
        <v>800</v>
      </c>
      <c r="BG83" s="312" t="s">
        <v>801</v>
      </c>
      <c r="BH83" s="312" t="s">
        <v>802</v>
      </c>
      <c r="BI83" s="312" t="s">
        <v>803</v>
      </c>
      <c r="BJ83" s="313" t="s">
        <v>804</v>
      </c>
      <c r="BK83" s="6"/>
      <c r="BL83" s="401"/>
      <c r="BM83" s="298">
        <f t="shared" si="41"/>
        <v>0</v>
      </c>
      <c r="BN83" s="8"/>
      <c r="BO83" s="298">
        <f xml:space="preserve"> IF( OR( $C$83 = $DC$83, $C$83 =""), 0, IF( ISNUMBER( G83 ), 0, 1 ))</f>
        <v>0</v>
      </c>
      <c r="BP83" s="298">
        <f xml:space="preserve"> IF( OR( $C$83 = $DC$83, $C$83 =""), 0, IF( ISNUMBER( H83 ), 0, 1 ))</f>
        <v>0</v>
      </c>
      <c r="BQ83" s="298">
        <f xml:space="preserve"> IF( OR( $C$83 = $DC$83, $C$83 =""), 0, IF( ISNUMBER( I83 ), 0, 1 ))</f>
        <v>0</v>
      </c>
      <c r="BR83" s="298">
        <f xml:space="preserve"> IF( OR( $C$83 = $DC$83, $C$83 =""), 0, IF( ISNUMBER( J83 ), 0, 1 ))</f>
        <v>0</v>
      </c>
      <c r="BS83" s="115"/>
      <c r="BT83" s="298">
        <f xml:space="preserve"> IF( OR( $C$83 = $DC$83, $C$83 =""), 0, IF( ISNUMBER( L83 ), 0, 1 ))</f>
        <v>0</v>
      </c>
      <c r="BU83" s="298">
        <f xml:space="preserve"> IF( OR( $C$83 = $DC$83, $C$83 =""), 0, IF( ISNUMBER( M83 ), 0, 1 ))</f>
        <v>0</v>
      </c>
      <c r="BV83" s="298">
        <f xml:space="preserve"> IF( OR( $C$83 = $DC$83, $C$83 =""), 0, IF( ISNUMBER( N83 ), 0, 1 ))</f>
        <v>0</v>
      </c>
      <c r="BW83" s="298">
        <f xml:space="preserve"> IF( OR( $C$83 = $DC$83, $C$83 =""), 0, IF( ISNUMBER( O83 ), 0, 1 ))</f>
        <v>0</v>
      </c>
      <c r="BX83" s="115"/>
      <c r="BY83" s="298">
        <f xml:space="preserve"> IF( OR( $C$83 = $DC$83, $C$83 =""), 0, IF( ISNUMBER( Q83 ), 0, 1 ))</f>
        <v>0</v>
      </c>
      <c r="BZ83" s="298">
        <f xml:space="preserve"> IF( OR( $C$83 = $DC$83, $C$83 =""), 0, IF( ISNUMBER( R83 ), 0, 1 ))</f>
        <v>0</v>
      </c>
      <c r="CA83" s="298">
        <f xml:space="preserve"> IF( OR( $C$83 = $DC$83, $C$83 =""), 0, IF( ISNUMBER( S83 ), 0, 1 ))</f>
        <v>0</v>
      </c>
      <c r="CB83" s="298">
        <f xml:space="preserve"> IF( OR( $C$83 = $DC$83, $C$83 =""), 0, IF( ISNUMBER( T83 ), 0, 1 ))</f>
        <v>0</v>
      </c>
      <c r="CC83" s="115"/>
      <c r="CD83" s="298">
        <f xml:space="preserve"> IF( OR( $C$83 = $DC$83, $C$83 =""), 0, IF( ISNUMBER( V83 ), 0, 1 ))</f>
        <v>0</v>
      </c>
      <c r="CE83" s="298">
        <f xml:space="preserve"> IF( OR( $C$83 = $DC$83, $C$83 =""), 0, IF( ISNUMBER( W83 ), 0, 1 ))</f>
        <v>0</v>
      </c>
      <c r="CF83" s="298">
        <f xml:space="preserve"> IF( OR( $C$83 = $DC$83, $C$83 =""), 0, IF( ISNUMBER( X83 ), 0, 1 ))</f>
        <v>0</v>
      </c>
      <c r="CG83" s="298">
        <f xml:space="preserve"> IF( OR( $C$83 = $DC$83, $C$83 =""), 0, IF( ISNUMBER( Y83 ), 0, 1 ))</f>
        <v>0</v>
      </c>
      <c r="CH83" s="115"/>
      <c r="CI83" s="298">
        <f xml:space="preserve"> IF( OR( $C$83 = $DC$83, $C$83 =""), 0, IF( ISNUMBER( AA83 ), 0, 1 ))</f>
        <v>0</v>
      </c>
      <c r="CJ83" s="298">
        <f xml:space="preserve"> IF( OR( $C$83 = $DC$83, $C$83 =""), 0, IF( ISNUMBER( AB83 ), 0, 1 ))</f>
        <v>0</v>
      </c>
      <c r="CK83" s="298">
        <f xml:space="preserve"> IF( OR( $C$83 = $DC$83, $C$83 =""), 0, IF( ISNUMBER( AC83 ), 0, 1 ))</f>
        <v>0</v>
      </c>
      <c r="CL83" s="298">
        <f xml:space="preserve"> IF( OR( $C$83 = $DC$83, $C$83 =""), 0, IF( ISNUMBER( AD83 ), 0, 1 ))</f>
        <v>0</v>
      </c>
      <c r="CM83" s="115"/>
      <c r="CN83" s="298">
        <f xml:space="preserve"> IF( OR( $C$83 = $DC$83, $C$83 =""), 0, IF( ISNUMBER( AF83 ), 0, 1 ))</f>
        <v>0</v>
      </c>
      <c r="CO83" s="298">
        <f xml:space="preserve"> IF( OR( $C$83 = $DC$83, $C$83 =""), 0, IF( ISNUMBER( AG83 ), 0, 1 ))</f>
        <v>0</v>
      </c>
      <c r="CP83" s="298">
        <f xml:space="preserve"> IF( OR( $C$83 = $DC$83, $C$83 =""), 0, IF( ISNUMBER( AH83 ), 0, 1 ))</f>
        <v>0</v>
      </c>
      <c r="CQ83" s="298">
        <f xml:space="preserve"> IF( OR( $C$83 = $DC$83, $C$83 =""), 0, IF( ISNUMBER( AI83 ), 0, 1 ))</f>
        <v>0</v>
      </c>
      <c r="CR83" s="115"/>
      <c r="CS83" s="298">
        <f xml:space="preserve"> IF( OR( $C$83 = $DC$83, $C$83 =""), 0, IF( ISNUMBER( AK83 ), 0, 1 ))</f>
        <v>0</v>
      </c>
      <c r="CT83" s="298">
        <f xml:space="preserve"> IF( OR( $C$83 = $DC$83, $C$83 =""), 0, IF( ISNUMBER( AL83 ), 0, 1 ))</f>
        <v>0</v>
      </c>
      <c r="CU83" s="298">
        <f xml:space="preserve"> IF( OR( $C$83 = $DC$83, $C$83 =""), 0, IF( ISNUMBER( AM83 ), 0, 1 ))</f>
        <v>0</v>
      </c>
      <c r="CV83" s="298">
        <f xml:space="preserve"> IF( OR( $C$83 = $DC$83, $C$83 =""), 0, IF( ISNUMBER( AN83 ), 0, 1 ))</f>
        <v>0</v>
      </c>
      <c r="CW83" s="115"/>
      <c r="CX83" s="298">
        <f xml:space="preserve"> IF( OR( $C$83 = $DC$83, $C$83 =""), 0, IF( ISNUMBER( AP83 ), 0, 1 ))</f>
        <v>0</v>
      </c>
      <c r="CY83" s="298">
        <f xml:space="preserve"> IF( OR( $C$83 = $DC$83, $C$83 =""), 0, IF( ISNUMBER( AQ83 ), 0, 1 ))</f>
        <v>0</v>
      </c>
      <c r="CZ83" s="298">
        <f xml:space="preserve"> IF( OR( $C$83 = $DC$83, $C$83 =""), 0, IF( ISNUMBER( AR83 ), 0, 1 ))</f>
        <v>0</v>
      </c>
      <c r="DA83" s="298">
        <f xml:space="preserve"> IF( OR( $C$83 = $DC$83, $C$83 =""), 0, IF( ISNUMBER( AS83 ), 0, 1 ))</f>
        <v>0</v>
      </c>
      <c r="DB83" s="165"/>
      <c r="DC83" s="165" t="s">
        <v>798</v>
      </c>
      <c r="DE83" s="257"/>
    </row>
    <row r="84" spans="2:109" s="387" customFormat="1" ht="14.25" customHeight="1" x14ac:dyDescent="0.25">
      <c r="B84" s="343">
        <f t="shared" si="38"/>
        <v>74</v>
      </c>
      <c r="C84" s="340" t="s">
        <v>805</v>
      </c>
      <c r="D84" s="392"/>
      <c r="E84" s="301" t="s">
        <v>41</v>
      </c>
      <c r="F84" s="347">
        <v>3</v>
      </c>
      <c r="G84" s="348"/>
      <c r="H84" s="304"/>
      <c r="I84" s="304"/>
      <c r="J84" s="304"/>
      <c r="K84" s="305">
        <f t="shared" si="21"/>
        <v>0</v>
      </c>
      <c r="L84" s="348"/>
      <c r="M84" s="304"/>
      <c r="N84" s="304"/>
      <c r="O84" s="304"/>
      <c r="P84" s="305">
        <f t="shared" si="22"/>
        <v>0</v>
      </c>
      <c r="Q84" s="348"/>
      <c r="R84" s="304"/>
      <c r="S84" s="304"/>
      <c r="T84" s="304"/>
      <c r="U84" s="305">
        <f t="shared" si="23"/>
        <v>0</v>
      </c>
      <c r="V84" s="348"/>
      <c r="W84" s="304"/>
      <c r="X84" s="304"/>
      <c r="Y84" s="304"/>
      <c r="Z84" s="305">
        <f t="shared" si="24"/>
        <v>0</v>
      </c>
      <c r="AA84" s="348"/>
      <c r="AB84" s="304"/>
      <c r="AC84" s="304"/>
      <c r="AD84" s="304"/>
      <c r="AE84" s="305">
        <f t="shared" si="25"/>
        <v>0</v>
      </c>
      <c r="AF84" s="348"/>
      <c r="AG84" s="304"/>
      <c r="AH84" s="304"/>
      <c r="AI84" s="304"/>
      <c r="AJ84" s="305">
        <f t="shared" si="26"/>
        <v>0</v>
      </c>
      <c r="AK84" s="348"/>
      <c r="AL84" s="304"/>
      <c r="AM84" s="304"/>
      <c r="AN84" s="304"/>
      <c r="AO84" s="305">
        <f t="shared" si="27"/>
        <v>0</v>
      </c>
      <c r="AP84" s="348"/>
      <c r="AQ84" s="304"/>
      <c r="AR84" s="304"/>
      <c r="AS84" s="304"/>
      <c r="AT84" s="305">
        <f t="shared" si="28"/>
        <v>0</v>
      </c>
      <c r="AU84" s="278"/>
      <c r="AV84" s="70"/>
      <c r="AW84" s="37" t="s">
        <v>498</v>
      </c>
      <c r="AX84" s="71"/>
      <c r="AY84" s="43">
        <f t="shared" si="40"/>
        <v>0</v>
      </c>
      <c r="AZ84" s="43"/>
      <c r="BA84" s="115"/>
      <c r="BB84" s="343">
        <f t="shared" si="39"/>
        <v>74</v>
      </c>
      <c r="BC84" s="341" t="s">
        <v>806</v>
      </c>
      <c r="BD84" s="301" t="s">
        <v>41</v>
      </c>
      <c r="BE84" s="347">
        <v>3</v>
      </c>
      <c r="BF84" s="404" t="s">
        <v>807</v>
      </c>
      <c r="BG84" s="312" t="s">
        <v>808</v>
      </c>
      <c r="BH84" s="312" t="s">
        <v>809</v>
      </c>
      <c r="BI84" s="312" t="s">
        <v>810</v>
      </c>
      <c r="BJ84" s="313" t="s">
        <v>811</v>
      </c>
      <c r="BK84" s="6"/>
      <c r="BL84" s="401"/>
      <c r="BM84" s="298">
        <f t="shared" si="41"/>
        <v>0</v>
      </c>
      <c r="BN84" s="8"/>
      <c r="BO84" s="298">
        <f xml:space="preserve"> IF( OR( $C$84 = $DC$84, $C$84 =""), 0, IF( ISNUMBER( G84 ), 0, 1 ))</f>
        <v>0</v>
      </c>
      <c r="BP84" s="298">
        <f xml:space="preserve"> IF( OR( $C$84 = $DC$84, $C$84 =""), 0, IF( ISNUMBER( H84 ), 0, 1 ))</f>
        <v>0</v>
      </c>
      <c r="BQ84" s="298">
        <f xml:space="preserve"> IF( OR( $C$84 = $DC$84, $C$84 =""), 0, IF( ISNUMBER( I84 ), 0, 1 ))</f>
        <v>0</v>
      </c>
      <c r="BR84" s="298">
        <f xml:space="preserve"> IF( OR( $C$84 = $DC$84, $C$84 =""), 0, IF( ISNUMBER( J84 ), 0, 1 ))</f>
        <v>0</v>
      </c>
      <c r="BS84" s="115"/>
      <c r="BT84" s="298">
        <f xml:space="preserve"> IF( OR( $C$84 = $DC$84, $C$84 =""), 0, IF( ISNUMBER( L84 ), 0, 1 ))</f>
        <v>0</v>
      </c>
      <c r="BU84" s="298">
        <f xml:space="preserve"> IF( OR( $C$84 = $DC$84, $C$84 =""), 0, IF( ISNUMBER( M84 ), 0, 1 ))</f>
        <v>0</v>
      </c>
      <c r="BV84" s="298">
        <f xml:space="preserve"> IF( OR( $C$84 = $DC$84, $C$84 =""), 0, IF( ISNUMBER( N84 ), 0, 1 ))</f>
        <v>0</v>
      </c>
      <c r="BW84" s="298">
        <f xml:space="preserve"> IF( OR( $C$84 = $DC$84, $C$84 =""), 0, IF( ISNUMBER( O84 ), 0, 1 ))</f>
        <v>0</v>
      </c>
      <c r="BX84" s="115"/>
      <c r="BY84" s="298">
        <f xml:space="preserve"> IF( OR( $C$84 = $DC$84, $C$84 =""), 0, IF( ISNUMBER( Q84 ), 0, 1 ))</f>
        <v>0</v>
      </c>
      <c r="BZ84" s="298">
        <f xml:space="preserve"> IF( OR( $C$84 = $DC$84, $C$84 =""), 0, IF( ISNUMBER( R84 ), 0, 1 ))</f>
        <v>0</v>
      </c>
      <c r="CA84" s="298">
        <f xml:space="preserve"> IF( OR( $C$84 = $DC$84, $C$84 =""), 0, IF( ISNUMBER( S84 ), 0, 1 ))</f>
        <v>0</v>
      </c>
      <c r="CB84" s="298">
        <f xml:space="preserve"> IF( OR( $C$84 = $DC$84, $C$84 =""), 0, IF( ISNUMBER( T84 ), 0, 1 ))</f>
        <v>0</v>
      </c>
      <c r="CC84" s="115"/>
      <c r="CD84" s="298">
        <f xml:space="preserve"> IF( OR( $C$84 = $DC$84, $C$84 =""), 0, IF( ISNUMBER( V84 ), 0, 1 ))</f>
        <v>0</v>
      </c>
      <c r="CE84" s="298">
        <f xml:space="preserve"> IF( OR( $C$84 = $DC$84, $C$84 =""), 0, IF( ISNUMBER( W84 ), 0, 1 ))</f>
        <v>0</v>
      </c>
      <c r="CF84" s="298">
        <f xml:space="preserve"> IF( OR( $C$84 = $DC$84, $C$84 =""), 0, IF( ISNUMBER( X84 ), 0, 1 ))</f>
        <v>0</v>
      </c>
      <c r="CG84" s="298">
        <f xml:space="preserve"> IF( OR( $C$84 = $DC$84, $C$84 =""), 0, IF( ISNUMBER( Y84 ), 0, 1 ))</f>
        <v>0</v>
      </c>
      <c r="CH84" s="115"/>
      <c r="CI84" s="298">
        <f xml:space="preserve"> IF( OR( $C$84 = $DC$84, $C$84 =""), 0, IF( ISNUMBER( AA84 ), 0, 1 ))</f>
        <v>0</v>
      </c>
      <c r="CJ84" s="298">
        <f xml:space="preserve"> IF( OR( $C$84 = $DC$84, $C$84 =""), 0, IF( ISNUMBER( AB84 ), 0, 1 ))</f>
        <v>0</v>
      </c>
      <c r="CK84" s="298">
        <f xml:space="preserve"> IF( OR( $C$84 = $DC$84, $C$84 =""), 0, IF( ISNUMBER( AC84 ), 0, 1 ))</f>
        <v>0</v>
      </c>
      <c r="CL84" s="298">
        <f xml:space="preserve"> IF( OR( $C$84 = $DC$84, $C$84 =""), 0, IF( ISNUMBER( AD84 ), 0, 1 ))</f>
        <v>0</v>
      </c>
      <c r="CM84" s="115"/>
      <c r="CN84" s="298">
        <f xml:space="preserve"> IF( OR( $C$84 = $DC$84, $C$84 =""), 0, IF( ISNUMBER( AF84 ), 0, 1 ))</f>
        <v>0</v>
      </c>
      <c r="CO84" s="298">
        <f xml:space="preserve"> IF( OR( $C$84 = $DC$84, $C$84 =""), 0, IF( ISNUMBER( AG84 ), 0, 1 ))</f>
        <v>0</v>
      </c>
      <c r="CP84" s="298">
        <f xml:space="preserve"> IF( OR( $C$84 = $DC$84, $C$84 =""), 0, IF( ISNUMBER( AH84 ), 0, 1 ))</f>
        <v>0</v>
      </c>
      <c r="CQ84" s="298">
        <f xml:space="preserve"> IF( OR( $C$84 = $DC$84, $C$84 =""), 0, IF( ISNUMBER( AI84 ), 0, 1 ))</f>
        <v>0</v>
      </c>
      <c r="CR84" s="115"/>
      <c r="CS84" s="298">
        <f xml:space="preserve"> IF( OR( $C$84 = $DC$84, $C$84 =""), 0, IF( ISNUMBER( AK84 ), 0, 1 ))</f>
        <v>0</v>
      </c>
      <c r="CT84" s="298">
        <f xml:space="preserve"> IF( OR( $C$84 = $DC$84, $C$84 =""), 0, IF( ISNUMBER( AL84 ), 0, 1 ))</f>
        <v>0</v>
      </c>
      <c r="CU84" s="298">
        <f xml:space="preserve"> IF( OR( $C$84 = $DC$84, $C$84 =""), 0, IF( ISNUMBER( AM84 ), 0, 1 ))</f>
        <v>0</v>
      </c>
      <c r="CV84" s="298">
        <f xml:space="preserve"> IF( OR( $C$84 = $DC$84, $C$84 =""), 0, IF( ISNUMBER( AN84 ), 0, 1 ))</f>
        <v>0</v>
      </c>
      <c r="CW84" s="115"/>
      <c r="CX84" s="298">
        <f xml:space="preserve"> IF( OR( $C$84 = $DC$84, $C$84 =""), 0, IF( ISNUMBER( AP84 ), 0, 1 ))</f>
        <v>0</v>
      </c>
      <c r="CY84" s="298">
        <f xml:space="preserve"> IF( OR( $C$84 = $DC$84, $C$84 =""), 0, IF( ISNUMBER( AQ84 ), 0, 1 ))</f>
        <v>0</v>
      </c>
      <c r="CZ84" s="298">
        <f xml:space="preserve"> IF( OR( $C$84 = $DC$84, $C$84 =""), 0, IF( ISNUMBER( AR84 ), 0, 1 ))</f>
        <v>0</v>
      </c>
      <c r="DA84" s="298">
        <f xml:space="preserve"> IF( OR( $C$84 = $DC$84, $C$84 =""), 0, IF( ISNUMBER( AS84 ), 0, 1 ))</f>
        <v>0</v>
      </c>
      <c r="DB84" s="165"/>
      <c r="DC84" s="165" t="s">
        <v>805</v>
      </c>
      <c r="DE84" s="257"/>
    </row>
    <row r="85" spans="2:109" s="387" customFormat="1" ht="14.25" customHeight="1" x14ac:dyDescent="0.25">
      <c r="B85" s="343">
        <f t="shared" si="38"/>
        <v>75</v>
      </c>
      <c r="C85" s="340" t="s">
        <v>812</v>
      </c>
      <c r="D85" s="392"/>
      <c r="E85" s="301" t="s">
        <v>41</v>
      </c>
      <c r="F85" s="347">
        <v>3</v>
      </c>
      <c r="G85" s="348"/>
      <c r="H85" s="304"/>
      <c r="I85" s="304"/>
      <c r="J85" s="304"/>
      <c r="K85" s="305">
        <f t="shared" si="21"/>
        <v>0</v>
      </c>
      <c r="L85" s="348"/>
      <c r="M85" s="304"/>
      <c r="N85" s="304"/>
      <c r="O85" s="304"/>
      <c r="P85" s="305">
        <f t="shared" si="22"/>
        <v>0</v>
      </c>
      <c r="Q85" s="348"/>
      <c r="R85" s="304"/>
      <c r="S85" s="304"/>
      <c r="T85" s="304"/>
      <c r="U85" s="305">
        <f t="shared" si="23"/>
        <v>0</v>
      </c>
      <c r="V85" s="348"/>
      <c r="W85" s="304"/>
      <c r="X85" s="304"/>
      <c r="Y85" s="304"/>
      <c r="Z85" s="305">
        <f t="shared" si="24"/>
        <v>0</v>
      </c>
      <c r="AA85" s="348"/>
      <c r="AB85" s="304"/>
      <c r="AC85" s="304"/>
      <c r="AD85" s="304"/>
      <c r="AE85" s="305">
        <f t="shared" si="25"/>
        <v>0</v>
      </c>
      <c r="AF85" s="348"/>
      <c r="AG85" s="304"/>
      <c r="AH85" s="304"/>
      <c r="AI85" s="304"/>
      <c r="AJ85" s="305">
        <f t="shared" si="26"/>
        <v>0</v>
      </c>
      <c r="AK85" s="348"/>
      <c r="AL85" s="304"/>
      <c r="AM85" s="304"/>
      <c r="AN85" s="304"/>
      <c r="AO85" s="305">
        <f t="shared" si="27"/>
        <v>0</v>
      </c>
      <c r="AP85" s="348"/>
      <c r="AQ85" s="304"/>
      <c r="AR85" s="304"/>
      <c r="AS85" s="304"/>
      <c r="AT85" s="305">
        <f t="shared" si="28"/>
        <v>0</v>
      </c>
      <c r="AU85" s="278"/>
      <c r="AV85" s="70"/>
      <c r="AW85" s="37" t="s">
        <v>498</v>
      </c>
      <c r="AX85" s="71"/>
      <c r="AY85" s="43">
        <f t="shared" si="40"/>
        <v>0</v>
      </c>
      <c r="AZ85" s="43"/>
      <c r="BA85" s="115"/>
      <c r="BB85" s="343">
        <f t="shared" si="39"/>
        <v>75</v>
      </c>
      <c r="BC85" s="341" t="s">
        <v>813</v>
      </c>
      <c r="BD85" s="301" t="s">
        <v>41</v>
      </c>
      <c r="BE85" s="347">
        <v>3</v>
      </c>
      <c r="BF85" s="404" t="s">
        <v>814</v>
      </c>
      <c r="BG85" s="312" t="s">
        <v>815</v>
      </c>
      <c r="BH85" s="312" t="s">
        <v>816</v>
      </c>
      <c r="BI85" s="312" t="s">
        <v>817</v>
      </c>
      <c r="BJ85" s="313" t="s">
        <v>818</v>
      </c>
      <c r="BK85" s="6"/>
      <c r="BL85" s="401"/>
      <c r="BM85" s="298">
        <f t="shared" si="41"/>
        <v>0</v>
      </c>
      <c r="BN85" s="8"/>
      <c r="BO85" s="298">
        <f xml:space="preserve"> IF( OR( $C$85 = $DC$85, $C$85 =""), 0, IF( ISNUMBER( G85 ), 0, 1 ))</f>
        <v>0</v>
      </c>
      <c r="BP85" s="298">
        <f xml:space="preserve"> IF( OR( $C$85 = $DC$85, $C$85 =""), 0, IF( ISNUMBER( H85 ), 0, 1 ))</f>
        <v>0</v>
      </c>
      <c r="BQ85" s="298">
        <f xml:space="preserve"> IF( OR( $C$85 = $DC$85, $C$85 =""), 0, IF( ISNUMBER( I85 ), 0, 1 ))</f>
        <v>0</v>
      </c>
      <c r="BR85" s="298">
        <f xml:space="preserve"> IF( OR( $C$85 = $DC$85, $C$85 =""), 0, IF( ISNUMBER( J85 ), 0, 1 ))</f>
        <v>0</v>
      </c>
      <c r="BS85" s="115"/>
      <c r="BT85" s="298">
        <f xml:space="preserve"> IF( OR( $C$85 = $DC$85, $C$85 =""), 0, IF( ISNUMBER( L85 ), 0, 1 ))</f>
        <v>0</v>
      </c>
      <c r="BU85" s="298">
        <f xml:space="preserve"> IF( OR( $C$85 = $DC$85, $C$85 =""), 0, IF( ISNUMBER( M85 ), 0, 1 ))</f>
        <v>0</v>
      </c>
      <c r="BV85" s="298">
        <f xml:space="preserve"> IF( OR( $C$85 = $DC$85, $C$85 =""), 0, IF( ISNUMBER( N85 ), 0, 1 ))</f>
        <v>0</v>
      </c>
      <c r="BW85" s="298">
        <f xml:space="preserve"> IF( OR( $C$85 = $DC$85, $C$85 =""), 0, IF( ISNUMBER( O85 ), 0, 1 ))</f>
        <v>0</v>
      </c>
      <c r="BX85" s="115"/>
      <c r="BY85" s="298">
        <f xml:space="preserve"> IF( OR( $C$85 = $DC$85, $C$85 =""), 0, IF( ISNUMBER( Q85 ), 0, 1 ))</f>
        <v>0</v>
      </c>
      <c r="BZ85" s="298">
        <f xml:space="preserve"> IF( OR( $C$85 = $DC$85, $C$85 =""), 0, IF( ISNUMBER( R85 ), 0, 1 ))</f>
        <v>0</v>
      </c>
      <c r="CA85" s="298">
        <f xml:space="preserve"> IF( OR( $C$85 = $DC$85, $C$85 =""), 0, IF( ISNUMBER( S85 ), 0, 1 ))</f>
        <v>0</v>
      </c>
      <c r="CB85" s="298">
        <f xml:space="preserve"> IF( OR( $C$85 = $DC$85, $C$85 =""), 0, IF( ISNUMBER( T85 ), 0, 1 ))</f>
        <v>0</v>
      </c>
      <c r="CC85" s="115"/>
      <c r="CD85" s="298">
        <f xml:space="preserve"> IF( OR( $C$85 = $DC$85, $C$85 =""), 0, IF( ISNUMBER( V85 ), 0, 1 ))</f>
        <v>0</v>
      </c>
      <c r="CE85" s="298">
        <f xml:space="preserve"> IF( OR( $C$85 = $DC$85, $C$85 =""), 0, IF( ISNUMBER( W85 ), 0, 1 ))</f>
        <v>0</v>
      </c>
      <c r="CF85" s="298">
        <f xml:space="preserve"> IF( OR( $C$85 = $DC$85, $C$85 =""), 0, IF( ISNUMBER( X85 ), 0, 1 ))</f>
        <v>0</v>
      </c>
      <c r="CG85" s="298">
        <f xml:space="preserve"> IF( OR( $C$85 = $DC$85, $C$85 =""), 0, IF( ISNUMBER( Y85 ), 0, 1 ))</f>
        <v>0</v>
      </c>
      <c r="CH85" s="115"/>
      <c r="CI85" s="298">
        <f xml:space="preserve"> IF( OR( $C$85 = $DC$85, $C$85 =""), 0, IF( ISNUMBER( AA85 ), 0, 1 ))</f>
        <v>0</v>
      </c>
      <c r="CJ85" s="298">
        <f xml:space="preserve"> IF( OR( $C$85 = $DC$85, $C$85 =""), 0, IF( ISNUMBER( AB85 ), 0, 1 ))</f>
        <v>0</v>
      </c>
      <c r="CK85" s="298">
        <f xml:space="preserve"> IF( OR( $C$85 = $DC$85, $C$85 =""), 0, IF( ISNUMBER( AC85 ), 0, 1 ))</f>
        <v>0</v>
      </c>
      <c r="CL85" s="298">
        <f xml:space="preserve"> IF( OR( $C$85 = $DC$85, $C$85 =""), 0, IF( ISNUMBER( AD85 ), 0, 1 ))</f>
        <v>0</v>
      </c>
      <c r="CM85" s="115"/>
      <c r="CN85" s="298">
        <f xml:space="preserve"> IF( OR( $C$85 = $DC$85, $C$85 =""), 0, IF( ISNUMBER( AF85 ), 0, 1 ))</f>
        <v>0</v>
      </c>
      <c r="CO85" s="298">
        <f xml:space="preserve"> IF( OR( $C$85 = $DC$85, $C$85 =""), 0, IF( ISNUMBER( AG85 ), 0, 1 ))</f>
        <v>0</v>
      </c>
      <c r="CP85" s="298">
        <f xml:space="preserve"> IF( OR( $C$85 = $DC$85, $C$85 =""), 0, IF( ISNUMBER( AH85 ), 0, 1 ))</f>
        <v>0</v>
      </c>
      <c r="CQ85" s="298">
        <f xml:space="preserve"> IF( OR( $C$85 = $DC$85, $C$85 =""), 0, IF( ISNUMBER( AI85 ), 0, 1 ))</f>
        <v>0</v>
      </c>
      <c r="CR85" s="115"/>
      <c r="CS85" s="298">
        <f xml:space="preserve"> IF( OR( $C$85 = $DC$85, $C$85 =""), 0, IF( ISNUMBER( AK85 ), 0, 1 ))</f>
        <v>0</v>
      </c>
      <c r="CT85" s="298">
        <f xml:space="preserve"> IF( OR( $C$85 = $DC$85, $C$85 =""), 0, IF( ISNUMBER( AL85 ), 0, 1 ))</f>
        <v>0</v>
      </c>
      <c r="CU85" s="298">
        <f xml:space="preserve"> IF( OR( $C$85 = $DC$85, $C$85 =""), 0, IF( ISNUMBER( AM85 ), 0, 1 ))</f>
        <v>0</v>
      </c>
      <c r="CV85" s="298">
        <f xml:space="preserve"> IF( OR( $C$85 = $DC$85, $C$85 =""), 0, IF( ISNUMBER( AN85 ), 0, 1 ))</f>
        <v>0</v>
      </c>
      <c r="CW85" s="115"/>
      <c r="CX85" s="298">
        <f xml:space="preserve"> IF( OR( $C$85 = $DC$85, $C$85 =""), 0, IF( ISNUMBER( AP85 ), 0, 1 ))</f>
        <v>0</v>
      </c>
      <c r="CY85" s="298">
        <f xml:space="preserve"> IF( OR( $C$85 = $DC$85, $C$85 =""), 0, IF( ISNUMBER( AQ85 ), 0, 1 ))</f>
        <v>0</v>
      </c>
      <c r="CZ85" s="298">
        <f xml:space="preserve"> IF( OR( $C$85 = $DC$85, $C$85 =""), 0, IF( ISNUMBER( AR85 ), 0, 1 ))</f>
        <v>0</v>
      </c>
      <c r="DA85" s="298">
        <f xml:space="preserve"> IF( OR( $C$85 = $DC$85, $C$85 =""), 0, IF( ISNUMBER( AS85 ), 0, 1 ))</f>
        <v>0</v>
      </c>
      <c r="DB85" s="165"/>
      <c r="DC85" s="165" t="s">
        <v>812</v>
      </c>
      <c r="DE85" s="257"/>
    </row>
    <row r="86" spans="2:109" s="387" customFormat="1" ht="14.25" customHeight="1" x14ac:dyDescent="0.25">
      <c r="B86" s="343">
        <f t="shared" si="38"/>
        <v>76</v>
      </c>
      <c r="C86" s="340" t="s">
        <v>819</v>
      </c>
      <c r="D86" s="392"/>
      <c r="E86" s="301" t="s">
        <v>41</v>
      </c>
      <c r="F86" s="347">
        <v>3</v>
      </c>
      <c r="G86" s="348"/>
      <c r="H86" s="304"/>
      <c r="I86" s="304"/>
      <c r="J86" s="304"/>
      <c r="K86" s="305">
        <f t="shared" si="21"/>
        <v>0</v>
      </c>
      <c r="L86" s="348"/>
      <c r="M86" s="304"/>
      <c r="N86" s="304"/>
      <c r="O86" s="304"/>
      <c r="P86" s="305">
        <f t="shared" si="22"/>
        <v>0</v>
      </c>
      <c r="Q86" s="348"/>
      <c r="R86" s="304"/>
      <c r="S86" s="304"/>
      <c r="T86" s="304"/>
      <c r="U86" s="305">
        <f t="shared" si="23"/>
        <v>0</v>
      </c>
      <c r="V86" s="348"/>
      <c r="W86" s="304"/>
      <c r="X86" s="304"/>
      <c r="Y86" s="304"/>
      <c r="Z86" s="305">
        <f t="shared" si="24"/>
        <v>0</v>
      </c>
      <c r="AA86" s="348"/>
      <c r="AB86" s="304"/>
      <c r="AC86" s="304"/>
      <c r="AD86" s="304"/>
      <c r="AE86" s="305">
        <f t="shared" si="25"/>
        <v>0</v>
      </c>
      <c r="AF86" s="348"/>
      <c r="AG86" s="304"/>
      <c r="AH86" s="304"/>
      <c r="AI86" s="304"/>
      <c r="AJ86" s="305">
        <f t="shared" si="26"/>
        <v>0</v>
      </c>
      <c r="AK86" s="348"/>
      <c r="AL86" s="304"/>
      <c r="AM86" s="304"/>
      <c r="AN86" s="304"/>
      <c r="AO86" s="305">
        <f t="shared" si="27"/>
        <v>0</v>
      </c>
      <c r="AP86" s="348"/>
      <c r="AQ86" s="304"/>
      <c r="AR86" s="304"/>
      <c r="AS86" s="304"/>
      <c r="AT86" s="305">
        <f t="shared" si="28"/>
        <v>0</v>
      </c>
      <c r="AU86" s="278"/>
      <c r="AV86" s="70"/>
      <c r="AW86" s="37" t="s">
        <v>498</v>
      </c>
      <c r="AX86" s="71"/>
      <c r="AY86" s="43">
        <f t="shared" si="40"/>
        <v>0</v>
      </c>
      <c r="AZ86" s="43"/>
      <c r="BA86" s="115"/>
      <c r="BB86" s="343">
        <f t="shared" si="39"/>
        <v>76</v>
      </c>
      <c r="BC86" s="341" t="s">
        <v>820</v>
      </c>
      <c r="BD86" s="301" t="s">
        <v>41</v>
      </c>
      <c r="BE86" s="347">
        <v>3</v>
      </c>
      <c r="BF86" s="404" t="s">
        <v>821</v>
      </c>
      <c r="BG86" s="312" t="s">
        <v>822</v>
      </c>
      <c r="BH86" s="312" t="s">
        <v>823</v>
      </c>
      <c r="BI86" s="312" t="s">
        <v>824</v>
      </c>
      <c r="BJ86" s="313" t="s">
        <v>825</v>
      </c>
      <c r="BK86" s="6"/>
      <c r="BL86" s="401"/>
      <c r="BM86" s="298">
        <f t="shared" si="41"/>
        <v>0</v>
      </c>
      <c r="BN86" s="8"/>
      <c r="BO86" s="298">
        <f xml:space="preserve"> IF( OR( $C$86 = $DC$86, $C$86 =""), 0, IF( ISNUMBER( G86 ), 0, 1 ))</f>
        <v>0</v>
      </c>
      <c r="BP86" s="298">
        <f xml:space="preserve"> IF( OR( $C$86 = $DC$86, $C$86 =""), 0, IF( ISNUMBER( H86 ), 0, 1 ))</f>
        <v>0</v>
      </c>
      <c r="BQ86" s="298">
        <f xml:space="preserve"> IF( OR( $C$86 = $DC$86, $C$86 =""), 0, IF( ISNUMBER( I86 ), 0, 1 ))</f>
        <v>0</v>
      </c>
      <c r="BR86" s="298">
        <f xml:space="preserve"> IF( OR( $C$86 = $DC$86, $C$86 =""), 0, IF( ISNUMBER( J86 ), 0, 1 ))</f>
        <v>0</v>
      </c>
      <c r="BS86" s="115"/>
      <c r="BT86" s="298">
        <f xml:space="preserve"> IF( OR( $C$86 = $DC$86, $C$86 =""), 0, IF( ISNUMBER( L86 ), 0, 1 ))</f>
        <v>0</v>
      </c>
      <c r="BU86" s="298">
        <f xml:space="preserve"> IF( OR( $C$86 = $DC$86, $C$86 =""), 0, IF( ISNUMBER( M86 ), 0, 1 ))</f>
        <v>0</v>
      </c>
      <c r="BV86" s="298">
        <f xml:space="preserve"> IF( OR( $C$86 = $DC$86, $C$86 =""), 0, IF( ISNUMBER( N86 ), 0, 1 ))</f>
        <v>0</v>
      </c>
      <c r="BW86" s="298">
        <f xml:space="preserve"> IF( OR( $C$86 = $DC$86, $C$86 =""), 0, IF( ISNUMBER( O86 ), 0, 1 ))</f>
        <v>0</v>
      </c>
      <c r="BX86" s="115"/>
      <c r="BY86" s="298">
        <f xml:space="preserve"> IF( OR( $C$86 = $DC$86, $C$86 =""), 0, IF( ISNUMBER( Q86 ), 0, 1 ))</f>
        <v>0</v>
      </c>
      <c r="BZ86" s="298">
        <f xml:space="preserve"> IF( OR( $C$86 = $DC$86, $C$86 =""), 0, IF( ISNUMBER( R86 ), 0, 1 ))</f>
        <v>0</v>
      </c>
      <c r="CA86" s="298">
        <f xml:space="preserve"> IF( OR( $C$86 = $DC$86, $C$86 =""), 0, IF( ISNUMBER( S86 ), 0, 1 ))</f>
        <v>0</v>
      </c>
      <c r="CB86" s="298">
        <f xml:space="preserve"> IF( OR( $C$86 = $DC$86, $C$86 =""), 0, IF( ISNUMBER( T86 ), 0, 1 ))</f>
        <v>0</v>
      </c>
      <c r="CC86" s="115"/>
      <c r="CD86" s="298">
        <f xml:space="preserve"> IF( OR( $C$86 = $DC$86, $C$86 =""), 0, IF( ISNUMBER( V86 ), 0, 1 ))</f>
        <v>0</v>
      </c>
      <c r="CE86" s="298">
        <f xml:space="preserve"> IF( OR( $C$86 = $DC$86, $C$86 =""), 0, IF( ISNUMBER( W86 ), 0, 1 ))</f>
        <v>0</v>
      </c>
      <c r="CF86" s="298">
        <f xml:space="preserve"> IF( OR( $C$86 = $DC$86, $C$86 =""), 0, IF( ISNUMBER( X86 ), 0, 1 ))</f>
        <v>0</v>
      </c>
      <c r="CG86" s="298">
        <f xml:space="preserve"> IF( OR( $C$86 = $DC$86, $C$86 =""), 0, IF( ISNUMBER( Y86 ), 0, 1 ))</f>
        <v>0</v>
      </c>
      <c r="CH86" s="115"/>
      <c r="CI86" s="298">
        <f xml:space="preserve"> IF( OR( $C$86 = $DC$86, $C$86 =""), 0, IF( ISNUMBER( AA86 ), 0, 1 ))</f>
        <v>0</v>
      </c>
      <c r="CJ86" s="298">
        <f xml:space="preserve"> IF( OR( $C$86 = $DC$86, $C$86 =""), 0, IF( ISNUMBER( AB86 ), 0, 1 ))</f>
        <v>0</v>
      </c>
      <c r="CK86" s="298">
        <f xml:space="preserve"> IF( OR( $C$86 = $DC$86, $C$86 =""), 0, IF( ISNUMBER( AC86 ), 0, 1 ))</f>
        <v>0</v>
      </c>
      <c r="CL86" s="298">
        <f xml:space="preserve"> IF( OR( $C$86 = $DC$86, $C$86 =""), 0, IF( ISNUMBER( AD86 ), 0, 1 ))</f>
        <v>0</v>
      </c>
      <c r="CM86" s="115"/>
      <c r="CN86" s="298">
        <f xml:space="preserve"> IF( OR( $C$86 = $DC$86, $C$86 =""), 0, IF( ISNUMBER( AF86 ), 0, 1 ))</f>
        <v>0</v>
      </c>
      <c r="CO86" s="298">
        <f xml:space="preserve"> IF( OR( $C$86 = $DC$86, $C$86 =""), 0, IF( ISNUMBER( AG86 ), 0, 1 ))</f>
        <v>0</v>
      </c>
      <c r="CP86" s="298">
        <f xml:space="preserve"> IF( OR( $C$86 = $DC$86, $C$86 =""), 0, IF( ISNUMBER( AH86 ), 0, 1 ))</f>
        <v>0</v>
      </c>
      <c r="CQ86" s="298">
        <f xml:space="preserve"> IF( OR( $C$86 = $DC$86, $C$86 =""), 0, IF( ISNUMBER( AI86 ), 0, 1 ))</f>
        <v>0</v>
      </c>
      <c r="CR86" s="115"/>
      <c r="CS86" s="298">
        <f xml:space="preserve"> IF( OR( $C$86 = $DC$86, $C$86 =""), 0, IF( ISNUMBER( AK86 ), 0, 1 ))</f>
        <v>0</v>
      </c>
      <c r="CT86" s="298">
        <f xml:space="preserve"> IF( OR( $C$86 = $DC$86, $C$86 =""), 0, IF( ISNUMBER( AL86 ), 0, 1 ))</f>
        <v>0</v>
      </c>
      <c r="CU86" s="298">
        <f xml:space="preserve"> IF( OR( $C$86 = $DC$86, $C$86 =""), 0, IF( ISNUMBER( AM86 ), 0, 1 ))</f>
        <v>0</v>
      </c>
      <c r="CV86" s="298">
        <f xml:space="preserve"> IF( OR( $C$86 = $DC$86, $C$86 =""), 0, IF( ISNUMBER( AN86 ), 0, 1 ))</f>
        <v>0</v>
      </c>
      <c r="CW86" s="115"/>
      <c r="CX86" s="298">
        <f xml:space="preserve"> IF( OR( $C$86 = $DC$86, $C$86 =""), 0, IF( ISNUMBER( AP86 ), 0, 1 ))</f>
        <v>0</v>
      </c>
      <c r="CY86" s="298">
        <f xml:space="preserve"> IF( OR( $C$86 = $DC$86, $C$86 =""), 0, IF( ISNUMBER( AQ86 ), 0, 1 ))</f>
        <v>0</v>
      </c>
      <c r="CZ86" s="298">
        <f xml:space="preserve"> IF( OR( $C$86 = $DC$86, $C$86 =""), 0, IF( ISNUMBER( AR86 ), 0, 1 ))</f>
        <v>0</v>
      </c>
      <c r="DA86" s="298">
        <f xml:space="preserve"> IF( OR( $C$86 = $DC$86, $C$86 =""), 0, IF( ISNUMBER( AS86 ), 0, 1 ))</f>
        <v>0</v>
      </c>
      <c r="DB86" s="165"/>
      <c r="DC86" s="165" t="s">
        <v>819</v>
      </c>
      <c r="DE86" s="257"/>
    </row>
    <row r="87" spans="2:109" s="387" customFormat="1" ht="14.25" customHeight="1" thickBot="1" x14ac:dyDescent="0.3">
      <c r="B87" s="354">
        <f t="shared" si="38"/>
        <v>77</v>
      </c>
      <c r="C87" s="355" t="s">
        <v>826</v>
      </c>
      <c r="D87" s="405"/>
      <c r="E87" s="406" t="s">
        <v>41</v>
      </c>
      <c r="F87" s="358">
        <v>3</v>
      </c>
      <c r="G87" s="359"/>
      <c r="H87" s="360"/>
      <c r="I87" s="360"/>
      <c r="J87" s="360"/>
      <c r="K87" s="361">
        <f t="shared" si="21"/>
        <v>0</v>
      </c>
      <c r="L87" s="359"/>
      <c r="M87" s="360"/>
      <c r="N87" s="360"/>
      <c r="O87" s="360"/>
      <c r="P87" s="361">
        <f t="shared" si="22"/>
        <v>0</v>
      </c>
      <c r="Q87" s="359"/>
      <c r="R87" s="360"/>
      <c r="S87" s="360"/>
      <c r="T87" s="360"/>
      <c r="U87" s="361">
        <f t="shared" si="23"/>
        <v>0</v>
      </c>
      <c r="V87" s="359"/>
      <c r="W87" s="360"/>
      <c r="X87" s="360"/>
      <c r="Y87" s="360"/>
      <c r="Z87" s="361">
        <f t="shared" si="24"/>
        <v>0</v>
      </c>
      <c r="AA87" s="359"/>
      <c r="AB87" s="360"/>
      <c r="AC87" s="360"/>
      <c r="AD87" s="360"/>
      <c r="AE87" s="361">
        <f t="shared" si="25"/>
        <v>0</v>
      </c>
      <c r="AF87" s="359"/>
      <c r="AG87" s="360"/>
      <c r="AH87" s="360"/>
      <c r="AI87" s="360"/>
      <c r="AJ87" s="361">
        <f t="shared" si="26"/>
        <v>0</v>
      </c>
      <c r="AK87" s="359"/>
      <c r="AL87" s="360"/>
      <c r="AM87" s="360"/>
      <c r="AN87" s="360"/>
      <c r="AO87" s="361">
        <f t="shared" si="27"/>
        <v>0</v>
      </c>
      <c r="AP87" s="359"/>
      <c r="AQ87" s="360"/>
      <c r="AR87" s="360"/>
      <c r="AS87" s="360"/>
      <c r="AT87" s="361">
        <f t="shared" si="28"/>
        <v>0</v>
      </c>
      <c r="AU87" s="278"/>
      <c r="AV87" s="407"/>
      <c r="AW87" s="37" t="s">
        <v>498</v>
      </c>
      <c r="AX87" s="71"/>
      <c r="AY87" s="43">
        <f t="shared" si="40"/>
        <v>0</v>
      </c>
      <c r="AZ87" s="43"/>
      <c r="BA87" s="115"/>
      <c r="BB87" s="354">
        <f t="shared" si="39"/>
        <v>77</v>
      </c>
      <c r="BC87" s="362" t="s">
        <v>827</v>
      </c>
      <c r="BD87" s="406" t="s">
        <v>41</v>
      </c>
      <c r="BE87" s="358">
        <v>3</v>
      </c>
      <c r="BF87" s="408" t="s">
        <v>828</v>
      </c>
      <c r="BG87" s="363" t="s">
        <v>829</v>
      </c>
      <c r="BH87" s="363" t="s">
        <v>830</v>
      </c>
      <c r="BI87" s="363" t="s">
        <v>831</v>
      </c>
      <c r="BJ87" s="364" t="s">
        <v>832</v>
      </c>
      <c r="BK87" s="6"/>
      <c r="BL87" s="401"/>
      <c r="BM87" s="298">
        <f t="shared" si="41"/>
        <v>0</v>
      </c>
      <c r="BN87" s="8"/>
      <c r="BO87" s="298">
        <f xml:space="preserve"> IF( OR( $C$87 = $DC$87, $C$87 =""), 0, IF( ISNUMBER( G87 ), 0, 1 ))</f>
        <v>0</v>
      </c>
      <c r="BP87" s="298">
        <f xml:space="preserve"> IF( OR( $C$87 = $DC$87, $C$87 =""), 0, IF( ISNUMBER( H87 ), 0, 1 ))</f>
        <v>0</v>
      </c>
      <c r="BQ87" s="298">
        <f xml:space="preserve"> IF( OR( $C$87 = $DC$87, $C$87 =""), 0, IF( ISNUMBER( I87 ), 0, 1 ))</f>
        <v>0</v>
      </c>
      <c r="BR87" s="298">
        <f xml:space="preserve"> IF( OR( $C$87 = $DC$87, $C$87 =""), 0, IF( ISNUMBER( J87 ), 0, 1 ))</f>
        <v>0</v>
      </c>
      <c r="BS87" s="115"/>
      <c r="BT87" s="298">
        <f xml:space="preserve"> IF( OR( $C$87 = $DC$87, $C$87 =""), 0, IF( ISNUMBER( L87 ), 0, 1 ))</f>
        <v>0</v>
      </c>
      <c r="BU87" s="298">
        <f xml:space="preserve"> IF( OR( $C$87 = $DC$87, $C$87 =""), 0, IF( ISNUMBER( M87 ), 0, 1 ))</f>
        <v>0</v>
      </c>
      <c r="BV87" s="298">
        <f xml:space="preserve"> IF( OR( $C$87 = $DC$87, $C$87 =""), 0, IF( ISNUMBER( N87 ), 0, 1 ))</f>
        <v>0</v>
      </c>
      <c r="BW87" s="298">
        <f xml:space="preserve"> IF( OR( $C$87 = $DC$87, $C$87 =""), 0, IF( ISNUMBER( O87 ), 0, 1 ))</f>
        <v>0</v>
      </c>
      <c r="BX87" s="115"/>
      <c r="BY87" s="298">
        <f xml:space="preserve"> IF( OR( $C$87 = $DC$87, $C$87 =""), 0, IF( ISNUMBER( Q87 ), 0, 1 ))</f>
        <v>0</v>
      </c>
      <c r="BZ87" s="298">
        <f xml:space="preserve"> IF( OR( $C$87 = $DC$87, $C$87 =""), 0, IF( ISNUMBER( R87 ), 0, 1 ))</f>
        <v>0</v>
      </c>
      <c r="CA87" s="298">
        <f xml:space="preserve"> IF( OR( $C$87 = $DC$87, $C$87 =""), 0, IF( ISNUMBER( S87 ), 0, 1 ))</f>
        <v>0</v>
      </c>
      <c r="CB87" s="298">
        <f xml:space="preserve"> IF( OR( $C$87 = $DC$87, $C$87 =""), 0, IF( ISNUMBER( T87 ), 0, 1 ))</f>
        <v>0</v>
      </c>
      <c r="CC87" s="115"/>
      <c r="CD87" s="298">
        <f xml:space="preserve"> IF( OR( $C$87 = $DC$87, $C$87 =""), 0, IF( ISNUMBER( V87 ), 0, 1 ))</f>
        <v>0</v>
      </c>
      <c r="CE87" s="298">
        <f xml:space="preserve"> IF( OR( $C$87 = $DC$87, $C$87 =""), 0, IF( ISNUMBER( W87 ), 0, 1 ))</f>
        <v>0</v>
      </c>
      <c r="CF87" s="298">
        <f xml:space="preserve"> IF( OR( $C$87 = $DC$87, $C$87 =""), 0, IF( ISNUMBER( X87 ), 0, 1 ))</f>
        <v>0</v>
      </c>
      <c r="CG87" s="298">
        <f xml:space="preserve"> IF( OR( $C$87 = $DC$87, $C$87 =""), 0, IF( ISNUMBER( Y87 ), 0, 1 ))</f>
        <v>0</v>
      </c>
      <c r="CH87" s="115"/>
      <c r="CI87" s="298">
        <f xml:space="preserve"> IF( OR( $C$87 = $DC$87, $C$87 =""), 0, IF( ISNUMBER( AA87 ), 0, 1 ))</f>
        <v>0</v>
      </c>
      <c r="CJ87" s="298">
        <f xml:space="preserve"> IF( OR( $C$87 = $DC$87, $C$87 =""), 0, IF( ISNUMBER( AB87 ), 0, 1 ))</f>
        <v>0</v>
      </c>
      <c r="CK87" s="298">
        <f xml:space="preserve"> IF( OR( $C$87 = $DC$87, $C$87 =""), 0, IF( ISNUMBER( AC87 ), 0, 1 ))</f>
        <v>0</v>
      </c>
      <c r="CL87" s="298">
        <f xml:space="preserve"> IF( OR( $C$87 = $DC$87, $C$87 =""), 0, IF( ISNUMBER( AD87 ), 0, 1 ))</f>
        <v>0</v>
      </c>
      <c r="CM87" s="115"/>
      <c r="CN87" s="298">
        <f xml:space="preserve"> IF( OR( $C$87 = $DC$87, $C$87 =""), 0, IF( ISNUMBER( AF87 ), 0, 1 ))</f>
        <v>0</v>
      </c>
      <c r="CO87" s="298">
        <f xml:space="preserve"> IF( OR( $C$87 = $DC$87, $C$87 =""), 0, IF( ISNUMBER( AG87 ), 0, 1 ))</f>
        <v>0</v>
      </c>
      <c r="CP87" s="298">
        <f xml:space="preserve"> IF( OR( $C$87 = $DC$87, $C$87 =""), 0, IF( ISNUMBER( AH87 ), 0, 1 ))</f>
        <v>0</v>
      </c>
      <c r="CQ87" s="298">
        <f xml:space="preserve"> IF( OR( $C$87 = $DC$87, $C$87 =""), 0, IF( ISNUMBER( AI87 ), 0, 1 ))</f>
        <v>0</v>
      </c>
      <c r="CR87" s="115"/>
      <c r="CS87" s="298">
        <f xml:space="preserve"> IF( OR( $C$87 = $DC$87, $C$87 =""), 0, IF( ISNUMBER( AK87 ), 0, 1 ))</f>
        <v>0</v>
      </c>
      <c r="CT87" s="298">
        <f xml:space="preserve"> IF( OR( $C$87 = $DC$87, $C$87 =""), 0, IF( ISNUMBER( AL87 ), 0, 1 ))</f>
        <v>0</v>
      </c>
      <c r="CU87" s="298">
        <f xml:space="preserve"> IF( OR( $C$87 = $DC$87, $C$87 =""), 0, IF( ISNUMBER( AM87 ), 0, 1 ))</f>
        <v>0</v>
      </c>
      <c r="CV87" s="298">
        <f xml:space="preserve"> IF( OR( $C$87 = $DC$87, $C$87 =""), 0, IF( ISNUMBER( AN87 ), 0, 1 ))</f>
        <v>0</v>
      </c>
      <c r="CW87" s="115"/>
      <c r="CX87" s="298">
        <f xml:space="preserve"> IF( OR( $C$87 = $DC$87, $C$87 =""), 0, IF( ISNUMBER( AP87 ), 0, 1 ))</f>
        <v>0</v>
      </c>
      <c r="CY87" s="298">
        <f xml:space="preserve"> IF( OR( $C$87 = $DC$87, $C$87 =""), 0, IF( ISNUMBER( AQ87 ), 0, 1 ))</f>
        <v>0</v>
      </c>
      <c r="CZ87" s="298">
        <f xml:space="preserve"> IF( OR( $C$87 = $DC$87, $C$87 =""), 0, IF( ISNUMBER( AR87 ), 0, 1 ))</f>
        <v>0</v>
      </c>
      <c r="DA87" s="298">
        <f xml:space="preserve"> IF( OR( $C$87 = $DC$87, $C$87 =""), 0, IF( ISNUMBER( AS87 ), 0, 1 ))</f>
        <v>0</v>
      </c>
      <c r="DB87" s="165"/>
      <c r="DC87" s="165" t="s">
        <v>826</v>
      </c>
      <c r="DE87" s="257"/>
    </row>
    <row r="88" spans="2:109" s="387" customFormat="1" ht="14.25" customHeight="1" thickBot="1" x14ac:dyDescent="0.3">
      <c r="B88" s="365">
        <f t="shared" si="38"/>
        <v>78</v>
      </c>
      <c r="C88" s="366" t="s">
        <v>833</v>
      </c>
      <c r="D88" s="367"/>
      <c r="E88" s="368" t="s">
        <v>41</v>
      </c>
      <c r="F88" s="369">
        <v>3</v>
      </c>
      <c r="G88" s="370">
        <f>SUM(G50:G87)</f>
        <v>0</v>
      </c>
      <c r="H88" s="371">
        <f>SUM(H50:H87)</f>
        <v>0</v>
      </c>
      <c r="I88" s="371">
        <f>SUM(I50:I87)</f>
        <v>0</v>
      </c>
      <c r="J88" s="371">
        <f>SUM(J50:J87)</f>
        <v>0</v>
      </c>
      <c r="K88" s="372">
        <f t="shared" si="21"/>
        <v>0</v>
      </c>
      <c r="L88" s="370">
        <f>SUM(L50:L87)</f>
        <v>0</v>
      </c>
      <c r="M88" s="371">
        <f>SUM(M50:M87)</f>
        <v>0</v>
      </c>
      <c r="N88" s="371">
        <f>SUM(N50:N87)</f>
        <v>0</v>
      </c>
      <c r="O88" s="371">
        <f>SUM(O50:O87)</f>
        <v>0</v>
      </c>
      <c r="P88" s="372">
        <f t="shared" si="22"/>
        <v>0</v>
      </c>
      <c r="Q88" s="370">
        <f>SUM(Q50:Q87)</f>
        <v>0</v>
      </c>
      <c r="R88" s="371">
        <f>SUM(R50:R87)</f>
        <v>0</v>
      </c>
      <c r="S88" s="371">
        <f>SUM(S50:S87)</f>
        <v>0</v>
      </c>
      <c r="T88" s="371">
        <f>SUM(T50:T87)</f>
        <v>0</v>
      </c>
      <c r="U88" s="372">
        <f t="shared" si="23"/>
        <v>0</v>
      </c>
      <c r="V88" s="370">
        <f>SUM(V50:V87)</f>
        <v>0.16918615116594976</v>
      </c>
      <c r="W88" s="371">
        <f>SUM(W50:W87)</f>
        <v>0</v>
      </c>
      <c r="X88" s="371">
        <f>SUM(X50:X87)</f>
        <v>0</v>
      </c>
      <c r="Y88" s="371">
        <f>SUM(Y50:Y87)</f>
        <v>0</v>
      </c>
      <c r="Z88" s="372">
        <f t="shared" si="24"/>
        <v>0.16918615116594976</v>
      </c>
      <c r="AA88" s="370">
        <f>SUM(AA50:AA87)</f>
        <v>0.19486043316594975</v>
      </c>
      <c r="AB88" s="371">
        <f>SUM(AB50:AB87)</f>
        <v>0</v>
      </c>
      <c r="AC88" s="371">
        <f>SUM(AC50:AC87)</f>
        <v>0</v>
      </c>
      <c r="AD88" s="371">
        <f>SUM(AD50:AD87)</f>
        <v>0</v>
      </c>
      <c r="AE88" s="372">
        <f t="shared" si="25"/>
        <v>0.19486043316594975</v>
      </c>
      <c r="AF88" s="370">
        <f>SUM(AF50:AF87)</f>
        <v>1.0966492008059499</v>
      </c>
      <c r="AG88" s="371">
        <f>SUM(AG50:AG87)</f>
        <v>0</v>
      </c>
      <c r="AH88" s="371">
        <f>SUM(AH50:AH87)</f>
        <v>0</v>
      </c>
      <c r="AI88" s="371">
        <f>SUM(AI50:AI87)</f>
        <v>0</v>
      </c>
      <c r="AJ88" s="372">
        <f t="shared" si="26"/>
        <v>1.0966492008059499</v>
      </c>
      <c r="AK88" s="370">
        <f>SUM(AK50:AK87)</f>
        <v>1.0924027437987498</v>
      </c>
      <c r="AL88" s="371">
        <f>SUM(AL50:AL87)</f>
        <v>0</v>
      </c>
      <c r="AM88" s="371">
        <f>SUM(AM50:AM87)</f>
        <v>0</v>
      </c>
      <c r="AN88" s="371">
        <f>SUM(AN50:AN87)</f>
        <v>0</v>
      </c>
      <c r="AO88" s="372">
        <f t="shared" si="27"/>
        <v>1.0924027437987498</v>
      </c>
      <c r="AP88" s="370">
        <f>SUM(AP50:AP87)</f>
        <v>1.1031713576514057</v>
      </c>
      <c r="AQ88" s="371">
        <f>SUM(AQ50:AQ87)</f>
        <v>0</v>
      </c>
      <c r="AR88" s="371">
        <f>SUM(AR50:AR87)</f>
        <v>0</v>
      </c>
      <c r="AS88" s="371">
        <f>SUM(AS50:AS87)</f>
        <v>0</v>
      </c>
      <c r="AT88" s="372">
        <f t="shared" si="28"/>
        <v>1.1031713576514057</v>
      </c>
      <c r="AU88" s="278"/>
      <c r="AV88" s="76" t="s">
        <v>834</v>
      </c>
      <c r="AW88" s="77"/>
      <c r="AX88" s="71"/>
      <c r="AY88" s="43"/>
      <c r="AZ88" s="43"/>
      <c r="BA88" s="6"/>
      <c r="BB88" s="365">
        <f t="shared" si="39"/>
        <v>78</v>
      </c>
      <c r="BC88" s="366" t="s">
        <v>833</v>
      </c>
      <c r="BD88" s="368" t="s">
        <v>41</v>
      </c>
      <c r="BE88" s="369">
        <v>3</v>
      </c>
      <c r="BF88" s="376" t="s">
        <v>835</v>
      </c>
      <c r="BG88" s="377" t="s">
        <v>836</v>
      </c>
      <c r="BH88" s="377" t="s">
        <v>837</v>
      </c>
      <c r="BI88" s="377" t="s">
        <v>838</v>
      </c>
      <c r="BJ88" s="378" t="s">
        <v>839</v>
      </c>
      <c r="BK88" s="6"/>
      <c r="BM88" s="279"/>
      <c r="BN88" s="8"/>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279"/>
      <c r="DC88" s="279"/>
      <c r="DE88" s="257"/>
    </row>
    <row r="89" spans="2:109" s="387" customFormat="1" x14ac:dyDescent="0.25">
      <c r="B89" s="381"/>
      <c r="C89" s="382"/>
      <c r="D89" s="383"/>
      <c r="E89" s="284"/>
      <c r="F89" s="384"/>
      <c r="G89" s="384"/>
      <c r="H89" s="384"/>
      <c r="I89" s="384"/>
      <c r="J89" s="384"/>
      <c r="K89" s="384"/>
      <c r="L89" s="384"/>
      <c r="M89" s="384"/>
      <c r="N89" s="384"/>
      <c r="O89" s="384"/>
      <c r="P89" s="384"/>
      <c r="Q89" s="384"/>
      <c r="R89" s="384"/>
      <c r="S89" s="384"/>
      <c r="T89" s="384"/>
      <c r="U89" s="388"/>
      <c r="V89" s="388"/>
      <c r="W89" s="388"/>
      <c r="X89" s="388"/>
      <c r="Y89" s="388"/>
      <c r="Z89" s="388"/>
      <c r="AA89" s="388"/>
      <c r="AB89" s="388"/>
      <c r="AC89" s="388"/>
      <c r="AD89" s="388"/>
      <c r="AE89" s="388"/>
      <c r="AF89" s="388"/>
      <c r="AG89" s="388"/>
      <c r="AH89" s="388"/>
      <c r="AI89" s="388"/>
      <c r="AJ89" s="388"/>
      <c r="AK89" s="14"/>
      <c r="AL89" s="14"/>
      <c r="AM89" s="14"/>
      <c r="AN89" s="14"/>
      <c r="AO89" s="14"/>
      <c r="AP89" s="14"/>
      <c r="AQ89" s="14"/>
      <c r="AR89" s="14"/>
      <c r="AS89" s="14"/>
      <c r="AT89" s="14"/>
      <c r="AU89" s="14"/>
      <c r="AV89" s="115"/>
      <c r="AW89" s="115"/>
      <c r="AX89" s="115"/>
      <c r="AY89" s="43"/>
      <c r="AZ89" s="43"/>
      <c r="BA89" s="6"/>
      <c r="BB89" s="6"/>
      <c r="BC89" s="6"/>
      <c r="BD89" s="6"/>
      <c r="BE89" s="6"/>
      <c r="BF89" s="6"/>
      <c r="BG89" s="6"/>
      <c r="BH89" s="6"/>
      <c r="BI89" s="6"/>
      <c r="BJ89" s="6"/>
      <c r="BK89" s="6"/>
      <c r="BM89" s="279"/>
      <c r="BN89" s="279"/>
      <c r="BO89" s="409">
        <f>SUM(BM9:DA87)</f>
        <v>0</v>
      </c>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E89" s="257"/>
    </row>
    <row r="90" spans="2:109" s="387" customFormat="1" x14ac:dyDescent="0.2">
      <c r="B90" s="206" t="s">
        <v>298</v>
      </c>
      <c r="C90" s="207"/>
      <c r="D90" s="208"/>
      <c r="E90" s="208"/>
      <c r="F90" s="208"/>
      <c r="G90" s="35"/>
      <c r="H90" s="209"/>
      <c r="I90" s="209"/>
      <c r="J90" s="209"/>
      <c r="K90" s="209"/>
      <c r="L90" s="209"/>
      <c r="M90" s="209"/>
      <c r="N90" s="209"/>
      <c r="O90" s="209"/>
      <c r="P90" s="209"/>
      <c r="Q90" s="209"/>
      <c r="R90" s="111"/>
      <c r="S90" s="111"/>
      <c r="T90" s="111"/>
      <c r="U90" s="111"/>
      <c r="V90" s="388"/>
      <c r="W90" s="388"/>
      <c r="X90" s="388"/>
      <c r="Y90" s="388"/>
      <c r="Z90" s="388"/>
      <c r="AA90" s="388"/>
      <c r="AB90" s="388"/>
      <c r="AC90" s="388"/>
      <c r="AD90" s="388"/>
      <c r="AE90" s="388"/>
      <c r="AF90" s="388"/>
      <c r="AG90" s="388"/>
      <c r="AH90" s="388"/>
      <c r="AI90" s="388"/>
      <c r="AJ90" s="388"/>
      <c r="AK90" s="14"/>
      <c r="AL90" s="14"/>
      <c r="AM90" s="14"/>
      <c r="AN90" s="14"/>
      <c r="AO90" s="14"/>
      <c r="AP90" s="14"/>
      <c r="AQ90" s="14"/>
      <c r="AR90" s="14"/>
      <c r="AS90" s="14"/>
      <c r="AT90" s="14"/>
      <c r="AU90" s="14"/>
      <c r="AV90" s="115"/>
      <c r="AW90" s="204"/>
      <c r="AX90" s="204"/>
      <c r="AY90" s="204"/>
      <c r="AZ90" s="204"/>
      <c r="BA90" s="6"/>
      <c r="BB90" s="6"/>
      <c r="BC90" s="6"/>
      <c r="BD90" s="6"/>
      <c r="BE90" s="6"/>
      <c r="BF90" s="6"/>
      <c r="BG90" s="6"/>
      <c r="BH90" s="6"/>
      <c r="BI90" s="6"/>
      <c r="BJ90" s="6"/>
      <c r="BK90" s="6"/>
      <c r="BM90" s="279"/>
      <c r="BN90" s="279"/>
      <c r="BO90" s="279"/>
      <c r="BP90" s="279"/>
      <c r="BQ90" s="279"/>
      <c r="BR90" s="279"/>
      <c r="BS90" s="279"/>
      <c r="BT90" s="279"/>
      <c r="BU90" s="279"/>
      <c r="BV90" s="279"/>
      <c r="BW90" s="279"/>
      <c r="BX90" s="279"/>
      <c r="BY90" s="279"/>
      <c r="BZ90" s="279"/>
      <c r="CA90" s="279"/>
      <c r="CB90" s="279"/>
      <c r="CC90" s="279"/>
      <c r="CD90" s="279"/>
      <c r="CE90" s="279"/>
      <c r="CF90" s="279"/>
      <c r="CG90" s="279"/>
      <c r="CH90" s="279"/>
      <c r="CI90" s="279"/>
      <c r="CJ90" s="279"/>
      <c r="CK90" s="279"/>
      <c r="CL90" s="279"/>
      <c r="CM90" s="279"/>
      <c r="CN90" s="279"/>
      <c r="CO90" s="279"/>
      <c r="CP90" s="279"/>
      <c r="CQ90" s="279"/>
      <c r="CR90" s="279"/>
      <c r="CS90" s="279"/>
      <c r="CT90" s="279"/>
      <c r="CU90" s="279"/>
      <c r="CV90" s="279"/>
      <c r="CW90" s="279"/>
      <c r="CX90" s="279"/>
      <c r="CY90" s="279"/>
      <c r="CZ90" s="279"/>
      <c r="DA90" s="279"/>
      <c r="DB90" s="279"/>
      <c r="DC90" s="279"/>
      <c r="DE90" s="257"/>
    </row>
    <row r="91" spans="2:109" s="387" customFormat="1" x14ac:dyDescent="0.2">
      <c r="B91" s="211"/>
      <c r="C91" s="212" t="s">
        <v>299</v>
      </c>
      <c r="D91" s="208"/>
      <c r="E91" s="208"/>
      <c r="F91" s="208"/>
      <c r="G91" s="35"/>
      <c r="H91" s="209"/>
      <c r="I91" s="209"/>
      <c r="J91" s="209"/>
      <c r="K91" s="209"/>
      <c r="L91" s="209"/>
      <c r="M91" s="209"/>
      <c r="N91" s="209"/>
      <c r="O91" s="209"/>
      <c r="P91" s="209"/>
      <c r="Q91" s="209"/>
      <c r="R91" s="111"/>
      <c r="S91" s="111"/>
      <c r="T91" s="111"/>
      <c r="U91" s="111"/>
      <c r="V91" s="388"/>
      <c r="W91" s="388"/>
      <c r="X91" s="388"/>
      <c r="Y91" s="388"/>
      <c r="Z91" s="388"/>
      <c r="AA91" s="388"/>
      <c r="AB91" s="388"/>
      <c r="AC91" s="388"/>
      <c r="AD91" s="388"/>
      <c r="AE91" s="388"/>
      <c r="AF91" s="388"/>
      <c r="AG91" s="388"/>
      <c r="AH91" s="388"/>
      <c r="AI91" s="388"/>
      <c r="AJ91" s="388"/>
      <c r="AK91" s="14"/>
      <c r="AL91" s="14"/>
      <c r="AM91" s="14"/>
      <c r="AN91" s="14"/>
      <c r="AO91" s="14"/>
      <c r="AP91" s="14"/>
      <c r="AQ91" s="14"/>
      <c r="AR91" s="14"/>
      <c r="AS91" s="14"/>
      <c r="AT91" s="14"/>
      <c r="AU91" s="14"/>
      <c r="AV91" s="115"/>
      <c r="AW91" s="204"/>
      <c r="AX91" s="204"/>
      <c r="AY91" s="204"/>
      <c r="AZ91" s="204"/>
      <c r="BA91" s="6"/>
      <c r="BB91" s="6"/>
      <c r="BC91" s="6"/>
      <c r="BD91" s="6"/>
      <c r="BE91" s="6"/>
      <c r="BF91" s="6"/>
      <c r="BG91" s="6"/>
      <c r="BH91" s="6"/>
      <c r="BI91" s="6"/>
      <c r="BJ91" s="6"/>
      <c r="BK91" s="6"/>
      <c r="BM91" s="279"/>
      <c r="BN91" s="279"/>
      <c r="BO91" s="279"/>
      <c r="BP91" s="279"/>
      <c r="BQ91" s="279"/>
      <c r="BR91" s="279"/>
      <c r="BS91" s="279"/>
      <c r="BT91" s="279"/>
      <c r="BU91" s="279"/>
      <c r="BV91" s="279"/>
      <c r="BW91" s="279"/>
      <c r="BX91" s="279"/>
      <c r="BY91" s="279"/>
      <c r="BZ91" s="279"/>
      <c r="CA91" s="279"/>
      <c r="CB91" s="279"/>
      <c r="CC91" s="279"/>
      <c r="CD91" s="279"/>
      <c r="CE91" s="279"/>
      <c r="CF91" s="279"/>
      <c r="CG91" s="279"/>
      <c r="CH91" s="279"/>
      <c r="CI91" s="279"/>
      <c r="CJ91" s="279"/>
      <c r="CK91" s="279"/>
      <c r="CL91" s="279"/>
      <c r="CM91" s="279"/>
      <c r="CN91" s="279"/>
      <c r="CO91" s="279"/>
      <c r="CP91" s="279"/>
      <c r="CQ91" s="279"/>
      <c r="CR91" s="279"/>
      <c r="CS91" s="279"/>
      <c r="CT91" s="279"/>
      <c r="CU91" s="279"/>
      <c r="CV91" s="279"/>
      <c r="CW91" s="279"/>
      <c r="CX91" s="279"/>
      <c r="CY91" s="279"/>
      <c r="CZ91" s="279"/>
      <c r="DA91" s="279"/>
      <c r="DB91" s="279"/>
      <c r="DC91" s="279"/>
      <c r="DE91" s="257"/>
    </row>
    <row r="92" spans="2:109" s="387" customFormat="1" ht="15" customHeight="1" x14ac:dyDescent="0.2">
      <c r="B92" s="213"/>
      <c r="C92" s="212" t="s">
        <v>300</v>
      </c>
      <c r="D92" s="208"/>
      <c r="E92" s="208"/>
      <c r="F92" s="208"/>
      <c r="G92" s="35"/>
      <c r="H92" s="209"/>
      <c r="I92" s="209"/>
      <c r="J92" s="209"/>
      <c r="K92" s="209"/>
      <c r="L92" s="209"/>
      <c r="M92" s="209"/>
      <c r="N92" s="209"/>
      <c r="O92" s="209"/>
      <c r="P92" s="209"/>
      <c r="Q92" s="209"/>
      <c r="R92" s="111"/>
      <c r="S92" s="111"/>
      <c r="T92" s="111"/>
      <c r="U92" s="111"/>
      <c r="V92" s="388"/>
      <c r="W92" s="388"/>
      <c r="X92" s="388"/>
      <c r="Y92" s="388"/>
      <c r="Z92" s="388"/>
      <c r="AA92" s="388"/>
      <c r="AB92" s="388"/>
      <c r="AC92" s="388"/>
      <c r="AD92" s="388"/>
      <c r="AE92" s="388"/>
      <c r="AF92" s="388"/>
      <c r="AG92" s="388"/>
      <c r="AH92" s="388"/>
      <c r="AI92" s="388"/>
      <c r="AJ92" s="388"/>
      <c r="AK92" s="14"/>
      <c r="AL92" s="14"/>
      <c r="AM92" s="14"/>
      <c r="AN92" s="14"/>
      <c r="AO92" s="14"/>
      <c r="AP92" s="14"/>
      <c r="AQ92" s="14"/>
      <c r="AR92" s="14"/>
      <c r="AS92" s="14"/>
      <c r="AT92" s="14"/>
      <c r="AU92" s="14"/>
      <c r="AV92" s="115"/>
      <c r="AW92" s="204"/>
      <c r="AX92" s="204"/>
      <c r="AY92" s="204"/>
      <c r="AZ92" s="204"/>
      <c r="BA92" s="6"/>
      <c r="BB92" s="6"/>
      <c r="BC92" s="6"/>
      <c r="BD92" s="6"/>
      <c r="BE92" s="6"/>
      <c r="BF92" s="6"/>
      <c r="BG92" s="6"/>
      <c r="BH92" s="6"/>
      <c r="BI92" s="6"/>
      <c r="BJ92" s="6"/>
      <c r="BK92" s="6"/>
      <c r="BM92" s="279"/>
      <c r="BN92" s="279"/>
      <c r="BO92" s="279"/>
      <c r="BP92" s="279"/>
      <c r="BQ92" s="279"/>
      <c r="BR92" s="279"/>
      <c r="BS92" s="279"/>
      <c r="BT92" s="279"/>
      <c r="BU92" s="279"/>
      <c r="BV92" s="279"/>
      <c r="BW92" s="279"/>
      <c r="BX92" s="279"/>
      <c r="BY92" s="279"/>
      <c r="BZ92" s="279"/>
      <c r="CA92" s="279"/>
      <c r="CB92" s="279"/>
      <c r="CC92" s="279"/>
      <c r="CD92" s="279"/>
      <c r="CE92" s="279"/>
      <c r="CF92" s="279"/>
      <c r="CG92" s="279"/>
      <c r="CH92" s="279"/>
      <c r="CI92" s="279"/>
      <c r="CJ92" s="279"/>
      <c r="CK92" s="279"/>
      <c r="CL92" s="279"/>
      <c r="CM92" s="279"/>
      <c r="CN92" s="279"/>
      <c r="CO92" s="279"/>
      <c r="CP92" s="279"/>
      <c r="CQ92" s="279"/>
      <c r="CR92" s="279"/>
      <c r="CS92" s="279"/>
      <c r="CT92" s="279"/>
      <c r="CU92" s="279"/>
      <c r="CV92" s="279"/>
      <c r="CW92" s="279"/>
      <c r="CX92" s="279"/>
      <c r="CY92" s="279"/>
      <c r="CZ92" s="279"/>
      <c r="DA92" s="279"/>
      <c r="DB92" s="279"/>
      <c r="DC92" s="279"/>
      <c r="DE92" s="257"/>
    </row>
    <row r="93" spans="2:109" s="387" customFormat="1" ht="15" customHeight="1" x14ac:dyDescent="0.2">
      <c r="B93" s="214"/>
      <c r="C93" s="212" t="s">
        <v>301</v>
      </c>
      <c r="D93" s="208"/>
      <c r="E93" s="208"/>
      <c r="F93" s="208"/>
      <c r="G93" s="35"/>
      <c r="H93" s="209"/>
      <c r="I93" s="209"/>
      <c r="J93" s="209"/>
      <c r="K93" s="209"/>
      <c r="L93" s="209"/>
      <c r="M93" s="209"/>
      <c r="N93" s="209"/>
      <c r="O93" s="209"/>
      <c r="P93" s="209"/>
      <c r="Q93" s="209"/>
      <c r="R93" s="111"/>
      <c r="S93" s="111"/>
      <c r="T93" s="111"/>
      <c r="U93" s="111"/>
      <c r="V93" s="388"/>
      <c r="W93" s="388"/>
      <c r="X93" s="388"/>
      <c r="Y93" s="388"/>
      <c r="Z93" s="388"/>
      <c r="AA93" s="388"/>
      <c r="AB93" s="388"/>
      <c r="AC93" s="388"/>
      <c r="AD93" s="388"/>
      <c r="AE93" s="388"/>
      <c r="AF93" s="388"/>
      <c r="AG93" s="388"/>
      <c r="AH93" s="388"/>
      <c r="AI93" s="388"/>
      <c r="AJ93" s="388"/>
      <c r="AK93" s="14"/>
      <c r="AL93" s="14"/>
      <c r="AM93" s="14"/>
      <c r="AN93" s="14"/>
      <c r="AO93" s="14"/>
      <c r="AP93" s="14"/>
      <c r="AQ93" s="14"/>
      <c r="AR93" s="14"/>
      <c r="AS93" s="14"/>
      <c r="AT93" s="14"/>
      <c r="AU93" s="14"/>
      <c r="AV93" s="115"/>
      <c r="AW93" s="204"/>
      <c r="AX93" s="204"/>
      <c r="AY93" s="204"/>
      <c r="AZ93" s="204"/>
      <c r="BA93" s="6"/>
      <c r="BB93" s="6"/>
      <c r="BC93" s="6"/>
      <c r="BD93" s="6"/>
      <c r="BE93" s="6"/>
      <c r="BF93" s="6"/>
      <c r="BG93" s="6"/>
      <c r="BH93" s="6"/>
      <c r="BI93" s="6"/>
      <c r="BJ93" s="6"/>
      <c r="BK93" s="6"/>
      <c r="BM93" s="279"/>
      <c r="BN93" s="279"/>
      <c r="BO93" s="279"/>
      <c r="BP93" s="279"/>
      <c r="BQ93" s="279"/>
      <c r="BR93" s="279"/>
      <c r="BS93" s="279"/>
      <c r="BT93" s="279"/>
      <c r="BU93" s="279"/>
      <c r="BV93" s="279"/>
      <c r="BW93" s="279"/>
      <c r="BX93" s="279"/>
      <c r="BY93" s="279"/>
      <c r="BZ93" s="279"/>
      <c r="CA93" s="279"/>
      <c r="CB93" s="279"/>
      <c r="CC93" s="279"/>
      <c r="CD93" s="279"/>
      <c r="CE93" s="279"/>
      <c r="CF93" s="279"/>
      <c r="CG93" s="279"/>
      <c r="CH93" s="279"/>
      <c r="CI93" s="279"/>
      <c r="CJ93" s="279"/>
      <c r="CK93" s="279"/>
      <c r="CL93" s="279"/>
      <c r="CM93" s="279"/>
      <c r="CN93" s="279"/>
      <c r="CO93" s="279"/>
      <c r="CP93" s="279"/>
      <c r="CQ93" s="279"/>
      <c r="CR93" s="279"/>
      <c r="CS93" s="279"/>
      <c r="CT93" s="279"/>
      <c r="CU93" s="279"/>
      <c r="CV93" s="279"/>
      <c r="CW93" s="279"/>
      <c r="CX93" s="279"/>
      <c r="CY93" s="279"/>
      <c r="CZ93" s="279"/>
      <c r="DA93" s="279"/>
      <c r="DB93" s="279"/>
      <c r="DC93" s="279"/>
      <c r="DE93" s="257"/>
    </row>
    <row r="94" spans="2:109" s="387" customFormat="1" ht="15" customHeight="1" x14ac:dyDescent="0.2">
      <c r="B94" s="215"/>
      <c r="C94" s="212" t="s">
        <v>840</v>
      </c>
      <c r="D94" s="208"/>
      <c r="E94" s="208"/>
      <c r="F94" s="208"/>
      <c r="G94" s="35"/>
      <c r="H94" s="209"/>
      <c r="I94" s="209"/>
      <c r="J94" s="209"/>
      <c r="K94" s="209"/>
      <c r="L94" s="209"/>
      <c r="M94" s="209"/>
      <c r="N94" s="209"/>
      <c r="O94" s="209"/>
      <c r="P94" s="209"/>
      <c r="Q94" s="209"/>
      <c r="R94" s="111"/>
      <c r="S94" s="111"/>
      <c r="T94" s="111"/>
      <c r="U94" s="111"/>
      <c r="V94" s="388"/>
      <c r="W94" s="388"/>
      <c r="X94" s="388"/>
      <c r="Y94" s="388"/>
      <c r="Z94" s="388"/>
      <c r="AA94" s="388"/>
      <c r="AB94" s="388"/>
      <c r="AC94" s="388"/>
      <c r="AD94" s="388"/>
      <c r="AE94" s="388"/>
      <c r="AF94" s="388"/>
      <c r="AG94" s="388"/>
      <c r="AH94" s="388"/>
      <c r="AI94" s="388"/>
      <c r="AJ94" s="388"/>
      <c r="AK94" s="14"/>
      <c r="AL94" s="14"/>
      <c r="AM94" s="14"/>
      <c r="AN94" s="14"/>
      <c r="AO94" s="14"/>
      <c r="AP94" s="14"/>
      <c r="AQ94" s="14"/>
      <c r="AR94" s="14"/>
      <c r="AS94" s="14"/>
      <c r="AT94" s="14"/>
      <c r="AU94" s="14"/>
      <c r="AV94" s="115"/>
      <c r="AW94" s="204"/>
      <c r="AX94" s="204"/>
      <c r="AY94" s="204"/>
      <c r="AZ94" s="204"/>
      <c r="BA94" s="6"/>
      <c r="BB94" s="6"/>
      <c r="BC94" s="6"/>
      <c r="BD94" s="6"/>
      <c r="BE94" s="6"/>
      <c r="BF94" s="6"/>
      <c r="BG94" s="6"/>
      <c r="BH94" s="6"/>
      <c r="BI94" s="6"/>
      <c r="BJ94" s="6"/>
      <c r="BK94" s="6"/>
      <c r="BM94" s="279"/>
      <c r="BN94" s="279"/>
      <c r="BO94" s="279"/>
      <c r="BP94" s="279"/>
      <c r="BQ94" s="279"/>
      <c r="BR94" s="279"/>
      <c r="BS94" s="279"/>
      <c r="BT94" s="279"/>
      <c r="BU94" s="279"/>
      <c r="BV94" s="279"/>
      <c r="BW94" s="279"/>
      <c r="BX94" s="279"/>
      <c r="BY94" s="279"/>
      <c r="BZ94" s="279"/>
      <c r="CA94" s="279"/>
      <c r="CB94" s="279"/>
      <c r="CC94" s="279"/>
      <c r="CD94" s="279"/>
      <c r="CE94" s="279"/>
      <c r="CF94" s="279"/>
      <c r="CG94" s="279"/>
      <c r="CH94" s="279"/>
      <c r="CI94" s="279"/>
      <c r="CJ94" s="279"/>
      <c r="CK94" s="279"/>
      <c r="CL94" s="279"/>
      <c r="CM94" s="279"/>
      <c r="CN94" s="279"/>
      <c r="CO94" s="279"/>
      <c r="CP94" s="279"/>
      <c r="CQ94" s="279"/>
      <c r="CR94" s="279"/>
      <c r="CS94" s="279"/>
      <c r="CT94" s="279"/>
      <c r="CU94" s="279"/>
      <c r="CV94" s="279"/>
      <c r="CW94" s="279"/>
      <c r="CX94" s="279"/>
      <c r="CY94" s="279"/>
      <c r="CZ94" s="279"/>
      <c r="DA94" s="279"/>
      <c r="DB94" s="279"/>
      <c r="DC94" s="279"/>
      <c r="DE94" s="257"/>
    </row>
    <row r="95" spans="2:109" s="387" customFormat="1" ht="15" customHeight="1" thickBot="1" x14ac:dyDescent="0.25">
      <c r="B95" s="216"/>
      <c r="C95" s="212"/>
      <c r="D95" s="208"/>
      <c r="E95" s="208"/>
      <c r="F95" s="208"/>
      <c r="G95" s="35"/>
      <c r="H95" s="209"/>
      <c r="I95" s="209"/>
      <c r="J95" s="209"/>
      <c r="K95" s="209"/>
      <c r="L95" s="209"/>
      <c r="M95" s="209"/>
      <c r="N95" s="209"/>
      <c r="O95" s="209"/>
      <c r="P95" s="209"/>
      <c r="Q95" s="209"/>
      <c r="R95" s="111"/>
      <c r="S95" s="111"/>
      <c r="T95" s="111"/>
      <c r="U95" s="111"/>
      <c r="V95" s="410"/>
      <c r="W95" s="410"/>
      <c r="X95" s="410"/>
      <c r="Y95" s="410"/>
      <c r="Z95" s="410"/>
      <c r="AA95" s="410"/>
      <c r="AB95" s="410"/>
      <c r="AC95" s="410"/>
      <c r="AD95" s="410"/>
      <c r="AE95" s="410"/>
      <c r="AF95" s="410"/>
      <c r="AG95" s="410"/>
      <c r="AH95" s="410"/>
      <c r="AI95" s="410"/>
      <c r="AJ95" s="410"/>
      <c r="AK95" s="14"/>
      <c r="AL95" s="14"/>
      <c r="AM95" s="14"/>
      <c r="AN95" s="14"/>
      <c r="AO95" s="14"/>
      <c r="AP95" s="14"/>
      <c r="AQ95" s="14"/>
      <c r="AR95" s="14"/>
      <c r="AS95" s="14"/>
      <c r="AT95" s="14"/>
      <c r="AU95" s="14"/>
      <c r="AV95" s="115"/>
      <c r="AW95" s="204"/>
      <c r="AX95" s="204"/>
      <c r="AY95" s="204"/>
      <c r="AZ95" s="204"/>
      <c r="BA95" s="6"/>
      <c r="BB95" s="6"/>
      <c r="BC95" s="6"/>
      <c r="BD95" s="6"/>
      <c r="BE95" s="6"/>
      <c r="BF95" s="6"/>
      <c r="BG95" s="6"/>
      <c r="BH95" s="6"/>
      <c r="BI95" s="6"/>
      <c r="BJ95" s="6"/>
      <c r="BK95" s="6"/>
      <c r="BM95" s="279"/>
      <c r="BN95" s="279"/>
      <c r="BO95" s="279"/>
      <c r="BP95" s="279"/>
      <c r="BQ95" s="279"/>
      <c r="BR95" s="279"/>
      <c r="BS95" s="279"/>
      <c r="BT95" s="279"/>
      <c r="BU95" s="279"/>
      <c r="BV95" s="279"/>
      <c r="BW95" s="279"/>
      <c r="BX95" s="279"/>
      <c r="BY95" s="279"/>
      <c r="BZ95" s="279"/>
      <c r="CA95" s="279"/>
      <c r="CB95" s="279"/>
      <c r="CC95" s="279"/>
      <c r="CD95" s="279"/>
      <c r="CE95" s="279"/>
      <c r="CF95" s="279"/>
      <c r="CG95" s="279"/>
      <c r="CH95" s="279"/>
      <c r="CI95" s="279"/>
      <c r="CJ95" s="279"/>
      <c r="CK95" s="279"/>
      <c r="CL95" s="279"/>
      <c r="CM95" s="279"/>
      <c r="CN95" s="279"/>
      <c r="CO95" s="279"/>
      <c r="CP95" s="279"/>
      <c r="CQ95" s="279"/>
      <c r="CR95" s="279"/>
      <c r="CS95" s="279"/>
      <c r="CT95" s="279"/>
      <c r="CU95" s="279"/>
      <c r="CV95" s="279"/>
      <c r="CW95" s="279"/>
      <c r="CX95" s="279"/>
      <c r="CY95" s="279"/>
      <c r="CZ95" s="279"/>
      <c r="DA95" s="279"/>
      <c r="DB95" s="279"/>
      <c r="DC95" s="279"/>
      <c r="DE95" s="257"/>
    </row>
    <row r="96" spans="2:109" s="387" customFormat="1" ht="16.5" thickBot="1" x14ac:dyDescent="0.3">
      <c r="B96" s="1202" t="s">
        <v>841</v>
      </c>
      <c r="C96" s="1203"/>
      <c r="D96" s="1203"/>
      <c r="E96" s="1203"/>
      <c r="F96" s="1203"/>
      <c r="G96" s="1203"/>
      <c r="H96" s="1203"/>
      <c r="I96" s="1203"/>
      <c r="J96" s="1203"/>
      <c r="K96" s="1203"/>
      <c r="L96" s="1203"/>
      <c r="M96" s="1203"/>
      <c r="N96" s="1203"/>
      <c r="O96" s="1203"/>
      <c r="P96" s="1204"/>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204"/>
      <c r="AW96" s="204"/>
      <c r="AX96" s="204"/>
      <c r="AY96" s="204"/>
      <c r="AZ96" s="204"/>
      <c r="BA96" s="6"/>
      <c r="BB96" s="6"/>
      <c r="BC96" s="6"/>
      <c r="BD96" s="6"/>
      <c r="BE96" s="6"/>
      <c r="BF96" s="6"/>
      <c r="BG96" s="6"/>
      <c r="BH96" s="6"/>
      <c r="BI96" s="6"/>
      <c r="BJ96" s="6"/>
      <c r="BK96" s="6"/>
      <c r="BM96" s="279"/>
      <c r="BN96" s="279"/>
      <c r="BO96" s="279"/>
      <c r="BP96" s="279"/>
      <c r="BQ96" s="279"/>
      <c r="BR96" s="279"/>
      <c r="BS96" s="279"/>
      <c r="BT96" s="279"/>
      <c r="BU96" s="279"/>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79"/>
      <c r="CR96" s="279"/>
      <c r="CS96" s="279"/>
      <c r="CT96" s="279"/>
      <c r="CU96" s="279"/>
      <c r="CV96" s="279"/>
      <c r="CW96" s="279"/>
      <c r="CX96" s="279"/>
      <c r="CY96" s="279"/>
      <c r="CZ96" s="279"/>
      <c r="DA96" s="279"/>
      <c r="DB96" s="279"/>
      <c r="DC96" s="279"/>
      <c r="DE96" s="257"/>
    </row>
    <row r="97" spans="2:109" ht="16.5" thickBot="1" x14ac:dyDescent="0.3">
      <c r="B97" s="217"/>
      <c r="C97" s="218"/>
      <c r="D97" s="219"/>
      <c r="E97" s="220"/>
      <c r="F97" s="220"/>
      <c r="G97" s="220"/>
      <c r="H97" s="220"/>
      <c r="I97" s="220"/>
      <c r="J97" s="220"/>
      <c r="K97" s="220"/>
      <c r="L97" s="220"/>
      <c r="M97" s="220"/>
      <c r="N97" s="220"/>
      <c r="O97" s="220"/>
      <c r="P97" s="220"/>
      <c r="AV97" s="204"/>
      <c r="AW97" s="204"/>
      <c r="AX97" s="204"/>
      <c r="AY97" s="204"/>
      <c r="AZ97" s="204"/>
    </row>
    <row r="98" spans="2:109" ht="90" customHeight="1" thickBot="1" x14ac:dyDescent="0.3">
      <c r="B98" s="1191" t="s">
        <v>842</v>
      </c>
      <c r="C98" s="1192"/>
      <c r="D98" s="1192"/>
      <c r="E98" s="1192"/>
      <c r="F98" s="1192"/>
      <c r="G98" s="1192"/>
      <c r="H98" s="1192"/>
      <c r="I98" s="1192"/>
      <c r="J98" s="1192"/>
      <c r="K98" s="1192"/>
      <c r="L98" s="1192"/>
      <c r="M98" s="1192"/>
      <c r="N98" s="1192"/>
      <c r="O98" s="1192"/>
      <c r="P98" s="1193"/>
      <c r="AV98" s="204"/>
      <c r="AW98" s="204"/>
      <c r="AX98" s="204"/>
      <c r="AY98" s="204"/>
      <c r="AZ98" s="204"/>
    </row>
    <row r="99" spans="2:109" ht="16.5" thickBot="1" x14ac:dyDescent="0.3">
      <c r="B99" s="217"/>
      <c r="C99" s="218"/>
      <c r="D99" s="219"/>
      <c r="E99" s="220"/>
      <c r="F99" s="220"/>
      <c r="G99" s="220"/>
      <c r="H99" s="220"/>
      <c r="I99" s="220"/>
      <c r="J99" s="220"/>
      <c r="K99" s="220"/>
      <c r="L99" s="220"/>
      <c r="M99" s="220"/>
      <c r="N99" s="220"/>
      <c r="O99" s="220"/>
      <c r="P99" s="220"/>
      <c r="AV99" s="204"/>
      <c r="AW99" s="204"/>
      <c r="AX99" s="204"/>
      <c r="AY99" s="204"/>
      <c r="AZ99" s="204"/>
    </row>
    <row r="100" spans="2:109" ht="15" customHeight="1" x14ac:dyDescent="0.25">
      <c r="B100" s="411" t="s">
        <v>304</v>
      </c>
      <c r="C100" s="1227" t="s">
        <v>305</v>
      </c>
      <c r="D100" s="1228"/>
      <c r="E100" s="1228"/>
      <c r="F100" s="1228"/>
      <c r="G100" s="1228"/>
      <c r="H100" s="1228"/>
      <c r="I100" s="1228"/>
      <c r="J100" s="1228"/>
      <c r="K100" s="1228"/>
      <c r="L100" s="1228"/>
      <c r="M100" s="1228"/>
      <c r="N100" s="1228"/>
      <c r="O100" s="1228"/>
      <c r="P100" s="1229"/>
      <c r="AV100" s="204"/>
      <c r="AW100" s="204"/>
      <c r="AX100" s="204"/>
      <c r="AY100" s="204"/>
      <c r="AZ100" s="204"/>
    </row>
    <row r="101" spans="2:109" ht="15" customHeight="1" x14ac:dyDescent="0.25">
      <c r="B101" s="412" t="s">
        <v>843</v>
      </c>
      <c r="C101" s="413"/>
      <c r="D101" s="413"/>
      <c r="E101" s="413"/>
      <c r="F101" s="413"/>
      <c r="G101" s="413"/>
      <c r="H101" s="413"/>
      <c r="I101" s="413"/>
      <c r="J101" s="413"/>
      <c r="K101" s="413"/>
      <c r="L101" s="413"/>
      <c r="M101" s="413"/>
      <c r="N101" s="413"/>
      <c r="O101" s="413"/>
      <c r="P101" s="414"/>
      <c r="AV101" s="204"/>
      <c r="AW101" s="204"/>
      <c r="AX101" s="204"/>
      <c r="AY101" s="204"/>
      <c r="AZ101" s="204"/>
    </row>
    <row r="102" spans="2:109" ht="15" customHeight="1" x14ac:dyDescent="0.25">
      <c r="B102" s="415" t="str">
        <f t="shared" ref="B102:B124" si="42">B9&amp;" / "&amp;B50</f>
        <v>1 / 40</v>
      </c>
      <c r="C102" s="1224" t="s">
        <v>844</v>
      </c>
      <c r="D102" s="1225"/>
      <c r="E102" s="1225"/>
      <c r="F102" s="1225"/>
      <c r="G102" s="1225"/>
      <c r="H102" s="1225"/>
      <c r="I102" s="1225"/>
      <c r="J102" s="1225"/>
      <c r="K102" s="1225"/>
      <c r="L102" s="1225"/>
      <c r="M102" s="1225"/>
      <c r="N102" s="1225"/>
      <c r="O102" s="1225"/>
      <c r="P102" s="1226"/>
      <c r="AV102" s="204"/>
      <c r="AW102" s="204"/>
      <c r="AX102" s="204"/>
      <c r="AY102" s="204"/>
      <c r="AZ102" s="204"/>
    </row>
    <row r="103" spans="2:109" ht="30" customHeight="1" x14ac:dyDescent="0.25">
      <c r="B103" s="415" t="str">
        <f t="shared" si="42"/>
        <v>2 / 41</v>
      </c>
      <c r="C103" s="1224" t="s">
        <v>845</v>
      </c>
      <c r="D103" s="1225"/>
      <c r="E103" s="1225"/>
      <c r="F103" s="1225"/>
      <c r="G103" s="1225"/>
      <c r="H103" s="1225"/>
      <c r="I103" s="1225"/>
      <c r="J103" s="1225"/>
      <c r="K103" s="1225"/>
      <c r="L103" s="1225"/>
      <c r="M103" s="1225"/>
      <c r="N103" s="1225"/>
      <c r="O103" s="1225"/>
      <c r="P103" s="1226"/>
      <c r="AV103" s="204"/>
      <c r="AW103" s="204"/>
      <c r="AX103" s="204"/>
      <c r="AY103" s="204"/>
      <c r="AZ103" s="204"/>
    </row>
    <row r="104" spans="2:109" s="310" customFormat="1" ht="15" customHeight="1" x14ac:dyDescent="0.25">
      <c r="B104" s="415" t="str">
        <f t="shared" si="42"/>
        <v>3 / 42</v>
      </c>
      <c r="C104" s="1224" t="s">
        <v>846</v>
      </c>
      <c r="D104" s="1225"/>
      <c r="E104" s="1225"/>
      <c r="F104" s="1225"/>
      <c r="G104" s="1225"/>
      <c r="H104" s="1225"/>
      <c r="I104" s="1225"/>
      <c r="J104" s="1225"/>
      <c r="K104" s="1225"/>
      <c r="L104" s="1225"/>
      <c r="M104" s="1225"/>
      <c r="N104" s="1225"/>
      <c r="O104" s="1225"/>
      <c r="P104" s="1226"/>
      <c r="Q104" s="6"/>
      <c r="AV104" s="416"/>
      <c r="AW104" s="416"/>
      <c r="AX104" s="416"/>
      <c r="AY104" s="416"/>
      <c r="AZ104" s="416"/>
      <c r="BL104" s="387"/>
      <c r="BM104" s="279"/>
      <c r="BN104" s="279"/>
      <c r="BO104" s="279"/>
      <c r="BP104" s="279"/>
      <c r="BQ104" s="279"/>
      <c r="BR104" s="279"/>
      <c r="BS104" s="279"/>
      <c r="BT104" s="279"/>
      <c r="BU104" s="279"/>
      <c r="BV104" s="279"/>
      <c r="BW104" s="279"/>
      <c r="BX104" s="279"/>
      <c r="BY104" s="279"/>
      <c r="BZ104" s="279"/>
      <c r="CA104" s="279"/>
      <c r="CB104" s="279"/>
      <c r="CC104" s="279"/>
      <c r="CD104" s="279"/>
      <c r="CE104" s="279"/>
      <c r="CF104" s="279"/>
      <c r="CG104" s="279"/>
      <c r="CH104" s="279"/>
      <c r="CI104" s="279"/>
      <c r="CJ104" s="279"/>
      <c r="CK104" s="279"/>
      <c r="CL104" s="279"/>
      <c r="CM104" s="279"/>
      <c r="CN104" s="279"/>
      <c r="CO104" s="279"/>
      <c r="CP104" s="279"/>
      <c r="CQ104" s="279"/>
      <c r="CR104" s="279"/>
      <c r="CS104" s="279"/>
      <c r="CT104" s="279"/>
      <c r="CU104" s="279"/>
      <c r="CV104" s="279"/>
      <c r="CW104" s="279"/>
      <c r="CX104" s="279"/>
      <c r="CY104" s="279"/>
      <c r="CZ104" s="279"/>
      <c r="DA104" s="279"/>
      <c r="DB104" s="279"/>
      <c r="DC104" s="279"/>
      <c r="DD104" s="387"/>
      <c r="DE104" s="257"/>
    </row>
    <row r="105" spans="2:109" ht="15" customHeight="1" x14ac:dyDescent="0.25">
      <c r="B105" s="415" t="str">
        <f t="shared" si="42"/>
        <v>4 / 43</v>
      </c>
      <c r="C105" s="1224" t="s">
        <v>847</v>
      </c>
      <c r="D105" s="1225"/>
      <c r="E105" s="1225"/>
      <c r="F105" s="1225"/>
      <c r="G105" s="1225"/>
      <c r="H105" s="1225"/>
      <c r="I105" s="1225"/>
      <c r="J105" s="1225"/>
      <c r="K105" s="1225"/>
      <c r="L105" s="1225"/>
      <c r="M105" s="1225"/>
      <c r="N105" s="1225"/>
      <c r="O105" s="1225"/>
      <c r="P105" s="1226"/>
      <c r="AV105" s="204"/>
      <c r="AW105" s="204"/>
      <c r="AX105" s="204"/>
      <c r="AY105" s="204"/>
      <c r="AZ105" s="204"/>
    </row>
    <row r="106" spans="2:109" ht="15" customHeight="1" x14ac:dyDescent="0.25">
      <c r="B106" s="415" t="str">
        <f t="shared" si="42"/>
        <v>5 / 44</v>
      </c>
      <c r="C106" s="1224" t="s">
        <v>848</v>
      </c>
      <c r="D106" s="1225"/>
      <c r="E106" s="1225"/>
      <c r="F106" s="1225"/>
      <c r="G106" s="1225"/>
      <c r="H106" s="1225"/>
      <c r="I106" s="1225"/>
      <c r="J106" s="1225"/>
      <c r="K106" s="1225"/>
      <c r="L106" s="1225"/>
      <c r="M106" s="1225"/>
      <c r="N106" s="1225"/>
      <c r="O106" s="1225"/>
      <c r="P106" s="1226"/>
      <c r="AV106" s="204"/>
      <c r="AW106" s="204"/>
      <c r="AX106" s="204"/>
      <c r="AY106" s="204"/>
      <c r="AZ106" s="204"/>
    </row>
    <row r="107" spans="2:109" ht="30" customHeight="1" x14ac:dyDescent="0.25">
      <c r="B107" s="415" t="str">
        <f t="shared" si="42"/>
        <v>6 / 45</v>
      </c>
      <c r="C107" s="1224" t="s">
        <v>849</v>
      </c>
      <c r="D107" s="1225"/>
      <c r="E107" s="1225"/>
      <c r="F107" s="1225"/>
      <c r="G107" s="1225"/>
      <c r="H107" s="1225"/>
      <c r="I107" s="1225"/>
      <c r="J107" s="1225"/>
      <c r="K107" s="1225"/>
      <c r="L107" s="1225"/>
      <c r="M107" s="1225"/>
      <c r="N107" s="1225"/>
      <c r="O107" s="1225"/>
      <c r="P107" s="1226"/>
      <c r="AV107" s="204"/>
      <c r="AW107" s="204"/>
      <c r="AX107" s="204"/>
      <c r="AY107" s="204"/>
      <c r="AZ107" s="204"/>
    </row>
    <row r="108" spans="2:109" ht="15" customHeight="1" x14ac:dyDescent="0.25">
      <c r="B108" s="415" t="str">
        <f t="shared" si="42"/>
        <v>7 / 46</v>
      </c>
      <c r="C108" s="1224" t="s">
        <v>850</v>
      </c>
      <c r="D108" s="1225"/>
      <c r="E108" s="1225"/>
      <c r="F108" s="1225"/>
      <c r="G108" s="1225"/>
      <c r="H108" s="1225"/>
      <c r="I108" s="1225"/>
      <c r="J108" s="1225"/>
      <c r="K108" s="1225"/>
      <c r="L108" s="1225"/>
      <c r="M108" s="1225"/>
      <c r="N108" s="1225"/>
      <c r="O108" s="1225"/>
      <c r="P108" s="1226"/>
      <c r="AV108" s="204"/>
      <c r="AW108" s="204"/>
      <c r="AX108" s="204"/>
      <c r="AY108" s="204"/>
      <c r="AZ108" s="204"/>
    </row>
    <row r="109" spans="2:109" ht="15" customHeight="1" x14ac:dyDescent="0.25">
      <c r="B109" s="415" t="str">
        <f t="shared" si="42"/>
        <v>8 / 47</v>
      </c>
      <c r="C109" s="1224" t="s">
        <v>851</v>
      </c>
      <c r="D109" s="1225"/>
      <c r="E109" s="1225"/>
      <c r="F109" s="1225"/>
      <c r="G109" s="1225"/>
      <c r="H109" s="1225"/>
      <c r="I109" s="1225"/>
      <c r="J109" s="1225"/>
      <c r="K109" s="1225"/>
      <c r="L109" s="1225"/>
      <c r="M109" s="1225"/>
      <c r="N109" s="1225"/>
      <c r="O109" s="1225"/>
      <c r="P109" s="1226"/>
      <c r="AV109" s="204"/>
      <c r="AW109" s="204"/>
      <c r="AX109" s="204"/>
      <c r="AY109" s="204"/>
      <c r="AZ109" s="204"/>
    </row>
    <row r="110" spans="2:109" ht="15" customHeight="1" x14ac:dyDescent="0.25">
      <c r="B110" s="415" t="str">
        <f t="shared" si="42"/>
        <v>9 / 48</v>
      </c>
      <c r="C110" s="1224" t="s">
        <v>852</v>
      </c>
      <c r="D110" s="1225"/>
      <c r="E110" s="1225"/>
      <c r="F110" s="1225"/>
      <c r="G110" s="1225"/>
      <c r="H110" s="1225"/>
      <c r="I110" s="1225"/>
      <c r="J110" s="1225"/>
      <c r="K110" s="1225"/>
      <c r="L110" s="1225"/>
      <c r="M110" s="1225"/>
      <c r="N110" s="1225"/>
      <c r="O110" s="1225"/>
      <c r="P110" s="1226"/>
      <c r="AV110" s="204"/>
      <c r="AW110" s="204"/>
      <c r="AX110" s="204"/>
      <c r="AY110" s="204"/>
      <c r="AZ110" s="204"/>
    </row>
    <row r="111" spans="2:109" ht="15" customHeight="1" x14ac:dyDescent="0.25">
      <c r="B111" s="415" t="str">
        <f t="shared" si="42"/>
        <v>10 / 49</v>
      </c>
      <c r="C111" s="1224" t="s">
        <v>853</v>
      </c>
      <c r="D111" s="1225"/>
      <c r="E111" s="1225"/>
      <c r="F111" s="1225"/>
      <c r="G111" s="1225"/>
      <c r="H111" s="1225"/>
      <c r="I111" s="1225"/>
      <c r="J111" s="1225"/>
      <c r="K111" s="1225"/>
      <c r="L111" s="1225"/>
      <c r="M111" s="1225"/>
      <c r="N111" s="1225"/>
      <c r="O111" s="1225"/>
      <c r="P111" s="1226"/>
      <c r="AV111" s="204"/>
      <c r="AW111" s="204"/>
      <c r="AX111" s="204"/>
      <c r="AY111" s="204"/>
      <c r="AZ111" s="204"/>
    </row>
    <row r="112" spans="2:109" ht="30" customHeight="1" x14ac:dyDescent="0.25">
      <c r="B112" s="415" t="str">
        <f t="shared" si="42"/>
        <v>11 / 50</v>
      </c>
      <c r="C112" s="1224" t="s">
        <v>854</v>
      </c>
      <c r="D112" s="1225"/>
      <c r="E112" s="1225"/>
      <c r="F112" s="1225"/>
      <c r="G112" s="1225"/>
      <c r="H112" s="1225"/>
      <c r="I112" s="1225"/>
      <c r="J112" s="1225"/>
      <c r="K112" s="1225"/>
      <c r="L112" s="1225"/>
      <c r="M112" s="1225"/>
      <c r="N112" s="1225"/>
      <c r="O112" s="1225"/>
      <c r="P112" s="1226"/>
    </row>
    <row r="113" spans="2:16" ht="15" customHeight="1" x14ac:dyDescent="0.25">
      <c r="B113" s="415" t="str">
        <f t="shared" si="42"/>
        <v>12 / 51</v>
      </c>
      <c r="C113" s="1224" t="s">
        <v>855</v>
      </c>
      <c r="D113" s="1225"/>
      <c r="E113" s="1225"/>
      <c r="F113" s="1225"/>
      <c r="G113" s="1225"/>
      <c r="H113" s="1225"/>
      <c r="I113" s="1225"/>
      <c r="J113" s="1225"/>
      <c r="K113" s="1225"/>
      <c r="L113" s="1225"/>
      <c r="M113" s="1225"/>
      <c r="N113" s="1225"/>
      <c r="O113" s="1225"/>
      <c r="P113" s="1226"/>
    </row>
    <row r="114" spans="2:16" ht="15" customHeight="1" x14ac:dyDescent="0.25">
      <c r="B114" s="415" t="str">
        <f t="shared" si="42"/>
        <v>13 / 52</v>
      </c>
      <c r="C114" s="1224" t="s">
        <v>856</v>
      </c>
      <c r="D114" s="1225"/>
      <c r="E114" s="1225"/>
      <c r="F114" s="1225"/>
      <c r="G114" s="1225"/>
      <c r="H114" s="1225"/>
      <c r="I114" s="1225"/>
      <c r="J114" s="1225"/>
      <c r="K114" s="1225"/>
      <c r="L114" s="1225"/>
      <c r="M114" s="1225"/>
      <c r="N114" s="1225"/>
      <c r="O114" s="1225"/>
      <c r="P114" s="1226"/>
    </row>
    <row r="115" spans="2:16" ht="30" customHeight="1" x14ac:dyDescent="0.25">
      <c r="B115" s="415" t="str">
        <f t="shared" si="42"/>
        <v>14 / 53</v>
      </c>
      <c r="C115" s="1224" t="s">
        <v>857</v>
      </c>
      <c r="D115" s="1225"/>
      <c r="E115" s="1225"/>
      <c r="F115" s="1225"/>
      <c r="G115" s="1225"/>
      <c r="H115" s="1225"/>
      <c r="I115" s="1225"/>
      <c r="J115" s="1225"/>
      <c r="K115" s="1225"/>
      <c r="L115" s="1225"/>
      <c r="M115" s="1225"/>
      <c r="N115" s="1225"/>
      <c r="O115" s="1225"/>
      <c r="P115" s="1226"/>
    </row>
    <row r="116" spans="2:16" ht="30" customHeight="1" x14ac:dyDescent="0.25">
      <c r="B116" s="415" t="str">
        <f t="shared" si="42"/>
        <v>15 / 54</v>
      </c>
      <c r="C116" s="1224" t="s">
        <v>858</v>
      </c>
      <c r="D116" s="1225"/>
      <c r="E116" s="1225"/>
      <c r="F116" s="1225"/>
      <c r="G116" s="1225"/>
      <c r="H116" s="1225"/>
      <c r="I116" s="1225"/>
      <c r="J116" s="1225"/>
      <c r="K116" s="1225"/>
      <c r="L116" s="1225"/>
      <c r="M116" s="1225"/>
      <c r="N116" s="1225"/>
      <c r="O116" s="1225"/>
      <c r="P116" s="1226"/>
    </row>
    <row r="117" spans="2:16" ht="15" customHeight="1" x14ac:dyDescent="0.25">
      <c r="B117" s="415" t="str">
        <f t="shared" si="42"/>
        <v>16 / 55</v>
      </c>
      <c r="C117" s="1224" t="s">
        <v>859</v>
      </c>
      <c r="D117" s="1225"/>
      <c r="E117" s="1225"/>
      <c r="F117" s="1225"/>
      <c r="G117" s="1225"/>
      <c r="H117" s="1225"/>
      <c r="I117" s="1225"/>
      <c r="J117" s="1225"/>
      <c r="K117" s="1225"/>
      <c r="L117" s="1225"/>
      <c r="M117" s="1225"/>
      <c r="N117" s="1225"/>
      <c r="O117" s="1225"/>
      <c r="P117" s="1226"/>
    </row>
    <row r="118" spans="2:16" ht="15" customHeight="1" x14ac:dyDescent="0.25">
      <c r="B118" s="415" t="str">
        <f t="shared" si="42"/>
        <v>17 / 56</v>
      </c>
      <c r="C118" s="1224" t="s">
        <v>860</v>
      </c>
      <c r="D118" s="1225"/>
      <c r="E118" s="1225"/>
      <c r="F118" s="1225"/>
      <c r="G118" s="1225"/>
      <c r="H118" s="1225"/>
      <c r="I118" s="1225"/>
      <c r="J118" s="1225"/>
      <c r="K118" s="1225"/>
      <c r="L118" s="1225"/>
      <c r="M118" s="1225"/>
      <c r="N118" s="1225"/>
      <c r="O118" s="1225"/>
      <c r="P118" s="1226"/>
    </row>
    <row r="119" spans="2:16" ht="15" customHeight="1" x14ac:dyDescent="0.25">
      <c r="B119" s="415" t="str">
        <f t="shared" si="42"/>
        <v>18 / 57</v>
      </c>
      <c r="C119" s="1224" t="s">
        <v>861</v>
      </c>
      <c r="D119" s="1225"/>
      <c r="E119" s="1225"/>
      <c r="F119" s="1225"/>
      <c r="G119" s="1225"/>
      <c r="H119" s="1225"/>
      <c r="I119" s="1225"/>
      <c r="J119" s="1225"/>
      <c r="K119" s="1225"/>
      <c r="L119" s="1225"/>
      <c r="M119" s="1225"/>
      <c r="N119" s="1225"/>
      <c r="O119" s="1225"/>
      <c r="P119" s="1226"/>
    </row>
    <row r="120" spans="2:16" ht="15" customHeight="1" x14ac:dyDescent="0.25">
      <c r="B120" s="415" t="str">
        <f t="shared" si="42"/>
        <v>19 / 58</v>
      </c>
      <c r="C120" s="1224" t="s">
        <v>862</v>
      </c>
      <c r="D120" s="1225"/>
      <c r="E120" s="1225"/>
      <c r="F120" s="1225"/>
      <c r="G120" s="1225"/>
      <c r="H120" s="1225"/>
      <c r="I120" s="1225"/>
      <c r="J120" s="1225"/>
      <c r="K120" s="1225"/>
      <c r="L120" s="1225"/>
      <c r="M120" s="1225"/>
      <c r="N120" s="1225"/>
      <c r="O120" s="1225"/>
      <c r="P120" s="1226"/>
    </row>
    <row r="121" spans="2:16" ht="15" customHeight="1" x14ac:dyDescent="0.25">
      <c r="B121" s="415" t="str">
        <f t="shared" si="42"/>
        <v>20 / 59</v>
      </c>
      <c r="C121" s="1224" t="s">
        <v>863</v>
      </c>
      <c r="D121" s="1225"/>
      <c r="E121" s="1225"/>
      <c r="F121" s="1225"/>
      <c r="G121" s="1225"/>
      <c r="H121" s="1225"/>
      <c r="I121" s="1225"/>
      <c r="J121" s="1225"/>
      <c r="K121" s="1225"/>
      <c r="L121" s="1225"/>
      <c r="M121" s="1225"/>
      <c r="N121" s="1225"/>
      <c r="O121" s="1225"/>
      <c r="P121" s="1226"/>
    </row>
    <row r="122" spans="2:16" ht="15" customHeight="1" x14ac:dyDescent="0.25">
      <c r="B122" s="415" t="str">
        <f t="shared" si="42"/>
        <v>21 / 60</v>
      </c>
      <c r="C122" s="1224" t="s">
        <v>864</v>
      </c>
      <c r="D122" s="1225"/>
      <c r="E122" s="1225"/>
      <c r="F122" s="1225"/>
      <c r="G122" s="1225"/>
      <c r="H122" s="1225"/>
      <c r="I122" s="1225"/>
      <c r="J122" s="1225"/>
      <c r="K122" s="1225"/>
      <c r="L122" s="1225"/>
      <c r="M122" s="1225"/>
      <c r="N122" s="1225"/>
      <c r="O122" s="1225"/>
      <c r="P122" s="1226"/>
    </row>
    <row r="123" spans="2:16" ht="15" customHeight="1" x14ac:dyDescent="0.25">
      <c r="B123" s="415" t="str">
        <f t="shared" si="42"/>
        <v>22 / 61</v>
      </c>
      <c r="C123" s="1224" t="s">
        <v>865</v>
      </c>
      <c r="D123" s="1225"/>
      <c r="E123" s="1225"/>
      <c r="F123" s="1225"/>
      <c r="G123" s="1225"/>
      <c r="H123" s="1225"/>
      <c r="I123" s="1225"/>
      <c r="J123" s="1225"/>
      <c r="K123" s="1225"/>
      <c r="L123" s="1225"/>
      <c r="M123" s="1225"/>
      <c r="N123" s="1225"/>
      <c r="O123" s="1225"/>
      <c r="P123" s="1226"/>
    </row>
    <row r="124" spans="2:16" ht="15" customHeight="1" x14ac:dyDescent="0.25">
      <c r="B124" s="415" t="str">
        <f t="shared" si="42"/>
        <v>23 / 62</v>
      </c>
      <c r="C124" s="1224" t="s">
        <v>866</v>
      </c>
      <c r="D124" s="1225"/>
      <c r="E124" s="1225"/>
      <c r="F124" s="1225"/>
      <c r="G124" s="1225"/>
      <c r="H124" s="1225"/>
      <c r="I124" s="1225"/>
      <c r="J124" s="1225"/>
      <c r="K124" s="1225"/>
      <c r="L124" s="1225"/>
      <c r="M124" s="1225"/>
      <c r="N124" s="1225"/>
      <c r="O124" s="1225"/>
      <c r="P124" s="1226"/>
    </row>
    <row r="125" spans="2:16" ht="30" customHeight="1" x14ac:dyDescent="0.25">
      <c r="B125" s="417" t="s">
        <v>867</v>
      </c>
      <c r="C125" s="1224" t="s">
        <v>868</v>
      </c>
      <c r="D125" s="1225"/>
      <c r="E125" s="1225"/>
      <c r="F125" s="1225"/>
      <c r="G125" s="1225"/>
      <c r="H125" s="1225"/>
      <c r="I125" s="1225"/>
      <c r="J125" s="1225"/>
      <c r="K125" s="1225"/>
      <c r="L125" s="1225"/>
      <c r="M125" s="1225"/>
      <c r="N125" s="1225"/>
      <c r="O125" s="1225"/>
      <c r="P125" s="1226"/>
    </row>
    <row r="126" spans="2:16" ht="15" customHeight="1" thickBot="1" x14ac:dyDescent="0.3">
      <c r="B126" s="418" t="str">
        <f>B47&amp;" / "&amp;B88</f>
        <v>39 / 78</v>
      </c>
      <c r="C126" s="1230" t="s">
        <v>869</v>
      </c>
      <c r="D126" s="1231"/>
      <c r="E126" s="1231"/>
      <c r="F126" s="1231"/>
      <c r="G126" s="1231"/>
      <c r="H126" s="1231"/>
      <c r="I126" s="1231"/>
      <c r="J126" s="1231"/>
      <c r="K126" s="1231"/>
      <c r="L126" s="1231"/>
      <c r="M126" s="1231"/>
      <c r="N126" s="1231"/>
      <c r="O126" s="1231"/>
      <c r="P126" s="1232"/>
    </row>
    <row r="127" spans="2:16" x14ac:dyDescent="0.25"/>
    <row r="128" spans="2:16" x14ac:dyDescent="0.25"/>
  </sheetData>
  <sheetProtection algorithmName="SHA-512" hashValue="bpx8DpDNqwdcgUHedtHP1GDiYbLIvRLSwTbZYvQ5XLyARA8+Bjtpdh0rHshSIOD328HCG7R1cBzPPwVQh+Bwag==" saltValue="Yrhzs2J/scfkyPSjT4WtWw==" spinCount="100000" sheet="1" objects="1" scenarios="1"/>
  <mergeCells count="48">
    <mergeCell ref="C125:P125"/>
    <mergeCell ref="C126:P126"/>
    <mergeCell ref="C119:P119"/>
    <mergeCell ref="C120:P120"/>
    <mergeCell ref="C121:P121"/>
    <mergeCell ref="C122:P122"/>
    <mergeCell ref="C123:P123"/>
    <mergeCell ref="C124:P124"/>
    <mergeCell ref="C118:P118"/>
    <mergeCell ref="C107:P107"/>
    <mergeCell ref="C108:P108"/>
    <mergeCell ref="C109:P109"/>
    <mergeCell ref="C110:P110"/>
    <mergeCell ref="C111:P111"/>
    <mergeCell ref="C112:P112"/>
    <mergeCell ref="C113:P113"/>
    <mergeCell ref="C114:P114"/>
    <mergeCell ref="C115:P115"/>
    <mergeCell ref="C116:P116"/>
    <mergeCell ref="C117:P117"/>
    <mergeCell ref="C106:P106"/>
    <mergeCell ref="AK6:AO6"/>
    <mergeCell ref="AP6:AT6"/>
    <mergeCell ref="BB6:BE6"/>
    <mergeCell ref="BF6:BJ6"/>
    <mergeCell ref="B96:P96"/>
    <mergeCell ref="B98:P98"/>
    <mergeCell ref="C100:P100"/>
    <mergeCell ref="C102:P102"/>
    <mergeCell ref="C103:P103"/>
    <mergeCell ref="C104:P104"/>
    <mergeCell ref="C105:P105"/>
    <mergeCell ref="AK3:AO3"/>
    <mergeCell ref="AP3:AT3"/>
    <mergeCell ref="BF3:BJ3"/>
    <mergeCell ref="B6:F6"/>
    <mergeCell ref="G6:K6"/>
    <mergeCell ref="L6:P6"/>
    <mergeCell ref="Q6:U6"/>
    <mergeCell ref="V6:Z6"/>
    <mergeCell ref="AA6:AE6"/>
    <mergeCell ref="AF6:AJ6"/>
    <mergeCell ref="G3:K3"/>
    <mergeCell ref="L3:P3"/>
    <mergeCell ref="Q3:U3"/>
    <mergeCell ref="V3:Z3"/>
    <mergeCell ref="AA3:AE3"/>
    <mergeCell ref="AF3:AJ3"/>
  </mergeCells>
  <conditionalFormatting sqref="AY8:AZ89">
    <cfRule type="cellIs" dxfId="610" priority="1" operator="equal">
      <formula>0</formula>
    </cfRule>
  </conditionalFormatting>
  <dataValidations count="2">
    <dataValidation type="custom" showErrorMessage="1" errorTitle="No label" error="You must enter a description in column C for any additional values." sqref="G32:AT46">
      <formula1>AND(SUM($G$32:$AT$46)&gt;0,NOT(ISNONTEXT($C32)))</formula1>
    </dataValidation>
    <dataValidation type="custom" showErrorMessage="1" errorTitle="No label" error="You must enter a description in column C for any additional values." sqref="G73:AT87">
      <formula1>AND(SUM($G$73:$AT$87)&gt;0,NOT(ISBLANK($C73)))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06"/>
  <sheetViews>
    <sheetView topLeftCell="A19" zoomScale="80" zoomScaleNormal="80" workbookViewId="0">
      <pane xSplit="6" topLeftCell="M1" activePane="topRight" state="frozen"/>
      <selection pane="topRight" activeCell="X58" sqref="X58"/>
    </sheetView>
  </sheetViews>
  <sheetFormatPr defaultColWidth="0" defaultRowHeight="15" zeroHeight="1" x14ac:dyDescent="0.25"/>
  <cols>
    <col min="1" max="1" width="1.85546875" style="6" customWidth="1"/>
    <col min="2" max="2" width="7.5703125" style="6" customWidth="1"/>
    <col min="3" max="3" width="52.7109375" style="6" customWidth="1"/>
    <col min="4" max="4" width="14.85546875" style="6" bestFit="1" customWidth="1"/>
    <col min="5" max="6" width="6.42578125" style="6" customWidth="1"/>
    <col min="7" max="54" width="11" style="6" customWidth="1"/>
    <col min="55" max="55" width="3" style="6" customWidth="1"/>
    <col min="56" max="56" width="29.28515625" style="6" customWidth="1"/>
    <col min="57" max="57" width="93.28515625" style="6" customWidth="1"/>
    <col min="58" max="58" width="3" style="6" customWidth="1"/>
    <col min="59" max="59" width="56.7109375" style="14" customWidth="1"/>
    <col min="60" max="60" width="43" style="14" customWidth="1"/>
    <col min="61" max="61" width="5.28515625" style="6" customWidth="1"/>
    <col min="62" max="62" width="7.5703125" style="6" customWidth="1"/>
    <col min="63" max="63" width="52.7109375" style="6" customWidth="1"/>
    <col min="64" max="65" width="6.42578125" style="6" customWidth="1"/>
    <col min="66" max="71" width="14.42578125" style="6" customWidth="1"/>
    <col min="72" max="72" width="11" style="6" customWidth="1"/>
    <col min="73" max="73" width="3" style="7" hidden="1" customWidth="1"/>
    <col min="74" max="74" width="17.85546875" style="14" hidden="1" customWidth="1"/>
    <col min="75" max="75" width="3" style="14" hidden="1" customWidth="1"/>
    <col min="76" max="122" width="4" style="8" hidden="1" customWidth="1"/>
    <col min="123" max="123" width="6.85546875" style="8" hidden="1" customWidth="1"/>
    <col min="124" max="124" width="1.85546875" style="7" hidden="1" customWidth="1"/>
    <col min="125" max="125" width="24.7109375" style="6" hidden="1" customWidth="1"/>
    <col min="126" max="172" width="2.140625" style="420" hidden="1" customWidth="1"/>
    <col min="173" max="173" width="4" style="421" hidden="1" customWidth="1"/>
    <col min="174" max="16384" width="11" style="6" hidden="1"/>
  </cols>
  <sheetData>
    <row r="1" spans="2:172" s="421" customFormat="1" ht="20.25" x14ac:dyDescent="0.25">
      <c r="B1" s="1" t="s">
        <v>870</v>
      </c>
      <c r="C1" s="1"/>
      <c r="D1" s="1"/>
      <c r="E1" s="1"/>
      <c r="F1" s="1"/>
      <c r="G1" s="1"/>
      <c r="H1" s="1"/>
      <c r="I1" s="1"/>
      <c r="J1" s="1"/>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4" t="str">
        <f>[1]AppValidation!$D$2</f>
        <v xml:space="preserve">Hafren Dyfrdwy </v>
      </c>
      <c r="BC1" s="419"/>
      <c r="BD1" s="1185" t="s">
        <v>1</v>
      </c>
      <c r="BE1" s="1185"/>
      <c r="BF1" s="1185"/>
      <c r="BG1" s="1185"/>
      <c r="BH1" s="1185"/>
      <c r="BI1" s="6"/>
      <c r="BJ1" s="1" t="s">
        <v>2</v>
      </c>
      <c r="BK1" s="1"/>
      <c r="BL1" s="1"/>
      <c r="BM1" s="1"/>
      <c r="BN1" s="1"/>
      <c r="BO1" s="1"/>
      <c r="BP1" s="1"/>
      <c r="BQ1" s="1"/>
      <c r="BR1" s="1"/>
      <c r="BS1" s="3" t="str">
        <f>LEFT($B$1,4)</f>
        <v>WWS1</v>
      </c>
      <c r="BT1" s="6"/>
      <c r="BU1" s="7"/>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7"/>
      <c r="DU1" s="6"/>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c r="FE1" s="420"/>
      <c r="FF1" s="420"/>
      <c r="FG1" s="420"/>
      <c r="FH1" s="420"/>
      <c r="FI1" s="420"/>
      <c r="FJ1" s="420"/>
      <c r="FK1" s="420"/>
      <c r="FL1" s="420"/>
      <c r="FM1" s="420"/>
      <c r="FN1" s="420"/>
      <c r="FO1" s="420"/>
      <c r="FP1" s="420"/>
    </row>
    <row r="2" spans="2:172" s="421" customFormat="1" ht="15" customHeight="1" thickBot="1" x14ac:dyDescent="0.35">
      <c r="B2" s="422"/>
      <c r="C2" s="423"/>
      <c r="D2" s="423"/>
      <c r="E2" s="423"/>
      <c r="F2" s="423"/>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6"/>
      <c r="BF2" s="6"/>
      <c r="BG2" s="14"/>
      <c r="BH2" s="14"/>
      <c r="BI2" s="6"/>
      <c r="BJ2" s="422"/>
      <c r="BK2" s="423"/>
      <c r="BL2" s="423"/>
      <c r="BM2" s="423"/>
      <c r="BN2" s="424"/>
      <c r="BO2" s="424"/>
      <c r="BP2" s="424"/>
      <c r="BQ2" s="424"/>
      <c r="BR2" s="424"/>
      <c r="BS2" s="424"/>
      <c r="BT2" s="6"/>
      <c r="BU2" s="7"/>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7"/>
      <c r="DU2" s="6"/>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0"/>
      <c r="FN2" s="420"/>
      <c r="FO2" s="420"/>
      <c r="FP2" s="420"/>
    </row>
    <row r="3" spans="2:172" s="421" customFormat="1" ht="16.5" customHeight="1" thickBot="1" x14ac:dyDescent="0.35">
      <c r="B3" s="425"/>
      <c r="C3" s="425"/>
      <c r="D3" s="425"/>
      <c r="E3" s="425"/>
      <c r="F3" s="425"/>
      <c r="G3" s="1233" t="s">
        <v>3</v>
      </c>
      <c r="H3" s="1234"/>
      <c r="I3" s="1234"/>
      <c r="J3" s="1234"/>
      <c r="K3" s="1234"/>
      <c r="L3" s="1235"/>
      <c r="M3" s="1233" t="s">
        <v>4</v>
      </c>
      <c r="N3" s="1234"/>
      <c r="O3" s="1234"/>
      <c r="P3" s="1234"/>
      <c r="Q3" s="1234"/>
      <c r="R3" s="1235"/>
      <c r="S3" s="1233" t="s">
        <v>5</v>
      </c>
      <c r="T3" s="1234"/>
      <c r="U3" s="1234"/>
      <c r="V3" s="1234"/>
      <c r="W3" s="1234"/>
      <c r="X3" s="1235"/>
      <c r="Y3" s="1233" t="s">
        <v>6</v>
      </c>
      <c r="Z3" s="1234"/>
      <c r="AA3" s="1234"/>
      <c r="AB3" s="1234"/>
      <c r="AC3" s="1234"/>
      <c r="AD3" s="1235"/>
      <c r="AE3" s="1233" t="s">
        <v>7</v>
      </c>
      <c r="AF3" s="1234"/>
      <c r="AG3" s="1234"/>
      <c r="AH3" s="1234"/>
      <c r="AI3" s="1234"/>
      <c r="AJ3" s="1235"/>
      <c r="AK3" s="1233" t="s">
        <v>8</v>
      </c>
      <c r="AL3" s="1234"/>
      <c r="AM3" s="1234"/>
      <c r="AN3" s="1234"/>
      <c r="AO3" s="1234"/>
      <c r="AP3" s="1235"/>
      <c r="AQ3" s="1233" t="s">
        <v>9</v>
      </c>
      <c r="AR3" s="1234"/>
      <c r="AS3" s="1234"/>
      <c r="AT3" s="1234"/>
      <c r="AU3" s="1234"/>
      <c r="AV3" s="1235"/>
      <c r="AW3" s="1233" t="s">
        <v>10</v>
      </c>
      <c r="AX3" s="1234"/>
      <c r="AY3" s="1234"/>
      <c r="AZ3" s="1234"/>
      <c r="BA3" s="1234"/>
      <c r="BB3" s="1235"/>
      <c r="BC3" s="424"/>
      <c r="BD3" s="426"/>
      <c r="BE3" s="6"/>
      <c r="BF3" s="6"/>
      <c r="BG3" s="14"/>
      <c r="BH3" s="14"/>
      <c r="BI3" s="6"/>
      <c r="BJ3" s="425"/>
      <c r="BK3" s="425"/>
      <c r="BL3" s="425"/>
      <c r="BM3" s="425"/>
      <c r="BN3" s="1233" t="s">
        <v>11</v>
      </c>
      <c r="BO3" s="1234"/>
      <c r="BP3" s="1234"/>
      <c r="BQ3" s="1234"/>
      <c r="BR3" s="1234"/>
      <c r="BS3" s="1235"/>
      <c r="BT3" s="6"/>
      <c r="BU3" s="7"/>
      <c r="BV3" s="18"/>
      <c r="BW3" s="18"/>
      <c r="BX3" s="1236" t="s">
        <v>12</v>
      </c>
      <c r="BY3" s="1236"/>
      <c r="BZ3" s="1236"/>
      <c r="CA3" s="1236"/>
      <c r="CB3" s="1236"/>
      <c r="CC3" s="1236"/>
      <c r="CD3" s="1236"/>
      <c r="CE3" s="1236"/>
      <c r="CF3" s="1236"/>
      <c r="CG3" s="1236"/>
      <c r="CH3" s="1236"/>
      <c r="CI3" s="1236"/>
      <c r="CJ3" s="1236"/>
      <c r="CK3" s="1236"/>
      <c r="CL3" s="1236"/>
      <c r="CM3" s="1236"/>
      <c r="CN3" s="1236"/>
      <c r="CO3" s="1236"/>
      <c r="CP3" s="1236"/>
      <c r="CQ3" s="1236"/>
      <c r="CR3" s="1236"/>
      <c r="CS3" s="1236"/>
      <c r="CT3" s="1236"/>
      <c r="CU3" s="1236"/>
      <c r="CV3" s="1236"/>
      <c r="CW3" s="1236"/>
      <c r="CX3" s="1236"/>
      <c r="CY3" s="1236"/>
      <c r="CZ3" s="1236"/>
      <c r="DA3" s="1236"/>
      <c r="DB3" s="1236"/>
      <c r="DC3" s="1236"/>
      <c r="DD3" s="1236"/>
      <c r="DE3" s="1236"/>
      <c r="DF3" s="1236"/>
      <c r="DG3" s="1236"/>
      <c r="DH3" s="1236"/>
      <c r="DI3" s="1236"/>
      <c r="DJ3" s="1236"/>
      <c r="DK3" s="1236"/>
      <c r="DL3" s="1236"/>
      <c r="DM3" s="1236"/>
      <c r="DN3" s="1236"/>
      <c r="DO3" s="1236"/>
      <c r="DP3" s="1236"/>
      <c r="DQ3" s="1236"/>
      <c r="DR3" s="1236"/>
      <c r="DS3" s="427"/>
      <c r="DT3" s="7"/>
      <c r="DU3" s="1237" t="s">
        <v>13</v>
      </c>
      <c r="DV3" s="1237"/>
      <c r="DW3" s="1237"/>
      <c r="DX3" s="1237"/>
      <c r="DY3" s="1237"/>
      <c r="DZ3" s="1237"/>
      <c r="EA3" s="1237"/>
      <c r="EB3" s="1237"/>
      <c r="EC3" s="1237"/>
      <c r="ED3" s="1237"/>
      <c r="EE3" s="1237"/>
      <c r="EF3" s="1237"/>
      <c r="EG3" s="1237"/>
      <c r="EH3" s="1237"/>
      <c r="EI3" s="1237"/>
      <c r="EJ3" s="1237"/>
      <c r="EK3" s="1237"/>
      <c r="EL3" s="1237"/>
      <c r="EM3" s="1237"/>
      <c r="EN3" s="1237"/>
      <c r="EO3" s="1237"/>
      <c r="EP3" s="1237"/>
      <c r="EQ3" s="1237"/>
      <c r="ER3" s="1237"/>
      <c r="ES3" s="1237"/>
      <c r="ET3" s="1237"/>
      <c r="EU3" s="1237"/>
      <c r="EV3" s="1237"/>
      <c r="EW3" s="1237"/>
      <c r="EX3" s="1237"/>
      <c r="EY3" s="1237"/>
      <c r="EZ3" s="1237"/>
      <c r="FA3" s="1237"/>
      <c r="FB3" s="1237"/>
      <c r="FC3" s="1237"/>
      <c r="FD3" s="1237"/>
      <c r="FE3" s="1237"/>
      <c r="FF3" s="1237"/>
      <c r="FG3" s="1237"/>
      <c r="FH3" s="1237"/>
      <c r="FI3" s="1237"/>
      <c r="FJ3" s="1237"/>
      <c r="FK3" s="1237"/>
      <c r="FL3" s="1237"/>
      <c r="FM3" s="1237"/>
      <c r="FN3" s="1237"/>
      <c r="FO3" s="1237"/>
      <c r="FP3" s="420"/>
    </row>
    <row r="4" spans="2:172" s="421" customFormat="1" ht="17.25" customHeight="1" thickBot="1" x14ac:dyDescent="0.35">
      <c r="B4" s="1238" t="s">
        <v>14</v>
      </c>
      <c r="C4" s="1239"/>
      <c r="D4" s="1242" t="s">
        <v>2</v>
      </c>
      <c r="E4" s="1244" t="s">
        <v>16</v>
      </c>
      <c r="F4" s="1246" t="s">
        <v>17</v>
      </c>
      <c r="G4" s="1248" t="s">
        <v>871</v>
      </c>
      <c r="H4" s="1244" t="s">
        <v>872</v>
      </c>
      <c r="I4" s="1251" t="s">
        <v>873</v>
      </c>
      <c r="J4" s="1252"/>
      <c r="K4" s="1253"/>
      <c r="L4" s="1246" t="s">
        <v>22</v>
      </c>
      <c r="M4" s="1248" t="s">
        <v>871</v>
      </c>
      <c r="N4" s="1244" t="s">
        <v>872</v>
      </c>
      <c r="O4" s="1251" t="s">
        <v>873</v>
      </c>
      <c r="P4" s="1252"/>
      <c r="Q4" s="1253"/>
      <c r="R4" s="1246" t="s">
        <v>22</v>
      </c>
      <c r="S4" s="1248" t="s">
        <v>871</v>
      </c>
      <c r="T4" s="1244" t="s">
        <v>872</v>
      </c>
      <c r="U4" s="1251" t="s">
        <v>873</v>
      </c>
      <c r="V4" s="1252"/>
      <c r="W4" s="1253"/>
      <c r="X4" s="1246" t="s">
        <v>22</v>
      </c>
      <c r="Y4" s="1248" t="s">
        <v>871</v>
      </c>
      <c r="Z4" s="1244" t="s">
        <v>872</v>
      </c>
      <c r="AA4" s="1251" t="s">
        <v>873</v>
      </c>
      <c r="AB4" s="1252"/>
      <c r="AC4" s="1253"/>
      <c r="AD4" s="1246" t="s">
        <v>22</v>
      </c>
      <c r="AE4" s="1248" t="s">
        <v>871</v>
      </c>
      <c r="AF4" s="1244" t="s">
        <v>872</v>
      </c>
      <c r="AG4" s="1251" t="s">
        <v>873</v>
      </c>
      <c r="AH4" s="1252"/>
      <c r="AI4" s="1253"/>
      <c r="AJ4" s="1246" t="s">
        <v>22</v>
      </c>
      <c r="AK4" s="1248" t="s">
        <v>871</v>
      </c>
      <c r="AL4" s="1244" t="s">
        <v>872</v>
      </c>
      <c r="AM4" s="1251" t="s">
        <v>873</v>
      </c>
      <c r="AN4" s="1252"/>
      <c r="AO4" s="1253"/>
      <c r="AP4" s="1246" t="s">
        <v>22</v>
      </c>
      <c r="AQ4" s="1248" t="s">
        <v>871</v>
      </c>
      <c r="AR4" s="1244" t="s">
        <v>872</v>
      </c>
      <c r="AS4" s="1251" t="s">
        <v>873</v>
      </c>
      <c r="AT4" s="1252"/>
      <c r="AU4" s="1253"/>
      <c r="AV4" s="1246" t="s">
        <v>22</v>
      </c>
      <c r="AW4" s="1248" t="s">
        <v>871</v>
      </c>
      <c r="AX4" s="1244" t="s">
        <v>872</v>
      </c>
      <c r="AY4" s="1251" t="s">
        <v>873</v>
      </c>
      <c r="AZ4" s="1252"/>
      <c r="BA4" s="1253"/>
      <c r="BB4" s="1246" t="s">
        <v>22</v>
      </c>
      <c r="BC4" s="428"/>
      <c r="BD4" s="429"/>
      <c r="BE4" s="429"/>
      <c r="BF4" s="6"/>
      <c r="BG4" s="14"/>
      <c r="BH4" s="14"/>
      <c r="BI4" s="6"/>
      <c r="BJ4" s="1238" t="s">
        <v>14</v>
      </c>
      <c r="BK4" s="1239"/>
      <c r="BL4" s="1244" t="s">
        <v>16</v>
      </c>
      <c r="BM4" s="1246" t="s">
        <v>17</v>
      </c>
      <c r="BN4" s="1248" t="s">
        <v>871</v>
      </c>
      <c r="BO4" s="1244" t="s">
        <v>872</v>
      </c>
      <c r="BP4" s="1251" t="s">
        <v>873</v>
      </c>
      <c r="BQ4" s="1252"/>
      <c r="BR4" s="1253"/>
      <c r="BS4" s="1246" t="s">
        <v>22</v>
      </c>
      <c r="BT4" s="6"/>
      <c r="BU4" s="7"/>
      <c r="BV4" s="14"/>
      <c r="BW4" s="14"/>
      <c r="BX4" s="14"/>
      <c r="BY4" s="14"/>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7"/>
      <c r="DU4" s="430" t="s">
        <v>874</v>
      </c>
      <c r="DV4" s="280"/>
      <c r="DW4" s="280"/>
      <c r="DX4" s="280"/>
      <c r="DY4" s="280"/>
      <c r="DZ4" s="280"/>
      <c r="EA4" s="280"/>
      <c r="EB4" s="280"/>
      <c r="EC4" s="280"/>
      <c r="ED4" s="280"/>
      <c r="EE4" s="280"/>
      <c r="EF4" s="280"/>
      <c r="EG4" s="280"/>
      <c r="EH4" s="280"/>
      <c r="EI4" s="280"/>
      <c r="EJ4" s="280"/>
      <c r="EK4" s="280"/>
      <c r="EL4" s="280"/>
      <c r="EM4" s="280"/>
      <c r="EN4" s="280"/>
      <c r="EO4" s="280"/>
      <c r="EP4" s="280"/>
      <c r="EQ4" s="280"/>
      <c r="ER4" s="280"/>
      <c r="ES4" s="280"/>
      <c r="ET4" s="280"/>
      <c r="EU4" s="280"/>
      <c r="EV4" s="280"/>
      <c r="EW4" s="280"/>
      <c r="EX4" s="280"/>
      <c r="EY4" s="280"/>
      <c r="EZ4" s="280"/>
      <c r="FA4" s="280"/>
      <c r="FB4" s="280"/>
      <c r="FC4" s="280"/>
      <c r="FD4" s="280"/>
      <c r="FE4" s="280"/>
      <c r="FF4" s="280"/>
      <c r="FG4" s="280"/>
      <c r="FH4" s="280"/>
      <c r="FI4" s="280"/>
      <c r="FJ4" s="280"/>
      <c r="FK4" s="280"/>
      <c r="FL4" s="280"/>
      <c r="FM4" s="280"/>
      <c r="FN4" s="280"/>
      <c r="FO4" s="280"/>
      <c r="FP4" s="420"/>
    </row>
    <row r="5" spans="2:172" s="421" customFormat="1" ht="45.75" thickBot="1" x14ac:dyDescent="0.35">
      <c r="B5" s="1240"/>
      <c r="C5" s="1241"/>
      <c r="D5" s="1243"/>
      <c r="E5" s="1245"/>
      <c r="F5" s="1247"/>
      <c r="G5" s="1249"/>
      <c r="H5" s="1250"/>
      <c r="I5" s="431" t="s">
        <v>875</v>
      </c>
      <c r="J5" s="431" t="s">
        <v>876</v>
      </c>
      <c r="K5" s="432" t="s">
        <v>877</v>
      </c>
      <c r="L5" s="1254"/>
      <c r="M5" s="1249"/>
      <c r="N5" s="1250"/>
      <c r="O5" s="431" t="s">
        <v>875</v>
      </c>
      <c r="P5" s="431" t="s">
        <v>876</v>
      </c>
      <c r="Q5" s="432" t="s">
        <v>877</v>
      </c>
      <c r="R5" s="1254"/>
      <c r="S5" s="1249"/>
      <c r="T5" s="1250"/>
      <c r="U5" s="431" t="s">
        <v>875</v>
      </c>
      <c r="V5" s="431" t="s">
        <v>876</v>
      </c>
      <c r="W5" s="432" t="s">
        <v>877</v>
      </c>
      <c r="X5" s="1254"/>
      <c r="Y5" s="1249"/>
      <c r="Z5" s="1250"/>
      <c r="AA5" s="431" t="s">
        <v>875</v>
      </c>
      <c r="AB5" s="431" t="s">
        <v>876</v>
      </c>
      <c r="AC5" s="432" t="s">
        <v>877</v>
      </c>
      <c r="AD5" s="1254"/>
      <c r="AE5" s="1249"/>
      <c r="AF5" s="1250"/>
      <c r="AG5" s="431" t="s">
        <v>875</v>
      </c>
      <c r="AH5" s="431" t="s">
        <v>876</v>
      </c>
      <c r="AI5" s="432" t="s">
        <v>877</v>
      </c>
      <c r="AJ5" s="1254"/>
      <c r="AK5" s="1249"/>
      <c r="AL5" s="1250"/>
      <c r="AM5" s="431" t="s">
        <v>875</v>
      </c>
      <c r="AN5" s="431" t="s">
        <v>876</v>
      </c>
      <c r="AO5" s="432" t="s">
        <v>877</v>
      </c>
      <c r="AP5" s="1254"/>
      <c r="AQ5" s="1249"/>
      <c r="AR5" s="1250"/>
      <c r="AS5" s="431" t="s">
        <v>875</v>
      </c>
      <c r="AT5" s="431" t="s">
        <v>876</v>
      </c>
      <c r="AU5" s="432" t="s">
        <v>877</v>
      </c>
      <c r="AV5" s="1254"/>
      <c r="AW5" s="1249"/>
      <c r="AX5" s="1250"/>
      <c r="AY5" s="431" t="s">
        <v>875</v>
      </c>
      <c r="AZ5" s="431" t="s">
        <v>876</v>
      </c>
      <c r="BA5" s="432" t="s">
        <v>877</v>
      </c>
      <c r="BB5" s="1254"/>
      <c r="BC5" s="428"/>
      <c r="BD5" s="26" t="s">
        <v>23</v>
      </c>
      <c r="BE5" s="27" t="s">
        <v>24</v>
      </c>
      <c r="BF5" s="6"/>
      <c r="BG5" s="23" t="s">
        <v>25</v>
      </c>
      <c r="BH5" s="433" t="s">
        <v>13</v>
      </c>
      <c r="BI5" s="6"/>
      <c r="BJ5" s="1240"/>
      <c r="BK5" s="1241"/>
      <c r="BL5" s="1245"/>
      <c r="BM5" s="1247"/>
      <c r="BN5" s="1249"/>
      <c r="BO5" s="1250"/>
      <c r="BP5" s="431" t="s">
        <v>875</v>
      </c>
      <c r="BQ5" s="431" t="s">
        <v>876</v>
      </c>
      <c r="BR5" s="432" t="s">
        <v>877</v>
      </c>
      <c r="BS5" s="1254"/>
      <c r="BT5" s="6"/>
      <c r="BU5" s="7"/>
      <c r="BV5" s="434" t="s">
        <v>26</v>
      </c>
      <c r="BW5" s="14"/>
      <c r="BX5" s="42" t="s">
        <v>27</v>
      </c>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7"/>
      <c r="DU5" s="435" t="s">
        <v>878</v>
      </c>
      <c r="DV5" s="280"/>
      <c r="DW5" s="280"/>
      <c r="DX5" s="280"/>
      <c r="DY5" s="280"/>
      <c r="DZ5" s="280"/>
      <c r="EA5" s="280"/>
      <c r="EB5" s="280"/>
      <c r="EC5" s="280"/>
      <c r="ED5" s="280"/>
      <c r="EE5" s="280"/>
      <c r="EF5" s="280"/>
      <c r="EG5" s="280"/>
      <c r="EH5" s="280"/>
      <c r="EI5" s="280"/>
      <c r="EJ5" s="280"/>
      <c r="EK5" s="280"/>
      <c r="EL5" s="280"/>
      <c r="EM5" s="280"/>
      <c r="EN5" s="280"/>
      <c r="EO5" s="280"/>
      <c r="EP5" s="280"/>
      <c r="EQ5" s="280"/>
      <c r="ER5" s="280"/>
      <c r="ES5" s="280"/>
      <c r="ET5" s="280"/>
      <c r="EU5" s="280"/>
      <c r="EV5" s="280"/>
      <c r="EW5" s="280"/>
      <c r="EX5" s="280"/>
      <c r="EY5" s="280"/>
      <c r="EZ5" s="280"/>
      <c r="FA5" s="280"/>
      <c r="FB5" s="280"/>
      <c r="FC5" s="280"/>
      <c r="FD5" s="280"/>
      <c r="FE5" s="280"/>
      <c r="FF5" s="280"/>
      <c r="FG5" s="280"/>
      <c r="FH5" s="280"/>
      <c r="FI5" s="280"/>
      <c r="FJ5" s="280"/>
      <c r="FK5" s="280"/>
      <c r="FL5" s="280"/>
      <c r="FM5" s="280"/>
      <c r="FN5" s="280"/>
      <c r="FO5" s="280"/>
      <c r="FP5" s="420"/>
    </row>
    <row r="6" spans="2:172" s="421" customFormat="1" ht="14.25" customHeight="1" thickBot="1" x14ac:dyDescent="0.35">
      <c r="B6" s="436"/>
      <c r="C6" s="436"/>
      <c r="D6" s="436"/>
      <c r="E6" s="436"/>
      <c r="F6" s="436"/>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24"/>
      <c r="BD6" s="424"/>
      <c r="BE6" s="6"/>
      <c r="BF6" s="6"/>
      <c r="BG6" s="438"/>
      <c r="BH6" s="438"/>
      <c r="BI6" s="6"/>
      <c r="BJ6" s="436"/>
      <c r="BK6" s="436"/>
      <c r="BL6" s="436"/>
      <c r="BM6" s="436"/>
      <c r="BN6" s="437"/>
      <c r="BO6" s="437"/>
      <c r="BP6" s="437"/>
      <c r="BQ6" s="437"/>
      <c r="BR6" s="437"/>
      <c r="BS6" s="437"/>
      <c r="BT6" s="6"/>
      <c r="BU6" s="7"/>
      <c r="BV6" s="14"/>
      <c r="BW6" s="14"/>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7"/>
      <c r="DU6" s="439" t="s">
        <v>879</v>
      </c>
      <c r="DV6" s="280"/>
      <c r="DW6" s="280"/>
      <c r="DX6" s="280"/>
      <c r="DY6" s="280"/>
      <c r="DZ6" s="280"/>
      <c r="EA6" s="280"/>
      <c r="EB6" s="280"/>
      <c r="EC6" s="280"/>
      <c r="ED6" s="280"/>
      <c r="EE6" s="280"/>
      <c r="EF6" s="280"/>
      <c r="EG6" s="280"/>
      <c r="EH6" s="280"/>
      <c r="EI6" s="280"/>
      <c r="EJ6" s="280"/>
      <c r="EK6" s="280"/>
      <c r="EL6" s="280"/>
      <c r="EM6" s="280"/>
      <c r="EN6" s="280"/>
      <c r="EO6" s="280"/>
      <c r="EP6" s="280"/>
      <c r="EQ6" s="280"/>
      <c r="ER6" s="280"/>
      <c r="ES6" s="280"/>
      <c r="ET6" s="280"/>
      <c r="EU6" s="280"/>
      <c r="EV6" s="280"/>
      <c r="EW6" s="280"/>
      <c r="EX6" s="280"/>
      <c r="EY6" s="280"/>
      <c r="EZ6" s="280"/>
      <c r="FA6" s="280"/>
      <c r="FB6" s="280"/>
      <c r="FC6" s="280"/>
      <c r="FD6" s="280"/>
      <c r="FE6" s="280"/>
      <c r="FF6" s="280"/>
      <c r="FG6" s="280"/>
      <c r="FH6" s="280"/>
      <c r="FI6" s="280"/>
      <c r="FJ6" s="280"/>
      <c r="FK6" s="280"/>
      <c r="FL6" s="280"/>
      <c r="FM6" s="280"/>
      <c r="FN6" s="280"/>
      <c r="FO6" s="280"/>
      <c r="FP6" s="420"/>
    </row>
    <row r="7" spans="2:172" s="421" customFormat="1" ht="14.25" customHeight="1" thickBot="1" x14ac:dyDescent="0.35">
      <c r="B7" s="1258" t="s">
        <v>30</v>
      </c>
      <c r="C7" s="1259"/>
      <c r="D7" s="1259"/>
      <c r="E7" s="1259"/>
      <c r="F7" s="1260"/>
      <c r="G7" s="1255" t="s">
        <v>31</v>
      </c>
      <c r="H7" s="1256"/>
      <c r="I7" s="1256"/>
      <c r="J7" s="1256"/>
      <c r="K7" s="1256"/>
      <c r="L7" s="1257"/>
      <c r="M7" s="1255" t="s">
        <v>31</v>
      </c>
      <c r="N7" s="1256"/>
      <c r="O7" s="1256"/>
      <c r="P7" s="1256"/>
      <c r="Q7" s="1256"/>
      <c r="R7" s="1257"/>
      <c r="S7" s="1255" t="s">
        <v>31</v>
      </c>
      <c r="T7" s="1256"/>
      <c r="U7" s="1256"/>
      <c r="V7" s="1256"/>
      <c r="W7" s="1256"/>
      <c r="X7" s="1257"/>
      <c r="Y7" s="1255" t="s">
        <v>880</v>
      </c>
      <c r="Z7" s="1256"/>
      <c r="AA7" s="1256"/>
      <c r="AB7" s="1256"/>
      <c r="AC7" s="1256"/>
      <c r="AD7" s="1257"/>
      <c r="AE7" s="1255" t="s">
        <v>880</v>
      </c>
      <c r="AF7" s="1256"/>
      <c r="AG7" s="1256"/>
      <c r="AH7" s="1256"/>
      <c r="AI7" s="1256"/>
      <c r="AJ7" s="1257"/>
      <c r="AK7" s="1255" t="s">
        <v>880</v>
      </c>
      <c r="AL7" s="1256"/>
      <c r="AM7" s="1256"/>
      <c r="AN7" s="1256"/>
      <c r="AO7" s="1256"/>
      <c r="AP7" s="1257"/>
      <c r="AQ7" s="1255" t="s">
        <v>880</v>
      </c>
      <c r="AR7" s="1256"/>
      <c r="AS7" s="1256"/>
      <c r="AT7" s="1256"/>
      <c r="AU7" s="1256"/>
      <c r="AV7" s="1257"/>
      <c r="AW7" s="1255" t="s">
        <v>880</v>
      </c>
      <c r="AX7" s="1256"/>
      <c r="AY7" s="1256"/>
      <c r="AZ7" s="1256"/>
      <c r="BA7" s="1256"/>
      <c r="BB7" s="1257"/>
      <c r="BC7" s="424"/>
      <c r="BD7" s="424"/>
      <c r="BE7" s="6"/>
      <c r="BF7" s="6"/>
      <c r="BG7" s="440"/>
      <c r="BH7" s="440"/>
      <c r="BI7" s="6"/>
      <c r="BJ7" s="1258" t="s">
        <v>30</v>
      </c>
      <c r="BK7" s="1259"/>
      <c r="BL7" s="1259"/>
      <c r="BM7" s="1260"/>
      <c r="BN7" s="1255" t="s">
        <v>33</v>
      </c>
      <c r="BO7" s="1256"/>
      <c r="BP7" s="1256"/>
      <c r="BQ7" s="1256"/>
      <c r="BR7" s="1256"/>
      <c r="BS7" s="1257"/>
      <c r="BT7" s="6"/>
      <c r="BU7" s="7"/>
      <c r="BV7" s="14"/>
      <c r="BW7" s="14"/>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7"/>
      <c r="DU7" s="430" t="s">
        <v>881</v>
      </c>
      <c r="DV7" s="280"/>
      <c r="DW7" s="280"/>
      <c r="DX7" s="280"/>
      <c r="DY7" s="280"/>
      <c r="DZ7" s="280"/>
      <c r="EA7" s="280"/>
      <c r="EB7" s="280"/>
      <c r="EC7" s="280"/>
      <c r="ED7" s="280"/>
      <c r="EE7" s="280"/>
      <c r="EF7" s="280"/>
      <c r="EG7" s="280"/>
      <c r="EH7" s="280"/>
      <c r="EI7" s="280"/>
      <c r="EJ7" s="280"/>
      <c r="EK7" s="280"/>
      <c r="EL7" s="280"/>
      <c r="EM7" s="280"/>
      <c r="EN7" s="280"/>
      <c r="EO7" s="280"/>
      <c r="EP7" s="280"/>
      <c r="EQ7" s="280"/>
      <c r="ER7" s="280"/>
      <c r="ES7" s="280"/>
      <c r="ET7" s="280"/>
      <c r="EU7" s="280"/>
      <c r="EV7" s="280"/>
      <c r="EW7" s="280"/>
      <c r="EX7" s="280"/>
      <c r="EY7" s="280"/>
      <c r="EZ7" s="280"/>
      <c r="FA7" s="280"/>
      <c r="FB7" s="280"/>
      <c r="FC7" s="280"/>
      <c r="FD7" s="280"/>
      <c r="FE7" s="280"/>
      <c r="FF7" s="280"/>
      <c r="FG7" s="280"/>
      <c r="FH7" s="280"/>
      <c r="FI7" s="280"/>
      <c r="FJ7" s="280"/>
      <c r="FK7" s="280"/>
      <c r="FL7" s="280"/>
      <c r="FM7" s="280"/>
      <c r="FN7" s="280"/>
      <c r="FO7" s="280"/>
      <c r="FP7" s="420"/>
    </row>
    <row r="8" spans="2:172" s="421" customFormat="1" ht="14.25" customHeight="1" thickBot="1" x14ac:dyDescent="0.35">
      <c r="B8" s="436"/>
      <c r="C8" s="436"/>
      <c r="D8" s="436"/>
      <c r="E8" s="436"/>
      <c r="F8" s="436"/>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24"/>
      <c r="BD8" s="424"/>
      <c r="BE8" s="6"/>
      <c r="BF8" s="6"/>
      <c r="BG8" s="43"/>
      <c r="BH8" s="43"/>
      <c r="BI8" s="6"/>
      <c r="BJ8" s="436"/>
      <c r="BK8" s="436"/>
      <c r="BL8" s="436"/>
      <c r="BM8" s="436"/>
      <c r="BN8" s="437"/>
      <c r="BO8" s="437"/>
      <c r="BP8" s="437"/>
      <c r="BQ8" s="437"/>
      <c r="BR8" s="437"/>
      <c r="BS8" s="437"/>
      <c r="BT8" s="6"/>
      <c r="BU8" s="7"/>
      <c r="BV8" s="14"/>
      <c r="BW8" s="14"/>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7"/>
      <c r="DU8" s="6"/>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c r="FC8" s="280"/>
      <c r="FD8" s="280"/>
      <c r="FE8" s="280"/>
      <c r="FF8" s="280"/>
      <c r="FG8" s="280"/>
      <c r="FH8" s="280"/>
      <c r="FI8" s="280"/>
      <c r="FJ8" s="280"/>
      <c r="FK8" s="280"/>
      <c r="FL8" s="280"/>
      <c r="FM8" s="280"/>
      <c r="FN8" s="280"/>
      <c r="FO8" s="280"/>
      <c r="FP8" s="420"/>
    </row>
    <row r="9" spans="2:172" s="421" customFormat="1" ht="15.75" thickBot="1" x14ac:dyDescent="0.35">
      <c r="B9" s="40" t="s">
        <v>36</v>
      </c>
      <c r="C9" s="41" t="s">
        <v>882</v>
      </c>
      <c r="D9" s="441"/>
      <c r="E9" s="425"/>
      <c r="F9" s="425"/>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6"/>
      <c r="BF9" s="6"/>
      <c r="BG9" s="43"/>
      <c r="BH9" s="43"/>
      <c r="BI9" s="6"/>
      <c r="BJ9" s="40" t="s">
        <v>36</v>
      </c>
      <c r="BK9" s="41" t="s">
        <v>882</v>
      </c>
      <c r="BL9" s="425"/>
      <c r="BM9" s="425"/>
      <c r="BN9" s="424"/>
      <c r="BO9" s="424"/>
      <c r="BP9" s="424"/>
      <c r="BQ9" s="424"/>
      <c r="BR9" s="424"/>
      <c r="BS9" s="424"/>
      <c r="BT9" s="6"/>
      <c r="BU9" s="7"/>
      <c r="BV9" s="14"/>
      <c r="BW9" s="14"/>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7"/>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420"/>
    </row>
    <row r="10" spans="2:172" s="421" customFormat="1" ht="14.25" customHeight="1" x14ac:dyDescent="0.3">
      <c r="B10" s="44">
        <v>1</v>
      </c>
      <c r="C10" s="45" t="s">
        <v>39</v>
      </c>
      <c r="D10" s="46" t="s">
        <v>40</v>
      </c>
      <c r="E10" s="46" t="s">
        <v>41</v>
      </c>
      <c r="F10" s="442">
        <v>3</v>
      </c>
      <c r="G10" s="443">
        <v>6.0201558900765569E-2</v>
      </c>
      <c r="H10" s="444">
        <v>0.2541559408979559</v>
      </c>
      <c r="I10" s="444">
        <v>-3.6828981887681358E-5</v>
      </c>
      <c r="J10" s="444">
        <v>1.5474120875924641E-3</v>
      </c>
      <c r="K10" s="444">
        <v>4.2622200787646309E-5</v>
      </c>
      <c r="L10" s="445">
        <f>SUM(G10:K10)</f>
        <v>0.31591070510521391</v>
      </c>
      <c r="M10" s="1002">
        <v>0.115</v>
      </c>
      <c r="N10" s="1003">
        <v>0.245</v>
      </c>
      <c r="O10" s="444">
        <v>0</v>
      </c>
      <c r="P10" s="1003">
        <v>1E-3</v>
      </c>
      <c r="Q10" s="444">
        <v>0</v>
      </c>
      <c r="R10" s="1004">
        <f>SUM(M10:Q10)</f>
        <v>0.36099999999999999</v>
      </c>
      <c r="S10" s="443">
        <v>1.372736678351638E-2</v>
      </c>
      <c r="T10" s="444">
        <v>0.50693226436706684</v>
      </c>
      <c r="U10" s="444">
        <v>0</v>
      </c>
      <c r="V10" s="444">
        <v>0</v>
      </c>
      <c r="W10" s="444">
        <v>0</v>
      </c>
      <c r="X10" s="1007">
        <f>SUM(S10:W10)</f>
        <v>0.52065963115058322</v>
      </c>
      <c r="Y10" s="446">
        <v>5.2834366649840023E-2</v>
      </c>
      <c r="Z10" s="447">
        <v>0.41133270190085536</v>
      </c>
      <c r="AA10" s="447">
        <v>-2.8429734537354879E-5</v>
      </c>
      <c r="AB10" s="447">
        <v>1.1910367607386398E-3</v>
      </c>
      <c r="AC10" s="447">
        <v>3.2893841193982138E-5</v>
      </c>
      <c r="AD10" s="445">
        <f>SUM(Y10:AC10)</f>
        <v>0.46536256941809062</v>
      </c>
      <c r="AE10" s="443">
        <v>5.3866304899345019E-2</v>
      </c>
      <c r="AF10" s="444">
        <v>0.41616104659046843</v>
      </c>
      <c r="AG10" s="444">
        <v>-2.9072148877357344E-5</v>
      </c>
      <c r="AH10" s="444">
        <v>1.2173936214684613E-3</v>
      </c>
      <c r="AI10" s="444">
        <v>3.3635595264221235E-5</v>
      </c>
      <c r="AJ10" s="445">
        <f>SUM(AE10:AI10)</f>
        <v>0.47124930855766872</v>
      </c>
      <c r="AK10" s="443">
        <v>5.3488673245269666E-2</v>
      </c>
      <c r="AL10" s="444">
        <v>0.41177151627947223</v>
      </c>
      <c r="AM10" s="444">
        <v>-2.897276402901885E-5</v>
      </c>
      <c r="AN10" s="444">
        <v>1.213262402260428E-3</v>
      </c>
      <c r="AO10" s="444">
        <v>3.3520668286168616E-5</v>
      </c>
      <c r="AP10" s="445">
        <f>SUM(AK10:AO10)</f>
        <v>0.46647799983125948</v>
      </c>
      <c r="AQ10" s="443">
        <v>5.2503251124630473E-2</v>
      </c>
      <c r="AR10" s="444">
        <v>0.40369332250138934</v>
      </c>
      <c r="AS10" s="444">
        <v>-2.8540136940896039E-5</v>
      </c>
      <c r="AT10" s="444">
        <v>1.1952176774030002E-3</v>
      </c>
      <c r="AU10" s="444">
        <v>3.3020195809359428E-5</v>
      </c>
      <c r="AV10" s="445">
        <f>SUM(AQ10:AU10)</f>
        <v>0.45739627136229133</v>
      </c>
      <c r="AW10" s="443">
        <v>5.3811155043807596E-2</v>
      </c>
      <c r="AX10" s="444">
        <v>0.41134506388554515</v>
      </c>
      <c r="AY10" s="444">
        <v>-2.9260752230581113E-5</v>
      </c>
      <c r="AZ10" s="444">
        <v>1.2253128235973872E-3</v>
      </c>
      <c r="BA10" s="444">
        <v>3.3853938546184817E-5</v>
      </c>
      <c r="BB10" s="445">
        <f>SUM(AW10:BA10)</f>
        <v>0.46638612493926573</v>
      </c>
      <c r="BC10" s="424"/>
      <c r="BD10" s="448"/>
      <c r="BE10" s="449"/>
      <c r="BF10" s="6"/>
      <c r="BG10" s="43">
        <f t="shared" ref="BG10:BG18" si="0" xml:space="preserve"> IF( SUM( BX10:DR10 ) = 0, 0, $BX$5 )</f>
        <v>0</v>
      </c>
      <c r="BH10" s="43"/>
      <c r="BI10" s="6"/>
      <c r="BJ10" s="44">
        <v>1</v>
      </c>
      <c r="BK10" s="45" t="s">
        <v>39</v>
      </c>
      <c r="BL10" s="46" t="s">
        <v>41</v>
      </c>
      <c r="BM10" s="442">
        <v>3</v>
      </c>
      <c r="BN10" s="55" t="s">
        <v>883</v>
      </c>
      <c r="BO10" s="56" t="s">
        <v>884</v>
      </c>
      <c r="BP10" s="56" t="s">
        <v>885</v>
      </c>
      <c r="BQ10" s="56" t="s">
        <v>886</v>
      </c>
      <c r="BR10" s="118" t="s">
        <v>887</v>
      </c>
      <c r="BS10" s="450" t="s">
        <v>888</v>
      </c>
      <c r="BT10" s="6"/>
      <c r="BU10" s="7"/>
      <c r="BV10" s="14"/>
      <c r="BW10" s="14"/>
      <c r="BX10" s="61">
        <f>IF('[1]Validation flags'!$H$3=1,0, IF( ISNUMBER(G10), 0, 1 ))</f>
        <v>0</v>
      </c>
      <c r="BY10" s="61">
        <f>IF('[1]Validation flags'!$H$3=1,0, IF( ISNUMBER(H10), 0, 1 ))</f>
        <v>0</v>
      </c>
      <c r="BZ10" s="61">
        <f>IF('[1]Validation flags'!$H$3=1,0, IF( ISNUMBER(I10), 0, 1 ))</f>
        <v>0</v>
      </c>
      <c r="CA10" s="61">
        <f>IF('[1]Validation flags'!$H$3=1,0, IF( ISNUMBER(J10), 0, 1 ))</f>
        <v>0</v>
      </c>
      <c r="CB10" s="61">
        <f>IF('[1]Validation flags'!$H$3=1,0, IF( ISNUMBER(K10), 0, 1 ))</f>
        <v>0</v>
      </c>
      <c r="CC10" s="149"/>
      <c r="CD10" s="61">
        <f>IF('[1]Validation flags'!$H$3=1,0, IF( ISNUMBER(M10), 0, 1 ))</f>
        <v>0</v>
      </c>
      <c r="CE10" s="61">
        <f>IF('[1]Validation flags'!$H$3=1,0, IF( ISNUMBER(N10), 0, 1 ))</f>
        <v>0</v>
      </c>
      <c r="CF10" s="61">
        <f>IF('[1]Validation flags'!$H$3=1,0, IF( ISNUMBER(O10), 0, 1 ))</f>
        <v>0</v>
      </c>
      <c r="CG10" s="61">
        <f>IF('[1]Validation flags'!$H$3=1,0, IF( ISNUMBER(P10), 0, 1 ))</f>
        <v>0</v>
      </c>
      <c r="CH10" s="61">
        <f>IF('[1]Validation flags'!$H$3=1,0, IF( ISNUMBER(Q10), 0, 1 ))</f>
        <v>0</v>
      </c>
      <c r="CI10" s="280"/>
      <c r="CJ10" s="61">
        <f>IF('[1]Validation flags'!$H$3=1,0, IF( ISNUMBER(S10), 0, 1 ))</f>
        <v>0</v>
      </c>
      <c r="CK10" s="61">
        <f>IF('[1]Validation flags'!$H$3=1,0, IF( ISNUMBER(T10), 0, 1 ))</f>
        <v>0</v>
      </c>
      <c r="CL10" s="61">
        <f>IF('[1]Validation flags'!$H$3=1,0, IF( ISNUMBER(U10), 0, 1 ))</f>
        <v>0</v>
      </c>
      <c r="CM10" s="61">
        <f>IF('[1]Validation flags'!$H$3=1,0, IF( ISNUMBER(V10), 0, 1 ))</f>
        <v>0</v>
      </c>
      <c r="CN10" s="61">
        <f>IF('[1]Validation flags'!$H$3=1,0, IF( ISNUMBER(W10), 0, 1 ))</f>
        <v>0</v>
      </c>
      <c r="CO10" s="280"/>
      <c r="CP10" s="61">
        <f>IF('[1]Validation flags'!$H$3=1,0, IF( ISNUMBER(Y10), 0, 1 ))</f>
        <v>0</v>
      </c>
      <c r="CQ10" s="61">
        <f>IF('[1]Validation flags'!$H$3=1,0, IF( ISNUMBER(Z10), 0, 1 ))</f>
        <v>0</v>
      </c>
      <c r="CR10" s="61">
        <f>IF('[1]Validation flags'!$H$3=1,0, IF( ISNUMBER(AA10), 0, 1 ))</f>
        <v>0</v>
      </c>
      <c r="CS10" s="61">
        <f>IF('[1]Validation flags'!$H$3=1,0, IF( ISNUMBER(AB10), 0, 1 ))</f>
        <v>0</v>
      </c>
      <c r="CT10" s="61">
        <f>IF('[1]Validation flags'!$H$3=1,0, IF( ISNUMBER(AC10), 0, 1 ))</f>
        <v>0</v>
      </c>
      <c r="CU10" s="280"/>
      <c r="CV10" s="61">
        <f>IF('[1]Validation flags'!$H$3=1,0, IF( ISNUMBER(AE10), 0, 1 ))</f>
        <v>0</v>
      </c>
      <c r="CW10" s="61">
        <f>IF('[1]Validation flags'!$H$3=1,0, IF( ISNUMBER(AF10), 0, 1 ))</f>
        <v>0</v>
      </c>
      <c r="CX10" s="61">
        <f>IF('[1]Validation flags'!$H$3=1,0, IF( ISNUMBER(AG10), 0, 1 ))</f>
        <v>0</v>
      </c>
      <c r="CY10" s="61">
        <f>IF('[1]Validation flags'!$H$3=1,0, IF( ISNUMBER(AH10), 0, 1 ))</f>
        <v>0</v>
      </c>
      <c r="CZ10" s="61">
        <f>IF('[1]Validation flags'!$H$3=1,0, IF( ISNUMBER(AI10), 0, 1 ))</f>
        <v>0</v>
      </c>
      <c r="DA10" s="280"/>
      <c r="DB10" s="61">
        <f>IF('[1]Validation flags'!$H$3=1,0, IF( ISNUMBER(AK10), 0, 1 ))</f>
        <v>0</v>
      </c>
      <c r="DC10" s="61">
        <f>IF('[1]Validation flags'!$H$3=1,0, IF( ISNUMBER(AL10), 0, 1 ))</f>
        <v>0</v>
      </c>
      <c r="DD10" s="61">
        <f>IF('[1]Validation flags'!$H$3=1,0, IF( ISNUMBER(AM10), 0, 1 ))</f>
        <v>0</v>
      </c>
      <c r="DE10" s="61">
        <f>IF('[1]Validation flags'!$H$3=1,0, IF( ISNUMBER(AN10), 0, 1 ))</f>
        <v>0</v>
      </c>
      <c r="DF10" s="61">
        <f>IF('[1]Validation flags'!$H$3=1,0, IF( ISNUMBER(AO10), 0, 1 ))</f>
        <v>0</v>
      </c>
      <c r="DG10" s="280"/>
      <c r="DH10" s="61">
        <f>IF('[1]Validation flags'!$H$3=1,0, IF( ISNUMBER(AQ10), 0, 1 ))</f>
        <v>0</v>
      </c>
      <c r="DI10" s="61">
        <f>IF('[1]Validation flags'!$H$3=1,0, IF( ISNUMBER(AR10), 0, 1 ))</f>
        <v>0</v>
      </c>
      <c r="DJ10" s="61">
        <f>IF('[1]Validation flags'!$H$3=1,0, IF( ISNUMBER(AS10), 0, 1 ))</f>
        <v>0</v>
      </c>
      <c r="DK10" s="61">
        <f>IF('[1]Validation flags'!$H$3=1,0, IF( ISNUMBER(AT10), 0, 1 ))</f>
        <v>0</v>
      </c>
      <c r="DL10" s="61">
        <f>IF('[1]Validation flags'!$H$3=1,0, IF( ISNUMBER(AU10), 0, 1 ))</f>
        <v>0</v>
      </c>
      <c r="DM10" s="280"/>
      <c r="DN10" s="61">
        <f>IF('[1]Validation flags'!$H$3=1,0, IF( ISNUMBER(AW10), 0, 1 ))</f>
        <v>0</v>
      </c>
      <c r="DO10" s="61">
        <f>IF('[1]Validation flags'!$H$3=1,0, IF( ISNUMBER(AX10), 0, 1 ))</f>
        <v>0</v>
      </c>
      <c r="DP10" s="61">
        <f>IF('[1]Validation flags'!$H$3=1,0, IF( ISNUMBER(AY10), 0, 1 ))</f>
        <v>0</v>
      </c>
      <c r="DQ10" s="61">
        <f>IF('[1]Validation flags'!$H$3=1,0, IF( ISNUMBER(AZ10), 0, 1 ))</f>
        <v>0</v>
      </c>
      <c r="DR10" s="61">
        <f>IF('[1]Validation flags'!$H$3=1,0, IF( ISNUMBER(BA10), 0, 1 ))</f>
        <v>0</v>
      </c>
      <c r="DS10" s="280"/>
      <c r="DT10" s="7"/>
      <c r="DU10" s="280"/>
      <c r="DV10" s="280"/>
      <c r="DW10" s="280"/>
      <c r="DX10" s="280"/>
      <c r="DY10" s="280"/>
      <c r="DZ10" s="149"/>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420"/>
    </row>
    <row r="11" spans="2:172" s="421" customFormat="1" ht="14.25" customHeight="1" x14ac:dyDescent="0.3">
      <c r="B11" s="62">
        <f xml:space="preserve"> B10 + 1</f>
        <v>2</v>
      </c>
      <c r="C11" s="63" t="s">
        <v>48</v>
      </c>
      <c r="D11" s="64" t="s">
        <v>49</v>
      </c>
      <c r="E11" s="64" t="s">
        <v>41</v>
      </c>
      <c r="F11" s="79">
        <v>3</v>
      </c>
      <c r="G11" s="451">
        <v>0</v>
      </c>
      <c r="H11" s="451">
        <v>0</v>
      </c>
      <c r="I11" s="451">
        <v>0</v>
      </c>
      <c r="J11" s="451">
        <v>0</v>
      </c>
      <c r="K11" s="451">
        <v>0</v>
      </c>
      <c r="L11" s="452">
        <f>SUM(G11:K11)</f>
        <v>0</v>
      </c>
      <c r="M11" s="451">
        <v>0</v>
      </c>
      <c r="N11" s="451">
        <v>0</v>
      </c>
      <c r="O11" s="451">
        <v>0</v>
      </c>
      <c r="P11" s="451">
        <v>0</v>
      </c>
      <c r="Q11" s="451">
        <v>0</v>
      </c>
      <c r="R11" s="452">
        <f>SUM(M11:Q11)</f>
        <v>0</v>
      </c>
      <c r="S11" s="451">
        <v>0</v>
      </c>
      <c r="T11" s="451">
        <v>0</v>
      </c>
      <c r="U11" s="451">
        <v>0</v>
      </c>
      <c r="V11" s="451">
        <v>0</v>
      </c>
      <c r="W11" s="451">
        <v>0</v>
      </c>
      <c r="X11" s="1008">
        <f>SUM(S11:W11)</f>
        <v>0</v>
      </c>
      <c r="Y11" s="453">
        <v>0</v>
      </c>
      <c r="Z11" s="453">
        <v>0</v>
      </c>
      <c r="AA11" s="453">
        <v>0</v>
      </c>
      <c r="AB11" s="453">
        <v>0</v>
      </c>
      <c r="AC11" s="453">
        <v>0</v>
      </c>
      <c r="AD11" s="452">
        <f>SUM(Y11:AC11)</f>
        <v>0</v>
      </c>
      <c r="AE11" s="451">
        <v>0</v>
      </c>
      <c r="AF11" s="451">
        <v>0</v>
      </c>
      <c r="AG11" s="451">
        <v>0</v>
      </c>
      <c r="AH11" s="451">
        <v>0</v>
      </c>
      <c r="AI11" s="451">
        <v>0</v>
      </c>
      <c r="AJ11" s="452">
        <f>SUM(AE11:AI11)</f>
        <v>0</v>
      </c>
      <c r="AK11" s="451">
        <v>0</v>
      </c>
      <c r="AL11" s="451">
        <v>0</v>
      </c>
      <c r="AM11" s="451">
        <v>0</v>
      </c>
      <c r="AN11" s="451">
        <v>0</v>
      </c>
      <c r="AO11" s="451">
        <v>0</v>
      </c>
      <c r="AP11" s="452">
        <f>SUM(AK11:AO11)</f>
        <v>0</v>
      </c>
      <c r="AQ11" s="451">
        <v>0</v>
      </c>
      <c r="AR11" s="451">
        <v>0</v>
      </c>
      <c r="AS11" s="451">
        <v>0</v>
      </c>
      <c r="AT11" s="451">
        <v>0</v>
      </c>
      <c r="AU11" s="451">
        <v>0</v>
      </c>
      <c r="AV11" s="452">
        <f>SUM(AQ11:AU11)</f>
        <v>0</v>
      </c>
      <c r="AW11" s="451">
        <v>0</v>
      </c>
      <c r="AX11" s="451">
        <v>0</v>
      </c>
      <c r="AY11" s="451">
        <v>0</v>
      </c>
      <c r="AZ11" s="451">
        <v>0</v>
      </c>
      <c r="BA11" s="451">
        <v>0</v>
      </c>
      <c r="BB11" s="452">
        <f>SUM(AW11:BA11)</f>
        <v>0</v>
      </c>
      <c r="BC11" s="424"/>
      <c r="BD11" s="91"/>
      <c r="BE11" s="430"/>
      <c r="BF11" s="6"/>
      <c r="BG11" s="43">
        <f t="shared" si="0"/>
        <v>0</v>
      </c>
      <c r="BH11" s="43"/>
      <c r="BI11" s="6"/>
      <c r="BJ11" s="62">
        <f xml:space="preserve"> BJ10 + 1</f>
        <v>2</v>
      </c>
      <c r="BK11" s="63" t="s">
        <v>48</v>
      </c>
      <c r="BL11" s="64" t="s">
        <v>41</v>
      </c>
      <c r="BM11" s="79">
        <v>3</v>
      </c>
      <c r="BN11" s="72" t="s">
        <v>889</v>
      </c>
      <c r="BO11" s="73" t="s">
        <v>890</v>
      </c>
      <c r="BP11" s="73" t="s">
        <v>891</v>
      </c>
      <c r="BQ11" s="73" t="s">
        <v>892</v>
      </c>
      <c r="BR11" s="454" t="s">
        <v>893</v>
      </c>
      <c r="BS11" s="138" t="s">
        <v>894</v>
      </c>
      <c r="BT11" s="6"/>
      <c r="BU11" s="7"/>
      <c r="BV11" s="14"/>
      <c r="BW11" s="14"/>
      <c r="BX11" s="61">
        <f>IF('[1]Validation flags'!$H$3=1,0, IF( ISNUMBER(G11), 0, 1 ))</f>
        <v>0</v>
      </c>
      <c r="BY11" s="61">
        <f>IF('[1]Validation flags'!$H$3=1,0, IF( ISNUMBER(H11), 0, 1 ))</f>
        <v>0</v>
      </c>
      <c r="BZ11" s="61">
        <f>IF('[1]Validation flags'!$H$3=1,0, IF( ISNUMBER(I11), 0, 1 ))</f>
        <v>0</v>
      </c>
      <c r="CA11" s="61">
        <f>IF('[1]Validation flags'!$H$3=1,0, IF( ISNUMBER(J11), 0, 1 ))</f>
        <v>0</v>
      </c>
      <c r="CB11" s="61">
        <f>IF('[1]Validation flags'!$H$3=1,0, IF( ISNUMBER(K11), 0, 1 ))</f>
        <v>0</v>
      </c>
      <c r="CC11" s="149"/>
      <c r="CD11" s="61">
        <f>IF('[1]Validation flags'!$H$3=1,0, IF( ISNUMBER(M11), 0, 1 ))</f>
        <v>0</v>
      </c>
      <c r="CE11" s="61">
        <f>IF('[1]Validation flags'!$H$3=1,0, IF( ISNUMBER(N11), 0, 1 ))</f>
        <v>0</v>
      </c>
      <c r="CF11" s="61">
        <f>IF('[1]Validation flags'!$H$3=1,0, IF( ISNUMBER(O11), 0, 1 ))</f>
        <v>0</v>
      </c>
      <c r="CG11" s="61">
        <f>IF('[1]Validation flags'!$H$3=1,0, IF( ISNUMBER(P11), 0, 1 ))</f>
        <v>0</v>
      </c>
      <c r="CH11" s="61">
        <f>IF('[1]Validation flags'!$H$3=1,0, IF( ISNUMBER(Q11), 0, 1 ))</f>
        <v>0</v>
      </c>
      <c r="CI11" s="280"/>
      <c r="CJ11" s="61">
        <f>IF('[1]Validation flags'!$H$3=1,0, IF( ISNUMBER(S11), 0, 1 ))</f>
        <v>0</v>
      </c>
      <c r="CK11" s="61">
        <f>IF('[1]Validation flags'!$H$3=1,0, IF( ISNUMBER(T11), 0, 1 ))</f>
        <v>0</v>
      </c>
      <c r="CL11" s="61">
        <f>IF('[1]Validation flags'!$H$3=1,0, IF( ISNUMBER(U11), 0, 1 ))</f>
        <v>0</v>
      </c>
      <c r="CM11" s="61">
        <f>IF('[1]Validation flags'!$H$3=1,0, IF( ISNUMBER(V11), 0, 1 ))</f>
        <v>0</v>
      </c>
      <c r="CN11" s="61">
        <f>IF('[1]Validation flags'!$H$3=1,0, IF( ISNUMBER(W11), 0, 1 ))</f>
        <v>0</v>
      </c>
      <c r="CO11" s="280"/>
      <c r="CP11" s="61">
        <f>IF('[1]Validation flags'!$H$3=1,0, IF( ISNUMBER(Y11), 0, 1 ))</f>
        <v>0</v>
      </c>
      <c r="CQ11" s="61">
        <f>IF('[1]Validation flags'!$H$3=1,0, IF( ISNUMBER(Z11), 0, 1 ))</f>
        <v>0</v>
      </c>
      <c r="CR11" s="61">
        <f>IF('[1]Validation flags'!$H$3=1,0, IF( ISNUMBER(AA11), 0, 1 ))</f>
        <v>0</v>
      </c>
      <c r="CS11" s="61">
        <f>IF('[1]Validation flags'!$H$3=1,0, IF( ISNUMBER(AB11), 0, 1 ))</f>
        <v>0</v>
      </c>
      <c r="CT11" s="61">
        <f>IF('[1]Validation flags'!$H$3=1,0, IF( ISNUMBER(AC11), 0, 1 ))</f>
        <v>0</v>
      </c>
      <c r="CU11" s="280"/>
      <c r="CV11" s="61">
        <f>IF('[1]Validation flags'!$H$3=1,0, IF( ISNUMBER(AE11), 0, 1 ))</f>
        <v>0</v>
      </c>
      <c r="CW11" s="61">
        <f>IF('[1]Validation flags'!$H$3=1,0, IF( ISNUMBER(AF11), 0, 1 ))</f>
        <v>0</v>
      </c>
      <c r="CX11" s="61">
        <f>IF('[1]Validation flags'!$H$3=1,0, IF( ISNUMBER(AG11), 0, 1 ))</f>
        <v>0</v>
      </c>
      <c r="CY11" s="61">
        <f>IF('[1]Validation flags'!$H$3=1,0, IF( ISNUMBER(AH11), 0, 1 ))</f>
        <v>0</v>
      </c>
      <c r="CZ11" s="61">
        <f>IF('[1]Validation flags'!$H$3=1,0, IF( ISNUMBER(AI11), 0, 1 ))</f>
        <v>0</v>
      </c>
      <c r="DA11" s="280"/>
      <c r="DB11" s="61">
        <f>IF('[1]Validation flags'!$H$3=1,0, IF( ISNUMBER(AK11), 0, 1 ))</f>
        <v>0</v>
      </c>
      <c r="DC11" s="61">
        <f>IF('[1]Validation flags'!$H$3=1,0, IF( ISNUMBER(AL11), 0, 1 ))</f>
        <v>0</v>
      </c>
      <c r="DD11" s="61">
        <f>IF('[1]Validation flags'!$H$3=1,0, IF( ISNUMBER(AM11), 0, 1 ))</f>
        <v>0</v>
      </c>
      <c r="DE11" s="61">
        <f>IF('[1]Validation flags'!$H$3=1,0, IF( ISNUMBER(AN11), 0, 1 ))</f>
        <v>0</v>
      </c>
      <c r="DF11" s="61">
        <f>IF('[1]Validation flags'!$H$3=1,0, IF( ISNUMBER(AO11), 0, 1 ))</f>
        <v>0</v>
      </c>
      <c r="DG11" s="280"/>
      <c r="DH11" s="61">
        <f>IF('[1]Validation flags'!$H$3=1,0, IF( ISNUMBER(AQ11), 0, 1 ))</f>
        <v>0</v>
      </c>
      <c r="DI11" s="61">
        <f>IF('[1]Validation flags'!$H$3=1,0, IF( ISNUMBER(AR11), 0, 1 ))</f>
        <v>0</v>
      </c>
      <c r="DJ11" s="61">
        <f>IF('[1]Validation flags'!$H$3=1,0, IF( ISNUMBER(AS11), 0, 1 ))</f>
        <v>0</v>
      </c>
      <c r="DK11" s="61">
        <f>IF('[1]Validation flags'!$H$3=1,0, IF( ISNUMBER(AT11), 0, 1 ))</f>
        <v>0</v>
      </c>
      <c r="DL11" s="61">
        <f>IF('[1]Validation flags'!$H$3=1,0, IF( ISNUMBER(AU11), 0, 1 ))</f>
        <v>0</v>
      </c>
      <c r="DM11" s="280"/>
      <c r="DN11" s="61">
        <f>IF('[1]Validation flags'!$H$3=1,0, IF( ISNUMBER(AW11), 0, 1 ))</f>
        <v>0</v>
      </c>
      <c r="DO11" s="61">
        <f>IF('[1]Validation flags'!$H$3=1,0, IF( ISNUMBER(AX11), 0, 1 ))</f>
        <v>0</v>
      </c>
      <c r="DP11" s="61">
        <f>IF('[1]Validation flags'!$H$3=1,0, IF( ISNUMBER(AY11), 0, 1 ))</f>
        <v>0</v>
      </c>
      <c r="DQ11" s="61">
        <f>IF('[1]Validation flags'!$H$3=1,0, IF( ISNUMBER(AZ11), 0, 1 ))</f>
        <v>0</v>
      </c>
      <c r="DR11" s="61">
        <f>IF('[1]Validation flags'!$H$3=1,0, IF( ISNUMBER(BA11), 0, 1 ))</f>
        <v>0</v>
      </c>
      <c r="DS11" s="280"/>
      <c r="DT11" s="7"/>
      <c r="DU11" s="280"/>
      <c r="DV11" s="280"/>
      <c r="DW11" s="280"/>
      <c r="DX11" s="280"/>
      <c r="DY11" s="280"/>
      <c r="DZ11" s="149"/>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420"/>
    </row>
    <row r="12" spans="2:172" s="421" customFormat="1" ht="14.25" customHeight="1" x14ac:dyDescent="0.3">
      <c r="B12" s="62">
        <f xml:space="preserve"> B11 + 1</f>
        <v>3</v>
      </c>
      <c r="C12" s="63" t="s">
        <v>895</v>
      </c>
      <c r="D12" s="64" t="s">
        <v>56</v>
      </c>
      <c r="E12" s="64" t="s">
        <v>41</v>
      </c>
      <c r="F12" s="79">
        <v>3</v>
      </c>
      <c r="G12" s="451">
        <v>2.746312381456896E-2</v>
      </c>
      <c r="H12" s="451">
        <v>3.640258426782287E-2</v>
      </c>
      <c r="I12" s="451">
        <v>0</v>
      </c>
      <c r="J12" s="451">
        <v>-1.4479776325592455E-12</v>
      </c>
      <c r="K12" s="451">
        <v>0</v>
      </c>
      <c r="L12" s="452">
        <f>SUM(G12:K12)</f>
        <v>6.3865708080943856E-2</v>
      </c>
      <c r="M12" s="1005">
        <v>3.3000000000000002E-2</v>
      </c>
      <c r="N12" s="1005">
        <v>0.17299999999999999</v>
      </c>
      <c r="O12" s="451">
        <v>0</v>
      </c>
      <c r="P12" s="451">
        <v>0</v>
      </c>
      <c r="Q12" s="451">
        <v>0</v>
      </c>
      <c r="R12" s="1006">
        <f>SUM(M12:Q12)</f>
        <v>0.20599999999999999</v>
      </c>
      <c r="S12" s="451">
        <v>0</v>
      </c>
      <c r="T12" s="451">
        <v>0.1138560066</v>
      </c>
      <c r="U12" s="451">
        <v>0</v>
      </c>
      <c r="V12" s="451">
        <v>0</v>
      </c>
      <c r="W12" s="451">
        <v>0</v>
      </c>
      <c r="X12" s="1008">
        <f>SUM(S12:W12)</f>
        <v>0.1138560066</v>
      </c>
      <c r="Y12" s="453">
        <v>1.6844652423852451E-2</v>
      </c>
      <c r="Z12" s="453">
        <v>6.6668953317778071E-2</v>
      </c>
      <c r="AA12" s="453">
        <v>0</v>
      </c>
      <c r="AB12" s="453">
        <v>-8.8812474875979612E-13</v>
      </c>
      <c r="AC12" s="453">
        <v>0</v>
      </c>
      <c r="AD12" s="452">
        <f>SUM(Y12:AC12)</f>
        <v>8.3513605740742403E-2</v>
      </c>
      <c r="AE12" s="451">
        <v>1.6844652423852455E-2</v>
      </c>
      <c r="AF12" s="451">
        <v>6.6668953317778071E-2</v>
      </c>
      <c r="AG12" s="451">
        <v>0</v>
      </c>
      <c r="AH12" s="451">
        <v>-8.8812474875979602E-13</v>
      </c>
      <c r="AI12" s="451">
        <v>0</v>
      </c>
      <c r="AJ12" s="452">
        <f>SUM(AE12:AI12)</f>
        <v>8.3513605740742403E-2</v>
      </c>
      <c r="AK12" s="451">
        <v>1.6844652423852451E-2</v>
      </c>
      <c r="AL12" s="451">
        <v>6.6668953317778071E-2</v>
      </c>
      <c r="AM12" s="451">
        <v>0</v>
      </c>
      <c r="AN12" s="451">
        <v>-8.8812474875979622E-13</v>
      </c>
      <c r="AO12" s="451">
        <v>0</v>
      </c>
      <c r="AP12" s="452">
        <f>SUM(AK12:AO12)</f>
        <v>8.3513605740742403E-2</v>
      </c>
      <c r="AQ12" s="451">
        <v>1.6844652423852455E-2</v>
      </c>
      <c r="AR12" s="451">
        <v>6.6668953317778071E-2</v>
      </c>
      <c r="AS12" s="451">
        <v>0</v>
      </c>
      <c r="AT12" s="451">
        <v>-8.8812474875979633E-13</v>
      </c>
      <c r="AU12" s="451">
        <v>0</v>
      </c>
      <c r="AV12" s="452">
        <f>SUM(AQ12:AU12)</f>
        <v>8.3513605740742403E-2</v>
      </c>
      <c r="AW12" s="451">
        <v>1.6844652423852455E-2</v>
      </c>
      <c r="AX12" s="451">
        <v>6.6668953317778085E-2</v>
      </c>
      <c r="AY12" s="451">
        <v>0</v>
      </c>
      <c r="AZ12" s="451">
        <v>-8.8812474875979633E-13</v>
      </c>
      <c r="BA12" s="451">
        <v>0</v>
      </c>
      <c r="BB12" s="452">
        <f>SUM(AW12:BA12)</f>
        <v>8.3513605740742416E-2</v>
      </c>
      <c r="BC12" s="424"/>
      <c r="BD12" s="91"/>
      <c r="BE12" s="430" t="s">
        <v>896</v>
      </c>
      <c r="BF12" s="6"/>
      <c r="BG12" s="43">
        <f t="shared" si="0"/>
        <v>0</v>
      </c>
      <c r="BH12" s="43" t="str">
        <f>IF(SUM(DU12:FP12)=0,0,$DU$4)</f>
        <v>Totals in Line 3 should equal the Totals sum of Lines 7-9 of WWS5 (providing no atypical costs).</v>
      </c>
      <c r="BI12" s="6"/>
      <c r="BJ12" s="62">
        <f xml:space="preserve"> BJ11 + 1</f>
        <v>3</v>
      </c>
      <c r="BK12" s="63" t="s">
        <v>895</v>
      </c>
      <c r="BL12" s="64" t="s">
        <v>41</v>
      </c>
      <c r="BM12" s="79">
        <v>3</v>
      </c>
      <c r="BN12" s="72" t="s">
        <v>897</v>
      </c>
      <c r="BO12" s="73" t="s">
        <v>898</v>
      </c>
      <c r="BP12" s="73" t="s">
        <v>899</v>
      </c>
      <c r="BQ12" s="73" t="s">
        <v>900</v>
      </c>
      <c r="BR12" s="454" t="s">
        <v>901</v>
      </c>
      <c r="BS12" s="138" t="s">
        <v>902</v>
      </c>
      <c r="BT12" s="6"/>
      <c r="BU12" s="7"/>
      <c r="BV12" s="14"/>
      <c r="BW12" s="14"/>
      <c r="BX12" s="61">
        <f>IF('[1]Validation flags'!$H$3=1,0, IF( ISNUMBER(G12), 0, 1 ))</f>
        <v>0</v>
      </c>
      <c r="BY12" s="61">
        <f>IF('[1]Validation flags'!$H$3=1,0, IF( ISNUMBER(H12), 0, 1 ))</f>
        <v>0</v>
      </c>
      <c r="BZ12" s="61">
        <f>IF('[1]Validation flags'!$H$3=1,0, IF( ISNUMBER(I12), 0, 1 ))</f>
        <v>0</v>
      </c>
      <c r="CA12" s="61">
        <f>IF('[1]Validation flags'!$H$3=1,0, IF( ISNUMBER(J12), 0, 1 ))</f>
        <v>0</v>
      </c>
      <c r="CB12" s="61">
        <f>IF('[1]Validation flags'!$H$3=1,0, IF( ISNUMBER(K12), 0, 1 ))</f>
        <v>0</v>
      </c>
      <c r="CC12" s="149"/>
      <c r="CD12" s="61">
        <f>IF('[1]Validation flags'!$H$3=1,0, IF( ISNUMBER(M12), 0, 1 ))</f>
        <v>0</v>
      </c>
      <c r="CE12" s="61">
        <f>IF('[1]Validation flags'!$H$3=1,0, IF( ISNUMBER(N12), 0, 1 ))</f>
        <v>0</v>
      </c>
      <c r="CF12" s="61">
        <f>IF('[1]Validation flags'!$H$3=1,0, IF( ISNUMBER(O12), 0, 1 ))</f>
        <v>0</v>
      </c>
      <c r="CG12" s="61">
        <f>IF('[1]Validation flags'!$H$3=1,0, IF( ISNUMBER(P12), 0, 1 ))</f>
        <v>0</v>
      </c>
      <c r="CH12" s="61">
        <f>IF('[1]Validation flags'!$H$3=1,0, IF( ISNUMBER(Q12), 0, 1 ))</f>
        <v>0</v>
      </c>
      <c r="CI12" s="280"/>
      <c r="CJ12" s="61">
        <f>IF('[1]Validation flags'!$H$3=1,0, IF( ISNUMBER(S12), 0, 1 ))</f>
        <v>0</v>
      </c>
      <c r="CK12" s="61">
        <f>IF('[1]Validation flags'!$H$3=1,0, IF( ISNUMBER(T12), 0, 1 ))</f>
        <v>0</v>
      </c>
      <c r="CL12" s="61">
        <f>IF('[1]Validation flags'!$H$3=1,0, IF( ISNUMBER(U12), 0, 1 ))</f>
        <v>0</v>
      </c>
      <c r="CM12" s="61">
        <f>IF('[1]Validation flags'!$H$3=1,0, IF( ISNUMBER(V12), 0, 1 ))</f>
        <v>0</v>
      </c>
      <c r="CN12" s="61">
        <f>IF('[1]Validation flags'!$H$3=1,0, IF( ISNUMBER(W12), 0, 1 ))</f>
        <v>0</v>
      </c>
      <c r="CO12" s="280"/>
      <c r="CP12" s="61">
        <f>IF('[1]Validation flags'!$H$3=1,0, IF( ISNUMBER(Y12), 0, 1 ))</f>
        <v>0</v>
      </c>
      <c r="CQ12" s="61">
        <f>IF('[1]Validation flags'!$H$3=1,0, IF( ISNUMBER(Z12), 0, 1 ))</f>
        <v>0</v>
      </c>
      <c r="CR12" s="61">
        <f>IF('[1]Validation flags'!$H$3=1,0, IF( ISNUMBER(AA12), 0, 1 ))</f>
        <v>0</v>
      </c>
      <c r="CS12" s="61">
        <f>IF('[1]Validation flags'!$H$3=1,0, IF( ISNUMBER(AB12), 0, 1 ))</f>
        <v>0</v>
      </c>
      <c r="CT12" s="61">
        <f>IF('[1]Validation flags'!$H$3=1,0, IF( ISNUMBER(AC12), 0, 1 ))</f>
        <v>0</v>
      </c>
      <c r="CU12" s="280"/>
      <c r="CV12" s="61">
        <f>IF('[1]Validation flags'!$H$3=1,0, IF( ISNUMBER(AE12), 0, 1 ))</f>
        <v>0</v>
      </c>
      <c r="CW12" s="61">
        <f>IF('[1]Validation flags'!$H$3=1,0, IF( ISNUMBER(AF12), 0, 1 ))</f>
        <v>0</v>
      </c>
      <c r="CX12" s="61">
        <f>IF('[1]Validation flags'!$H$3=1,0, IF( ISNUMBER(AG12), 0, 1 ))</f>
        <v>0</v>
      </c>
      <c r="CY12" s="61">
        <f>IF('[1]Validation flags'!$H$3=1,0, IF( ISNUMBER(AH12), 0, 1 ))</f>
        <v>0</v>
      </c>
      <c r="CZ12" s="61">
        <f>IF('[1]Validation flags'!$H$3=1,0, IF( ISNUMBER(AI12), 0, 1 ))</f>
        <v>0</v>
      </c>
      <c r="DA12" s="280"/>
      <c r="DB12" s="61">
        <f>IF('[1]Validation flags'!$H$3=1,0, IF( ISNUMBER(AK12), 0, 1 ))</f>
        <v>0</v>
      </c>
      <c r="DC12" s="61">
        <f>IF('[1]Validation flags'!$H$3=1,0, IF( ISNUMBER(AL12), 0, 1 ))</f>
        <v>0</v>
      </c>
      <c r="DD12" s="61">
        <f>IF('[1]Validation flags'!$H$3=1,0, IF( ISNUMBER(AM12), 0, 1 ))</f>
        <v>0</v>
      </c>
      <c r="DE12" s="61">
        <f>IF('[1]Validation flags'!$H$3=1,0, IF( ISNUMBER(AN12), 0, 1 ))</f>
        <v>0</v>
      </c>
      <c r="DF12" s="61">
        <f>IF('[1]Validation flags'!$H$3=1,0, IF( ISNUMBER(AO12), 0, 1 ))</f>
        <v>0</v>
      </c>
      <c r="DG12" s="280"/>
      <c r="DH12" s="61">
        <f>IF('[1]Validation flags'!$H$3=1,0, IF( ISNUMBER(AQ12), 0, 1 ))</f>
        <v>0</v>
      </c>
      <c r="DI12" s="61">
        <f>IF('[1]Validation flags'!$H$3=1,0, IF( ISNUMBER(AR12), 0, 1 ))</f>
        <v>0</v>
      </c>
      <c r="DJ12" s="61">
        <f>IF('[1]Validation flags'!$H$3=1,0, IF( ISNUMBER(AS12), 0, 1 ))</f>
        <v>0</v>
      </c>
      <c r="DK12" s="61">
        <f>IF('[1]Validation flags'!$H$3=1,0, IF( ISNUMBER(AT12), 0, 1 ))</f>
        <v>0</v>
      </c>
      <c r="DL12" s="61">
        <f>IF('[1]Validation flags'!$H$3=1,0, IF( ISNUMBER(AU12), 0, 1 ))</f>
        <v>0</v>
      </c>
      <c r="DM12" s="280"/>
      <c r="DN12" s="61">
        <f>IF('[1]Validation flags'!$H$3=1,0, IF( ISNUMBER(AW12), 0, 1 ))</f>
        <v>0</v>
      </c>
      <c r="DO12" s="61">
        <f>IF('[1]Validation flags'!$H$3=1,0, IF( ISNUMBER(AX12), 0, 1 ))</f>
        <v>0</v>
      </c>
      <c r="DP12" s="61">
        <f>IF('[1]Validation flags'!$H$3=1,0, IF( ISNUMBER(AY12), 0, 1 ))</f>
        <v>0</v>
      </c>
      <c r="DQ12" s="61">
        <f>IF('[1]Validation flags'!$H$3=1,0, IF( ISNUMBER(AZ12), 0, 1 ))</f>
        <v>0</v>
      </c>
      <c r="DR12" s="61">
        <f>IF('[1]Validation flags'!$H$3=1,0, IF( ISNUMBER(BA12), 0, 1 ))</f>
        <v>0</v>
      </c>
      <c r="DS12" s="280"/>
      <c r="DT12" s="7"/>
      <c r="DU12" s="280"/>
      <c r="DV12" s="280"/>
      <c r="DW12" s="280"/>
      <c r="DX12" s="280"/>
      <c r="DY12" s="280"/>
      <c r="DZ12" s="455">
        <f>IF(ROUND(L12,3)-ROUND(SUM([1]WWS5!J17:J19),3)=0,0,1)</f>
        <v>0</v>
      </c>
      <c r="EA12" s="280"/>
      <c r="EB12" s="280"/>
      <c r="EC12" s="280"/>
      <c r="ED12" s="280"/>
      <c r="EE12" s="280"/>
      <c r="EF12" s="455">
        <f>IF(ROUND(R12,3)-ROUND(SUM([1]WWS5!N17:N19),3)=0,0,1)</f>
        <v>1</v>
      </c>
      <c r="EG12" s="280"/>
      <c r="EH12" s="280"/>
      <c r="EI12" s="280"/>
      <c r="EJ12" s="280"/>
      <c r="EK12" s="280"/>
      <c r="EL12" s="455">
        <f>IF(ROUND(X12,3)-ROUND(SUM([1]WWS5!R17:R19),3)=0,0,1)</f>
        <v>0</v>
      </c>
      <c r="EM12" s="280"/>
      <c r="EN12" s="280"/>
      <c r="EO12" s="280"/>
      <c r="EP12" s="280"/>
      <c r="EQ12" s="280"/>
      <c r="ER12" s="455">
        <f>IF(ROUND(AD12,3)-ROUND(SUM([1]WWS5!V17:V19),3)=0,0,1)</f>
        <v>0</v>
      </c>
      <c r="ES12" s="280"/>
      <c r="ET12" s="280"/>
      <c r="EU12" s="280"/>
      <c r="EV12" s="280"/>
      <c r="EW12" s="280"/>
      <c r="EX12" s="455">
        <f>IF(ROUND(AJ12,3)-ROUND(SUM([1]WWS5!Z17:Z19),3)=0,0,1)</f>
        <v>0</v>
      </c>
      <c r="EY12" s="280"/>
      <c r="EZ12" s="280"/>
      <c r="FA12" s="280"/>
      <c r="FB12" s="280"/>
      <c r="FC12" s="280"/>
      <c r="FD12" s="455">
        <f>IF(ROUND(AP12,3)-ROUND(SUM([1]WWS5!AD17:AD19),3)=0,0,1)</f>
        <v>0</v>
      </c>
      <c r="FE12" s="280"/>
      <c r="FF12" s="280"/>
      <c r="FG12" s="280"/>
      <c r="FH12" s="280"/>
      <c r="FI12" s="280"/>
      <c r="FJ12" s="455">
        <f>IF(ROUND(AV12,3)-ROUND(SUM([1]WWS5!AH17:AH19),3)=0,0,1)</f>
        <v>0</v>
      </c>
      <c r="FK12" s="280"/>
      <c r="FL12" s="280"/>
      <c r="FM12" s="280"/>
      <c r="FN12" s="280"/>
      <c r="FO12" s="280"/>
      <c r="FP12" s="455">
        <f>IF(ROUND(BB12,3)-ROUND(SUM([1]WWS5!AL17:AL19),3)=0,0,1)</f>
        <v>0</v>
      </c>
    </row>
    <row r="13" spans="2:172" s="421" customFormat="1" ht="14.25" customHeight="1" thickBot="1" x14ac:dyDescent="0.35">
      <c r="B13" s="62">
        <f xml:space="preserve"> B12 + 1</f>
        <v>4</v>
      </c>
      <c r="C13" s="63" t="s">
        <v>903</v>
      </c>
      <c r="D13" s="64" t="s">
        <v>904</v>
      </c>
      <c r="E13" s="64" t="s">
        <v>41</v>
      </c>
      <c r="F13" s="79">
        <v>3</v>
      </c>
      <c r="G13" s="451">
        <v>0</v>
      </c>
      <c r="H13" s="451">
        <v>0</v>
      </c>
      <c r="I13" s="451">
        <v>0</v>
      </c>
      <c r="J13" s="451">
        <v>0</v>
      </c>
      <c r="K13" s="451">
        <v>0</v>
      </c>
      <c r="L13" s="452">
        <f>SUM(G13:K13)</f>
        <v>0</v>
      </c>
      <c r="M13" s="1005">
        <v>1.2E-2</v>
      </c>
      <c r="N13" s="1005">
        <v>1.4999999999999999E-2</v>
      </c>
      <c r="O13" s="1005">
        <v>1E-3</v>
      </c>
      <c r="P13" s="1005">
        <v>1E-3</v>
      </c>
      <c r="Q13" s="1005">
        <v>3.0000000000000001E-3</v>
      </c>
      <c r="R13" s="1006">
        <f>SUM(M13:Q13)</f>
        <v>3.2000000000000001E-2</v>
      </c>
      <c r="S13" s="451">
        <v>1.2E-2</v>
      </c>
      <c r="T13" s="451">
        <v>0</v>
      </c>
      <c r="U13" s="451">
        <v>0</v>
      </c>
      <c r="V13" s="451">
        <v>0</v>
      </c>
      <c r="W13" s="451">
        <v>0</v>
      </c>
      <c r="X13" s="452">
        <f>SUM(S13:W13)</f>
        <v>1.2E-2</v>
      </c>
      <c r="Y13" s="453">
        <v>6.5744394167151027E-2</v>
      </c>
      <c r="Z13" s="453">
        <v>0</v>
      </c>
      <c r="AA13" s="453">
        <v>0</v>
      </c>
      <c r="AB13" s="453">
        <v>0</v>
      </c>
      <c r="AC13" s="453">
        <v>0</v>
      </c>
      <c r="AD13" s="452">
        <f>SUM(Y13:AC13)</f>
        <v>6.5744394167151027E-2</v>
      </c>
      <c r="AE13" s="451">
        <v>6.5744394167151013E-2</v>
      </c>
      <c r="AF13" s="451">
        <v>0</v>
      </c>
      <c r="AG13" s="451">
        <v>0</v>
      </c>
      <c r="AH13" s="451">
        <v>0</v>
      </c>
      <c r="AI13" s="451">
        <v>0</v>
      </c>
      <c r="AJ13" s="452">
        <f>SUM(AE13:AI13)</f>
        <v>6.5744394167151013E-2</v>
      </c>
      <c r="AK13" s="451">
        <v>6.5744394167151027E-2</v>
      </c>
      <c r="AL13" s="451">
        <v>0</v>
      </c>
      <c r="AM13" s="451">
        <v>0</v>
      </c>
      <c r="AN13" s="451">
        <v>0</v>
      </c>
      <c r="AO13" s="451">
        <v>0</v>
      </c>
      <c r="AP13" s="452">
        <f>SUM(AK13:AO13)</f>
        <v>6.5744394167151027E-2</v>
      </c>
      <c r="AQ13" s="451">
        <v>6.5744394167151027E-2</v>
      </c>
      <c r="AR13" s="451">
        <v>0</v>
      </c>
      <c r="AS13" s="451">
        <v>0</v>
      </c>
      <c r="AT13" s="451">
        <v>0</v>
      </c>
      <c r="AU13" s="451">
        <v>0</v>
      </c>
      <c r="AV13" s="452">
        <f>SUM(AQ13:AU13)</f>
        <v>6.5744394167151027E-2</v>
      </c>
      <c r="AW13" s="451">
        <v>6.5744394167151041E-2</v>
      </c>
      <c r="AX13" s="451">
        <v>0</v>
      </c>
      <c r="AY13" s="451">
        <v>0</v>
      </c>
      <c r="AZ13" s="451">
        <v>0</v>
      </c>
      <c r="BA13" s="451">
        <v>0</v>
      </c>
      <c r="BB13" s="452">
        <f>SUM(AW13:BA13)</f>
        <v>6.5744394167151041E-2</v>
      </c>
      <c r="BC13" s="424"/>
      <c r="BD13" s="456"/>
      <c r="BE13" s="439"/>
      <c r="BF13" s="6"/>
      <c r="BG13" s="43">
        <f t="shared" si="0"/>
        <v>0</v>
      </c>
      <c r="BH13" s="43"/>
      <c r="BI13" s="6"/>
      <c r="BJ13" s="62">
        <f xml:space="preserve"> BJ12 + 1</f>
        <v>4</v>
      </c>
      <c r="BK13" s="63" t="s">
        <v>903</v>
      </c>
      <c r="BL13" s="64" t="s">
        <v>41</v>
      </c>
      <c r="BM13" s="79">
        <v>3</v>
      </c>
      <c r="BN13" s="72" t="s">
        <v>905</v>
      </c>
      <c r="BO13" s="73" t="s">
        <v>906</v>
      </c>
      <c r="BP13" s="73" t="s">
        <v>907</v>
      </c>
      <c r="BQ13" s="73" t="s">
        <v>908</v>
      </c>
      <c r="BR13" s="454" t="s">
        <v>909</v>
      </c>
      <c r="BS13" s="138" t="s">
        <v>910</v>
      </c>
      <c r="BT13" s="6"/>
      <c r="BU13" s="7"/>
      <c r="BV13" s="14"/>
      <c r="BW13" s="14"/>
      <c r="BX13" s="61">
        <f>IF('[1]Validation flags'!$H$3=1,0, IF( ISNUMBER(G13), 0, 1 ))</f>
        <v>0</v>
      </c>
      <c r="BY13" s="61">
        <f>IF('[1]Validation flags'!$H$3=1,0, IF( ISNUMBER(H13), 0, 1 ))</f>
        <v>0</v>
      </c>
      <c r="BZ13" s="61">
        <f>IF('[1]Validation flags'!$H$3=1,0, IF( ISNUMBER(I13), 0, 1 ))</f>
        <v>0</v>
      </c>
      <c r="CA13" s="61">
        <f>IF('[1]Validation flags'!$H$3=1,0, IF( ISNUMBER(J13), 0, 1 ))</f>
        <v>0</v>
      </c>
      <c r="CB13" s="61">
        <f>IF('[1]Validation flags'!$H$3=1,0, IF( ISNUMBER(K13), 0, 1 ))</f>
        <v>0</v>
      </c>
      <c r="CC13" s="149"/>
      <c r="CD13" s="61">
        <f>IF('[1]Validation flags'!$H$3=1,0, IF( ISNUMBER(M13), 0, 1 ))</f>
        <v>0</v>
      </c>
      <c r="CE13" s="61">
        <f>IF('[1]Validation flags'!$H$3=1,0, IF( ISNUMBER(N13), 0, 1 ))</f>
        <v>0</v>
      </c>
      <c r="CF13" s="61">
        <f>IF('[1]Validation flags'!$H$3=1,0, IF( ISNUMBER(O13), 0, 1 ))</f>
        <v>0</v>
      </c>
      <c r="CG13" s="61">
        <f>IF('[1]Validation flags'!$H$3=1,0, IF( ISNUMBER(P13), 0, 1 ))</f>
        <v>0</v>
      </c>
      <c r="CH13" s="61">
        <f>IF('[1]Validation flags'!$H$3=1,0, IF( ISNUMBER(Q13), 0, 1 ))</f>
        <v>0</v>
      </c>
      <c r="CI13" s="280"/>
      <c r="CJ13" s="61">
        <f>IF('[1]Validation flags'!$H$3=1,0, IF( ISNUMBER(S13), 0, 1 ))</f>
        <v>0</v>
      </c>
      <c r="CK13" s="61">
        <f>IF('[1]Validation flags'!$H$3=1,0, IF( ISNUMBER(T13), 0, 1 ))</f>
        <v>0</v>
      </c>
      <c r="CL13" s="61">
        <f>IF('[1]Validation flags'!$H$3=1,0, IF( ISNUMBER(U13), 0, 1 ))</f>
        <v>0</v>
      </c>
      <c r="CM13" s="61">
        <f>IF('[1]Validation flags'!$H$3=1,0, IF( ISNUMBER(V13), 0, 1 ))</f>
        <v>0</v>
      </c>
      <c r="CN13" s="61">
        <f>IF('[1]Validation flags'!$H$3=1,0, IF( ISNUMBER(W13), 0, 1 ))</f>
        <v>0</v>
      </c>
      <c r="CO13" s="280"/>
      <c r="CP13" s="61">
        <f>IF('[1]Validation flags'!$H$3=1,0, IF( ISNUMBER(Y13), 0, 1 ))</f>
        <v>0</v>
      </c>
      <c r="CQ13" s="61">
        <f>IF('[1]Validation flags'!$H$3=1,0, IF( ISNUMBER(Z13), 0, 1 ))</f>
        <v>0</v>
      </c>
      <c r="CR13" s="61">
        <f>IF('[1]Validation flags'!$H$3=1,0, IF( ISNUMBER(AA13), 0, 1 ))</f>
        <v>0</v>
      </c>
      <c r="CS13" s="61">
        <f>IF('[1]Validation flags'!$H$3=1,0, IF( ISNUMBER(AB13), 0, 1 ))</f>
        <v>0</v>
      </c>
      <c r="CT13" s="61">
        <f>IF('[1]Validation flags'!$H$3=1,0, IF( ISNUMBER(AC13), 0, 1 ))</f>
        <v>0</v>
      </c>
      <c r="CU13" s="280"/>
      <c r="CV13" s="61">
        <f>IF('[1]Validation flags'!$H$3=1,0, IF( ISNUMBER(AE13), 0, 1 ))</f>
        <v>0</v>
      </c>
      <c r="CW13" s="61">
        <f>IF('[1]Validation flags'!$H$3=1,0, IF( ISNUMBER(AF13), 0, 1 ))</f>
        <v>0</v>
      </c>
      <c r="CX13" s="61">
        <f>IF('[1]Validation flags'!$H$3=1,0, IF( ISNUMBER(AG13), 0, 1 ))</f>
        <v>0</v>
      </c>
      <c r="CY13" s="61">
        <f>IF('[1]Validation flags'!$H$3=1,0, IF( ISNUMBER(AH13), 0, 1 ))</f>
        <v>0</v>
      </c>
      <c r="CZ13" s="61">
        <f>IF('[1]Validation flags'!$H$3=1,0, IF( ISNUMBER(AI13), 0, 1 ))</f>
        <v>0</v>
      </c>
      <c r="DA13" s="280"/>
      <c r="DB13" s="61">
        <f>IF('[1]Validation flags'!$H$3=1,0, IF( ISNUMBER(AK13), 0, 1 ))</f>
        <v>0</v>
      </c>
      <c r="DC13" s="61">
        <f>IF('[1]Validation flags'!$H$3=1,0, IF( ISNUMBER(AL13), 0, 1 ))</f>
        <v>0</v>
      </c>
      <c r="DD13" s="61">
        <f>IF('[1]Validation flags'!$H$3=1,0, IF( ISNUMBER(AM13), 0, 1 ))</f>
        <v>0</v>
      </c>
      <c r="DE13" s="61">
        <f>IF('[1]Validation flags'!$H$3=1,0, IF( ISNUMBER(AN13), 0, 1 ))</f>
        <v>0</v>
      </c>
      <c r="DF13" s="61">
        <f>IF('[1]Validation flags'!$H$3=1,0, IF( ISNUMBER(AO13), 0, 1 ))</f>
        <v>0</v>
      </c>
      <c r="DG13" s="280"/>
      <c r="DH13" s="61">
        <f>IF('[1]Validation flags'!$H$3=1,0, IF( ISNUMBER(AQ13), 0, 1 ))</f>
        <v>0</v>
      </c>
      <c r="DI13" s="61">
        <f>IF('[1]Validation flags'!$H$3=1,0, IF( ISNUMBER(AR13), 0, 1 ))</f>
        <v>0</v>
      </c>
      <c r="DJ13" s="61">
        <f>IF('[1]Validation flags'!$H$3=1,0, IF( ISNUMBER(AS13), 0, 1 ))</f>
        <v>0</v>
      </c>
      <c r="DK13" s="61">
        <f>IF('[1]Validation flags'!$H$3=1,0, IF( ISNUMBER(AT13), 0, 1 ))</f>
        <v>0</v>
      </c>
      <c r="DL13" s="61">
        <f>IF('[1]Validation flags'!$H$3=1,0, IF( ISNUMBER(AU13), 0, 1 ))</f>
        <v>0</v>
      </c>
      <c r="DM13" s="280"/>
      <c r="DN13" s="61">
        <f>IF('[1]Validation flags'!$H$3=1,0, IF( ISNUMBER(AW13), 0, 1 ))</f>
        <v>0</v>
      </c>
      <c r="DO13" s="61">
        <f>IF('[1]Validation flags'!$H$3=1,0, IF( ISNUMBER(AX13), 0, 1 ))</f>
        <v>0</v>
      </c>
      <c r="DP13" s="61">
        <f>IF('[1]Validation flags'!$H$3=1,0, IF( ISNUMBER(AY13), 0, 1 ))</f>
        <v>0</v>
      </c>
      <c r="DQ13" s="61">
        <f>IF('[1]Validation flags'!$H$3=1,0, IF( ISNUMBER(AZ13), 0, 1 ))</f>
        <v>0</v>
      </c>
      <c r="DR13" s="61">
        <f>IF('[1]Validation flags'!$H$3=1,0, IF( ISNUMBER(BA13), 0, 1 ))</f>
        <v>0</v>
      </c>
      <c r="DS13" s="280"/>
      <c r="DT13" s="7"/>
      <c r="DU13" s="280"/>
      <c r="DV13" s="280"/>
      <c r="DW13" s="280"/>
      <c r="DX13" s="280"/>
      <c r="DY13" s="280"/>
      <c r="DZ13" s="149"/>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420"/>
    </row>
    <row r="14" spans="2:172" s="421" customFormat="1" ht="14.25" customHeight="1" thickBot="1" x14ac:dyDescent="0.35">
      <c r="B14" s="62"/>
      <c r="C14" s="78" t="s">
        <v>70</v>
      </c>
      <c r="D14" s="457"/>
      <c r="E14" s="458"/>
      <c r="F14" s="458"/>
      <c r="G14" s="459"/>
      <c r="H14" s="459"/>
      <c r="I14" s="459"/>
      <c r="J14" s="459"/>
      <c r="K14" s="459"/>
      <c r="L14" s="460"/>
      <c r="M14" s="460"/>
      <c r="N14" s="460"/>
      <c r="O14" s="460"/>
      <c r="P14" s="460"/>
      <c r="Q14" s="460"/>
      <c r="R14" s="460"/>
      <c r="S14" s="460"/>
      <c r="T14" s="460"/>
      <c r="U14" s="460"/>
      <c r="V14" s="460"/>
      <c r="W14" s="460"/>
      <c r="X14" s="460"/>
      <c r="Y14" s="80"/>
      <c r="Z14" s="80"/>
      <c r="AA14" s="80"/>
      <c r="AB14" s="80"/>
      <c r="AC14" s="8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1"/>
      <c r="BD14" s="71"/>
      <c r="BE14" s="204"/>
      <c r="BF14" s="6"/>
      <c r="BG14" s="43"/>
      <c r="BH14" s="43"/>
      <c r="BI14" s="6"/>
      <c r="BJ14" s="62"/>
      <c r="BK14" s="78" t="s">
        <v>70</v>
      </c>
      <c r="BL14" s="458"/>
      <c r="BM14" s="458"/>
      <c r="BN14" s="82"/>
      <c r="BO14" s="82"/>
      <c r="BP14" s="82"/>
      <c r="BQ14" s="82"/>
      <c r="BR14" s="82"/>
      <c r="BS14" s="313"/>
      <c r="BT14" s="6"/>
      <c r="BU14" s="7"/>
      <c r="BV14" s="14"/>
      <c r="BW14" s="14"/>
      <c r="BX14" s="280"/>
      <c r="BY14" s="280"/>
      <c r="BZ14" s="280"/>
      <c r="CA14" s="280"/>
      <c r="CB14" s="280"/>
      <c r="CC14" s="149"/>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7"/>
      <c r="DU14" s="280"/>
      <c r="DV14" s="280"/>
      <c r="DW14" s="280"/>
      <c r="DX14" s="280"/>
      <c r="DY14" s="280"/>
      <c r="DZ14" s="149"/>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420"/>
    </row>
    <row r="15" spans="2:172" s="421" customFormat="1" ht="14.25" customHeight="1" x14ac:dyDescent="0.3">
      <c r="B15" s="85">
        <v>5</v>
      </c>
      <c r="C15" s="86" t="s">
        <v>71</v>
      </c>
      <c r="D15" s="87"/>
      <c r="E15" s="64" t="s">
        <v>41</v>
      </c>
      <c r="F15" s="462">
        <v>3</v>
      </c>
      <c r="G15" s="463">
        <v>0.6897364674002302</v>
      </c>
      <c r="H15" s="451">
        <v>0</v>
      </c>
      <c r="I15" s="451">
        <v>0</v>
      </c>
      <c r="J15" s="451">
        <v>0</v>
      </c>
      <c r="K15" s="451">
        <v>0</v>
      </c>
      <c r="L15" s="452">
        <f>SUM(G15:K15)</f>
        <v>0.6897364674002302</v>
      </c>
      <c r="M15" s="1009">
        <v>0.12</v>
      </c>
      <c r="N15" s="451">
        <v>0</v>
      </c>
      <c r="O15" s="451">
        <v>0</v>
      </c>
      <c r="P15" s="451">
        <v>0</v>
      </c>
      <c r="Q15" s="451">
        <v>0</v>
      </c>
      <c r="R15" s="1006">
        <f>SUM(M15:Q15)</f>
        <v>0.12</v>
      </c>
      <c r="S15" s="463">
        <v>0.46322994757997726</v>
      </c>
      <c r="T15" s="451">
        <v>0</v>
      </c>
      <c r="U15" s="451">
        <v>0</v>
      </c>
      <c r="V15" s="451">
        <v>0</v>
      </c>
      <c r="W15" s="451">
        <v>0</v>
      </c>
      <c r="X15" s="452">
        <f>SUM(S15:W15)</f>
        <v>0.46322994757997726</v>
      </c>
      <c r="Y15" s="464">
        <v>0.46410322889659877</v>
      </c>
      <c r="Z15" s="453">
        <v>0</v>
      </c>
      <c r="AA15" s="453">
        <v>0</v>
      </c>
      <c r="AB15" s="453">
        <v>0</v>
      </c>
      <c r="AC15" s="453">
        <v>0</v>
      </c>
      <c r="AD15" s="452">
        <f>SUM(Y15:AC15)</f>
        <v>0.46410322889659877</v>
      </c>
      <c r="AE15" s="463">
        <v>0.45879608344989686</v>
      </c>
      <c r="AF15" s="451">
        <v>0</v>
      </c>
      <c r="AG15" s="451">
        <v>0</v>
      </c>
      <c r="AH15" s="451">
        <v>0</v>
      </c>
      <c r="AI15" s="451">
        <v>0</v>
      </c>
      <c r="AJ15" s="452">
        <f>SUM(AE15:AI15)</f>
        <v>0.45879608344989686</v>
      </c>
      <c r="AK15" s="463">
        <v>0.45468418558929907</v>
      </c>
      <c r="AL15" s="451">
        <v>0</v>
      </c>
      <c r="AM15" s="451">
        <v>0</v>
      </c>
      <c r="AN15" s="451">
        <v>0</v>
      </c>
      <c r="AO15" s="451">
        <v>0</v>
      </c>
      <c r="AP15" s="452">
        <f>SUM(AK15:AO15)</f>
        <v>0.45468418558929907</v>
      </c>
      <c r="AQ15" s="463">
        <v>0.44991829221689356</v>
      </c>
      <c r="AR15" s="451">
        <v>0</v>
      </c>
      <c r="AS15" s="451">
        <v>0</v>
      </c>
      <c r="AT15" s="451">
        <v>0</v>
      </c>
      <c r="AU15" s="451">
        <v>0</v>
      </c>
      <c r="AV15" s="452">
        <f>SUM(AQ15:AU15)</f>
        <v>0.44991829221689356</v>
      </c>
      <c r="AW15" s="463">
        <v>0.44765108891139299</v>
      </c>
      <c r="AX15" s="451">
        <v>0</v>
      </c>
      <c r="AY15" s="451">
        <v>0</v>
      </c>
      <c r="AZ15" s="451">
        <v>0</v>
      </c>
      <c r="BA15" s="451">
        <v>0</v>
      </c>
      <c r="BB15" s="452">
        <f>SUM(AW15:BA15)</f>
        <v>0.44765108891139299</v>
      </c>
      <c r="BC15" s="424"/>
      <c r="BD15" s="90"/>
      <c r="BE15" s="449"/>
      <c r="BF15" s="6"/>
      <c r="BG15" s="43">
        <f t="shared" si="0"/>
        <v>0</v>
      </c>
      <c r="BH15" s="43"/>
      <c r="BI15" s="6"/>
      <c r="BJ15" s="85">
        <v>5</v>
      </c>
      <c r="BK15" s="86" t="s">
        <v>71</v>
      </c>
      <c r="BL15" s="64" t="s">
        <v>41</v>
      </c>
      <c r="BM15" s="462">
        <v>3</v>
      </c>
      <c r="BN15" s="72" t="s">
        <v>911</v>
      </c>
      <c r="BO15" s="73" t="s">
        <v>912</v>
      </c>
      <c r="BP15" s="73" t="s">
        <v>913</v>
      </c>
      <c r="BQ15" s="73" t="s">
        <v>914</v>
      </c>
      <c r="BR15" s="454" t="s">
        <v>915</v>
      </c>
      <c r="BS15" s="138" t="s">
        <v>916</v>
      </c>
      <c r="BT15" s="6"/>
      <c r="BU15" s="7"/>
      <c r="BV15" s="14"/>
      <c r="BW15" s="14"/>
      <c r="BX15" s="61">
        <f>IF('[1]Validation flags'!$H$3=1,0, IF( ISNUMBER(G15), 0, 1 ))</f>
        <v>0</v>
      </c>
      <c r="BY15" s="61">
        <f>IF('[1]Validation flags'!$H$3=1,0, IF( ISNUMBER(H15), 0, 1 ))</f>
        <v>0</v>
      </c>
      <c r="BZ15" s="61">
        <f>IF('[1]Validation flags'!$H$3=1,0, IF( ISNUMBER(I15), 0, 1 ))</f>
        <v>0</v>
      </c>
      <c r="CA15" s="61">
        <f>IF('[1]Validation flags'!$H$3=1,0, IF( ISNUMBER(J15), 0, 1 ))</f>
        <v>0</v>
      </c>
      <c r="CB15" s="61">
        <f>IF('[1]Validation flags'!$H$3=1,0, IF( ISNUMBER(K15), 0, 1 ))</f>
        <v>0</v>
      </c>
      <c r="CC15" s="149"/>
      <c r="CD15" s="61">
        <f>IF('[1]Validation flags'!$H$3=1,0, IF( ISNUMBER(M15), 0, 1 ))</f>
        <v>0</v>
      </c>
      <c r="CE15" s="61">
        <f>IF('[1]Validation flags'!$H$3=1,0, IF( ISNUMBER(N15), 0, 1 ))</f>
        <v>0</v>
      </c>
      <c r="CF15" s="61">
        <f>IF('[1]Validation flags'!$H$3=1,0, IF( ISNUMBER(O15), 0, 1 ))</f>
        <v>0</v>
      </c>
      <c r="CG15" s="61">
        <f>IF('[1]Validation flags'!$H$3=1,0, IF( ISNUMBER(P15), 0, 1 ))</f>
        <v>0</v>
      </c>
      <c r="CH15" s="61">
        <f>IF('[1]Validation flags'!$H$3=1,0, IF( ISNUMBER(Q15), 0, 1 ))</f>
        <v>0</v>
      </c>
      <c r="CI15" s="280"/>
      <c r="CJ15" s="61">
        <f>IF('[1]Validation flags'!$H$3=1,0, IF( ISNUMBER(S15), 0, 1 ))</f>
        <v>0</v>
      </c>
      <c r="CK15" s="61">
        <f>IF('[1]Validation flags'!$H$3=1,0, IF( ISNUMBER(T15), 0, 1 ))</f>
        <v>0</v>
      </c>
      <c r="CL15" s="61">
        <f>IF('[1]Validation flags'!$H$3=1,0, IF( ISNUMBER(U15), 0, 1 ))</f>
        <v>0</v>
      </c>
      <c r="CM15" s="61">
        <f>IF('[1]Validation flags'!$H$3=1,0, IF( ISNUMBER(V15), 0, 1 ))</f>
        <v>0</v>
      </c>
      <c r="CN15" s="61">
        <f>IF('[1]Validation flags'!$H$3=1,0, IF( ISNUMBER(W15), 0, 1 ))</f>
        <v>0</v>
      </c>
      <c r="CO15" s="280"/>
      <c r="CP15" s="61">
        <f>IF('[1]Validation flags'!$H$3=1,0, IF( ISNUMBER(Y15), 0, 1 ))</f>
        <v>0</v>
      </c>
      <c r="CQ15" s="61">
        <f>IF('[1]Validation flags'!$H$3=1,0, IF( ISNUMBER(Z15), 0, 1 ))</f>
        <v>0</v>
      </c>
      <c r="CR15" s="61">
        <f>IF('[1]Validation flags'!$H$3=1,0, IF( ISNUMBER(AA15), 0, 1 ))</f>
        <v>0</v>
      </c>
      <c r="CS15" s="61">
        <f>IF('[1]Validation flags'!$H$3=1,0, IF( ISNUMBER(AB15), 0, 1 ))</f>
        <v>0</v>
      </c>
      <c r="CT15" s="61">
        <f>IF('[1]Validation flags'!$H$3=1,0, IF( ISNUMBER(AC15), 0, 1 ))</f>
        <v>0</v>
      </c>
      <c r="CU15" s="280"/>
      <c r="CV15" s="61">
        <f>IF('[1]Validation flags'!$H$3=1,0, IF( ISNUMBER(AE15), 0, 1 ))</f>
        <v>0</v>
      </c>
      <c r="CW15" s="61">
        <f>IF('[1]Validation flags'!$H$3=1,0, IF( ISNUMBER(AF15), 0, 1 ))</f>
        <v>0</v>
      </c>
      <c r="CX15" s="61">
        <f>IF('[1]Validation flags'!$H$3=1,0, IF( ISNUMBER(AG15), 0, 1 ))</f>
        <v>0</v>
      </c>
      <c r="CY15" s="61">
        <f>IF('[1]Validation flags'!$H$3=1,0, IF( ISNUMBER(AH15), 0, 1 ))</f>
        <v>0</v>
      </c>
      <c r="CZ15" s="61">
        <f>IF('[1]Validation flags'!$H$3=1,0, IF( ISNUMBER(AI15), 0, 1 ))</f>
        <v>0</v>
      </c>
      <c r="DA15" s="280"/>
      <c r="DB15" s="61">
        <f>IF('[1]Validation flags'!$H$3=1,0, IF( ISNUMBER(AK15), 0, 1 ))</f>
        <v>0</v>
      </c>
      <c r="DC15" s="61">
        <f>IF('[1]Validation flags'!$H$3=1,0, IF( ISNUMBER(AL15), 0, 1 ))</f>
        <v>0</v>
      </c>
      <c r="DD15" s="61">
        <f>IF('[1]Validation flags'!$H$3=1,0, IF( ISNUMBER(AM15), 0, 1 ))</f>
        <v>0</v>
      </c>
      <c r="DE15" s="61">
        <f>IF('[1]Validation flags'!$H$3=1,0, IF( ISNUMBER(AN15), 0, 1 ))</f>
        <v>0</v>
      </c>
      <c r="DF15" s="61">
        <f>IF('[1]Validation flags'!$H$3=1,0, IF( ISNUMBER(AO15), 0, 1 ))</f>
        <v>0</v>
      </c>
      <c r="DG15" s="280"/>
      <c r="DH15" s="61">
        <f>IF('[1]Validation flags'!$H$3=1,0, IF( ISNUMBER(AQ15), 0, 1 ))</f>
        <v>0</v>
      </c>
      <c r="DI15" s="61">
        <f>IF('[1]Validation flags'!$H$3=1,0, IF( ISNUMBER(AR15), 0, 1 ))</f>
        <v>0</v>
      </c>
      <c r="DJ15" s="61">
        <f>IF('[1]Validation flags'!$H$3=1,0, IF( ISNUMBER(AS15), 0, 1 ))</f>
        <v>0</v>
      </c>
      <c r="DK15" s="61">
        <f>IF('[1]Validation flags'!$H$3=1,0, IF( ISNUMBER(AT15), 0, 1 ))</f>
        <v>0</v>
      </c>
      <c r="DL15" s="61">
        <f>IF('[1]Validation flags'!$H$3=1,0, IF( ISNUMBER(AU15), 0, 1 ))</f>
        <v>0</v>
      </c>
      <c r="DM15" s="280"/>
      <c r="DN15" s="61">
        <f>IF('[1]Validation flags'!$H$3=1,0, IF( ISNUMBER(AW15), 0, 1 ))</f>
        <v>0</v>
      </c>
      <c r="DO15" s="61">
        <f>IF('[1]Validation flags'!$H$3=1,0, IF( ISNUMBER(AX15), 0, 1 ))</f>
        <v>0</v>
      </c>
      <c r="DP15" s="61">
        <f>IF('[1]Validation flags'!$H$3=1,0, IF( ISNUMBER(AY15), 0, 1 ))</f>
        <v>0</v>
      </c>
      <c r="DQ15" s="61">
        <f>IF('[1]Validation flags'!$H$3=1,0, IF( ISNUMBER(AZ15), 0, 1 ))</f>
        <v>0</v>
      </c>
      <c r="DR15" s="61">
        <f>IF('[1]Validation flags'!$H$3=1,0, IF( ISNUMBER(BA15), 0, 1 ))</f>
        <v>0</v>
      </c>
      <c r="DS15" s="280"/>
      <c r="DT15" s="7"/>
      <c r="DU15" s="280"/>
      <c r="DV15" s="280"/>
      <c r="DW15" s="280"/>
      <c r="DX15" s="280"/>
      <c r="DY15" s="280"/>
      <c r="DZ15" s="149"/>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420"/>
    </row>
    <row r="16" spans="2:172" s="421" customFormat="1" ht="14.25" customHeight="1" x14ac:dyDescent="0.3">
      <c r="B16" s="62">
        <v>6</v>
      </c>
      <c r="C16" s="63" t="s">
        <v>77</v>
      </c>
      <c r="D16" s="87"/>
      <c r="E16" s="64" t="s">
        <v>41</v>
      </c>
      <c r="F16" s="462">
        <v>3</v>
      </c>
      <c r="G16" s="463">
        <v>3.3372199999999991E-2</v>
      </c>
      <c r="H16" s="451">
        <v>4.2219999999999999E-5</v>
      </c>
      <c r="I16" s="451">
        <v>0</v>
      </c>
      <c r="J16" s="451">
        <v>0</v>
      </c>
      <c r="K16" s="451">
        <v>0</v>
      </c>
      <c r="L16" s="452">
        <f>SUM(G16:K16)</f>
        <v>3.3414419999999993E-2</v>
      </c>
      <c r="M16" s="1009">
        <v>2.5000000000000001E-2</v>
      </c>
      <c r="N16" s="451">
        <v>4.3486600000000005E-5</v>
      </c>
      <c r="O16" s="451">
        <v>0</v>
      </c>
      <c r="P16" s="451">
        <v>0</v>
      </c>
      <c r="Q16" s="451">
        <v>0</v>
      </c>
      <c r="R16" s="1006">
        <f>SUM(M16:Q16)</f>
        <v>2.5043486600000001E-2</v>
      </c>
      <c r="S16" s="463">
        <v>3.5404566979999989E-2</v>
      </c>
      <c r="T16" s="451">
        <v>4.4791198E-5</v>
      </c>
      <c r="U16" s="451">
        <v>0</v>
      </c>
      <c r="V16" s="451">
        <v>0</v>
      </c>
      <c r="W16" s="451">
        <v>0</v>
      </c>
      <c r="X16" s="452">
        <f>SUM(S16:W16)</f>
        <v>3.544935817799999E-2</v>
      </c>
      <c r="Y16" s="464">
        <v>3.4613554415223249E-2</v>
      </c>
      <c r="Z16" s="453">
        <v>4.3790468336241729E-5</v>
      </c>
      <c r="AA16" s="453">
        <v>0</v>
      </c>
      <c r="AB16" s="453">
        <v>0</v>
      </c>
      <c r="AC16" s="453">
        <v>0</v>
      </c>
      <c r="AD16" s="452">
        <f>SUM(Y16:AC16)</f>
        <v>3.4657344883559489E-2</v>
      </c>
      <c r="AE16" s="463">
        <v>3.5020422417985829E-2</v>
      </c>
      <c r="AF16" s="451">
        <v>4.4305207163068719E-5</v>
      </c>
      <c r="AG16" s="451">
        <v>0</v>
      </c>
      <c r="AH16" s="451">
        <v>0</v>
      </c>
      <c r="AI16" s="451">
        <v>0</v>
      </c>
      <c r="AJ16" s="452">
        <f>SUM(AE16:AI16)</f>
        <v>3.5064727625148895E-2</v>
      </c>
      <c r="AK16" s="463">
        <v>3.5410660658759363E-2</v>
      </c>
      <c r="AL16" s="451">
        <v>4.4798907264514215E-5</v>
      </c>
      <c r="AM16" s="451">
        <v>0</v>
      </c>
      <c r="AN16" s="451">
        <v>0</v>
      </c>
      <c r="AO16" s="451">
        <v>0</v>
      </c>
      <c r="AP16" s="452">
        <f>SUM(AK16:AO16)</f>
        <v>3.5455459566023875E-2</v>
      </c>
      <c r="AQ16" s="463">
        <v>3.5780748689387104E-2</v>
      </c>
      <c r="AR16" s="451">
        <v>4.5267114834081187E-5</v>
      </c>
      <c r="AS16" s="451">
        <v>0</v>
      </c>
      <c r="AT16" s="451">
        <v>0</v>
      </c>
      <c r="AU16" s="451">
        <v>0</v>
      </c>
      <c r="AV16" s="452">
        <f>SUM(AQ16:AU16)</f>
        <v>3.5826015804221185E-2</v>
      </c>
      <c r="AW16" s="463">
        <v>3.613994281923575E-2</v>
      </c>
      <c r="AX16" s="451">
        <v>4.5721540258902148E-5</v>
      </c>
      <c r="AY16" s="451">
        <v>0</v>
      </c>
      <c r="AZ16" s="451">
        <v>0</v>
      </c>
      <c r="BA16" s="451">
        <v>0</v>
      </c>
      <c r="BB16" s="452">
        <f>SUM(AW16:BA16)</f>
        <v>3.6185664359494649E-2</v>
      </c>
      <c r="BC16" s="424"/>
      <c r="BD16" s="91"/>
      <c r="BE16" s="430"/>
      <c r="BF16" s="6"/>
      <c r="BG16" s="43">
        <f t="shared" si="0"/>
        <v>0</v>
      </c>
      <c r="BH16" s="43"/>
      <c r="BI16" s="6"/>
      <c r="BJ16" s="62">
        <v>6</v>
      </c>
      <c r="BK16" s="63" t="s">
        <v>77</v>
      </c>
      <c r="BL16" s="64" t="s">
        <v>41</v>
      </c>
      <c r="BM16" s="462">
        <v>3</v>
      </c>
      <c r="BN16" s="72" t="s">
        <v>917</v>
      </c>
      <c r="BO16" s="73" t="s">
        <v>918</v>
      </c>
      <c r="BP16" s="73" t="s">
        <v>919</v>
      </c>
      <c r="BQ16" s="73" t="s">
        <v>920</v>
      </c>
      <c r="BR16" s="454" t="s">
        <v>921</v>
      </c>
      <c r="BS16" s="138" t="s">
        <v>922</v>
      </c>
      <c r="BT16" s="6"/>
      <c r="BU16" s="7"/>
      <c r="BV16" s="14"/>
      <c r="BW16" s="14"/>
      <c r="BX16" s="61">
        <f>IF('[1]Validation flags'!$H$3=1,0, IF( ISNUMBER(G16), 0, 1 ))</f>
        <v>0</v>
      </c>
      <c r="BY16" s="61">
        <f>IF('[1]Validation flags'!$H$3=1,0, IF( ISNUMBER(H16), 0, 1 ))</f>
        <v>0</v>
      </c>
      <c r="BZ16" s="61">
        <f>IF('[1]Validation flags'!$H$3=1,0, IF( ISNUMBER(I16), 0, 1 ))</f>
        <v>0</v>
      </c>
      <c r="CA16" s="61">
        <f>IF('[1]Validation flags'!$H$3=1,0, IF( ISNUMBER(J16), 0, 1 ))</f>
        <v>0</v>
      </c>
      <c r="CB16" s="61">
        <f>IF('[1]Validation flags'!$H$3=1,0, IF( ISNUMBER(K16), 0, 1 ))</f>
        <v>0</v>
      </c>
      <c r="CC16" s="149"/>
      <c r="CD16" s="61">
        <f>IF('[1]Validation flags'!$H$3=1,0, IF( ISNUMBER(M16), 0, 1 ))</f>
        <v>0</v>
      </c>
      <c r="CE16" s="61">
        <f>IF('[1]Validation flags'!$H$3=1,0, IF( ISNUMBER(N16), 0, 1 ))</f>
        <v>0</v>
      </c>
      <c r="CF16" s="61">
        <f>IF('[1]Validation flags'!$H$3=1,0, IF( ISNUMBER(O16), 0, 1 ))</f>
        <v>0</v>
      </c>
      <c r="CG16" s="61">
        <f>IF('[1]Validation flags'!$H$3=1,0, IF( ISNUMBER(P16), 0, 1 ))</f>
        <v>0</v>
      </c>
      <c r="CH16" s="61">
        <f>IF('[1]Validation flags'!$H$3=1,0, IF( ISNUMBER(Q16), 0, 1 ))</f>
        <v>0</v>
      </c>
      <c r="CI16" s="280"/>
      <c r="CJ16" s="61">
        <f>IF('[1]Validation flags'!$H$3=1,0, IF( ISNUMBER(S16), 0, 1 ))</f>
        <v>0</v>
      </c>
      <c r="CK16" s="61">
        <f>IF('[1]Validation flags'!$H$3=1,0, IF( ISNUMBER(T16), 0, 1 ))</f>
        <v>0</v>
      </c>
      <c r="CL16" s="61">
        <f>IF('[1]Validation flags'!$H$3=1,0, IF( ISNUMBER(U16), 0, 1 ))</f>
        <v>0</v>
      </c>
      <c r="CM16" s="61">
        <f>IF('[1]Validation flags'!$H$3=1,0, IF( ISNUMBER(V16), 0, 1 ))</f>
        <v>0</v>
      </c>
      <c r="CN16" s="61">
        <f>IF('[1]Validation flags'!$H$3=1,0, IF( ISNUMBER(W16), 0, 1 ))</f>
        <v>0</v>
      </c>
      <c r="CO16" s="280"/>
      <c r="CP16" s="61">
        <f>IF('[1]Validation flags'!$H$3=1,0, IF( ISNUMBER(Y16), 0, 1 ))</f>
        <v>0</v>
      </c>
      <c r="CQ16" s="61">
        <f>IF('[1]Validation flags'!$H$3=1,0, IF( ISNUMBER(Z16), 0, 1 ))</f>
        <v>0</v>
      </c>
      <c r="CR16" s="61">
        <f>IF('[1]Validation flags'!$H$3=1,0, IF( ISNUMBER(AA16), 0, 1 ))</f>
        <v>0</v>
      </c>
      <c r="CS16" s="61">
        <f>IF('[1]Validation flags'!$H$3=1,0, IF( ISNUMBER(AB16), 0, 1 ))</f>
        <v>0</v>
      </c>
      <c r="CT16" s="61">
        <f>IF('[1]Validation flags'!$H$3=1,0, IF( ISNUMBER(AC16), 0, 1 ))</f>
        <v>0</v>
      </c>
      <c r="CU16" s="280"/>
      <c r="CV16" s="61">
        <f>IF('[1]Validation flags'!$H$3=1,0, IF( ISNUMBER(AE16), 0, 1 ))</f>
        <v>0</v>
      </c>
      <c r="CW16" s="61">
        <f>IF('[1]Validation flags'!$H$3=1,0, IF( ISNUMBER(AF16), 0, 1 ))</f>
        <v>0</v>
      </c>
      <c r="CX16" s="61">
        <f>IF('[1]Validation flags'!$H$3=1,0, IF( ISNUMBER(AG16), 0, 1 ))</f>
        <v>0</v>
      </c>
      <c r="CY16" s="61">
        <f>IF('[1]Validation flags'!$H$3=1,0, IF( ISNUMBER(AH16), 0, 1 ))</f>
        <v>0</v>
      </c>
      <c r="CZ16" s="61">
        <f>IF('[1]Validation flags'!$H$3=1,0, IF( ISNUMBER(AI16), 0, 1 ))</f>
        <v>0</v>
      </c>
      <c r="DA16" s="280"/>
      <c r="DB16" s="61">
        <f>IF('[1]Validation flags'!$H$3=1,0, IF( ISNUMBER(AK16), 0, 1 ))</f>
        <v>0</v>
      </c>
      <c r="DC16" s="61">
        <f>IF('[1]Validation flags'!$H$3=1,0, IF( ISNUMBER(AL16), 0, 1 ))</f>
        <v>0</v>
      </c>
      <c r="DD16" s="61">
        <f>IF('[1]Validation flags'!$H$3=1,0, IF( ISNUMBER(AM16), 0, 1 ))</f>
        <v>0</v>
      </c>
      <c r="DE16" s="61">
        <f>IF('[1]Validation flags'!$H$3=1,0, IF( ISNUMBER(AN16), 0, 1 ))</f>
        <v>0</v>
      </c>
      <c r="DF16" s="61">
        <f>IF('[1]Validation flags'!$H$3=1,0, IF( ISNUMBER(AO16), 0, 1 ))</f>
        <v>0</v>
      </c>
      <c r="DG16" s="280"/>
      <c r="DH16" s="61">
        <f>IF('[1]Validation flags'!$H$3=1,0, IF( ISNUMBER(AQ16), 0, 1 ))</f>
        <v>0</v>
      </c>
      <c r="DI16" s="61">
        <f>IF('[1]Validation flags'!$H$3=1,0, IF( ISNUMBER(AR16), 0, 1 ))</f>
        <v>0</v>
      </c>
      <c r="DJ16" s="61">
        <f>IF('[1]Validation flags'!$H$3=1,0, IF( ISNUMBER(AS16), 0, 1 ))</f>
        <v>0</v>
      </c>
      <c r="DK16" s="61">
        <f>IF('[1]Validation flags'!$H$3=1,0, IF( ISNUMBER(AT16), 0, 1 ))</f>
        <v>0</v>
      </c>
      <c r="DL16" s="61">
        <f>IF('[1]Validation flags'!$H$3=1,0, IF( ISNUMBER(AU16), 0, 1 ))</f>
        <v>0</v>
      </c>
      <c r="DM16" s="280"/>
      <c r="DN16" s="61">
        <f>IF('[1]Validation flags'!$H$3=1,0, IF( ISNUMBER(AW16), 0, 1 ))</f>
        <v>0</v>
      </c>
      <c r="DO16" s="61">
        <f>IF('[1]Validation flags'!$H$3=1,0, IF( ISNUMBER(AX16), 0, 1 ))</f>
        <v>0</v>
      </c>
      <c r="DP16" s="61">
        <f>IF('[1]Validation flags'!$H$3=1,0, IF( ISNUMBER(AY16), 0, 1 ))</f>
        <v>0</v>
      </c>
      <c r="DQ16" s="61">
        <f>IF('[1]Validation flags'!$H$3=1,0, IF( ISNUMBER(AZ16), 0, 1 ))</f>
        <v>0</v>
      </c>
      <c r="DR16" s="61">
        <f>IF('[1]Validation flags'!$H$3=1,0, IF( ISNUMBER(BA16), 0, 1 ))</f>
        <v>0</v>
      </c>
      <c r="DS16" s="280"/>
      <c r="DT16" s="7"/>
      <c r="DU16" s="280"/>
      <c r="DV16" s="280"/>
      <c r="DW16" s="280"/>
      <c r="DX16" s="280"/>
      <c r="DY16" s="280"/>
      <c r="DZ16" s="149"/>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420"/>
    </row>
    <row r="17" spans="2:172" s="421" customFormat="1" ht="14.25" customHeight="1" x14ac:dyDescent="0.3">
      <c r="B17" s="62">
        <v>7</v>
      </c>
      <c r="C17" s="63" t="s">
        <v>83</v>
      </c>
      <c r="D17" s="87"/>
      <c r="E17" s="64" t="s">
        <v>41</v>
      </c>
      <c r="F17" s="462">
        <v>3</v>
      </c>
      <c r="G17" s="463">
        <v>0.20576096287229953</v>
      </c>
      <c r="H17" s="451">
        <v>0.86586489831300872</v>
      </c>
      <c r="I17" s="451">
        <v>0.38050450656245749</v>
      </c>
      <c r="J17" s="451">
        <v>0.16223869437231278</v>
      </c>
      <c r="K17" s="451">
        <v>0.1310862748603551</v>
      </c>
      <c r="L17" s="452">
        <f>SUM(G17:K17)</f>
        <v>1.7454553369804338</v>
      </c>
      <c r="M17" s="1009">
        <v>0.40799999999999997</v>
      </c>
      <c r="N17" s="1005">
        <v>1.4450000000000001</v>
      </c>
      <c r="O17" s="1005">
        <v>0.11899999999999999</v>
      </c>
      <c r="P17" s="1005">
        <v>0.40899999999999997</v>
      </c>
      <c r="Q17" s="1005">
        <v>0</v>
      </c>
      <c r="R17" s="1006">
        <f>SUM(M17:Q17)</f>
        <v>2.3809999999999998</v>
      </c>
      <c r="S17" s="463">
        <v>0.35716292177618902</v>
      </c>
      <c r="T17" s="1012">
        <v>1.355</v>
      </c>
      <c r="U17" s="451">
        <v>0.24583133877552177</v>
      </c>
      <c r="V17" s="451">
        <v>0.13041990723566571</v>
      </c>
      <c r="W17" s="451">
        <v>7.5354585330174181E-2</v>
      </c>
      <c r="X17" s="452">
        <f>SUM(S17:W17)</f>
        <v>2.1637687531175502</v>
      </c>
      <c r="Y17" s="464">
        <v>0.21500004683869872</v>
      </c>
      <c r="Z17" s="453">
        <v>1.0138314682731466</v>
      </c>
      <c r="AA17" s="453">
        <v>0.31757826165611625</v>
      </c>
      <c r="AB17" s="453">
        <v>0.14442050461708222</v>
      </c>
      <c r="AC17" s="453">
        <v>0.10582289021177503</v>
      </c>
      <c r="AD17" s="452">
        <f>SUM(Y17:AC17)</f>
        <v>1.7966531715968188</v>
      </c>
      <c r="AE17" s="463">
        <v>0.21314942408568621</v>
      </c>
      <c r="AF17" s="451">
        <v>0.99421504256709081</v>
      </c>
      <c r="AG17" s="451">
        <v>0.31678194794197678</v>
      </c>
      <c r="AH17" s="451">
        <v>0.1439564522593475</v>
      </c>
      <c r="AI17" s="451">
        <v>0.10555027185812629</v>
      </c>
      <c r="AJ17" s="452">
        <f>SUM(AE17:AI17)</f>
        <v>1.7736531387122274</v>
      </c>
      <c r="AK17" s="463">
        <v>0.21182379860320938</v>
      </c>
      <c r="AL17" s="451">
        <v>0.9781858619908893</v>
      </c>
      <c r="AM17" s="451">
        <v>0.31686775328600719</v>
      </c>
      <c r="AN17" s="451">
        <v>0.14400267615016274</v>
      </c>
      <c r="AO17" s="451">
        <v>0.10557925544114606</v>
      </c>
      <c r="AP17" s="452">
        <f>SUM(AK17:AO17)</f>
        <v>1.7564593454714146</v>
      </c>
      <c r="AQ17" s="463">
        <v>0.2106085202076601</v>
      </c>
      <c r="AR17" s="451">
        <v>0.98101050100264575</v>
      </c>
      <c r="AS17" s="451">
        <v>0.31694969056162769</v>
      </c>
      <c r="AT17" s="451">
        <v>0.14406107808721771</v>
      </c>
      <c r="AU17" s="451">
        <v>0.10560743638199331</v>
      </c>
      <c r="AV17" s="452">
        <f>SUM(AQ17:AU17)</f>
        <v>1.7582372262411448</v>
      </c>
      <c r="AW17" s="463">
        <v>0.21007359184689525</v>
      </c>
      <c r="AX17" s="451">
        <v>0.97757796329527513</v>
      </c>
      <c r="AY17" s="451">
        <v>0.31699675619626366</v>
      </c>
      <c r="AZ17" s="451">
        <v>0.14405368825429635</v>
      </c>
      <c r="BA17" s="451">
        <v>0.10562217679160746</v>
      </c>
      <c r="BB17" s="452">
        <f>SUM(AW17:BA17)</f>
        <v>1.754324176384338</v>
      </c>
      <c r="BC17" s="424"/>
      <c r="BD17" s="91"/>
      <c r="BE17" s="430"/>
      <c r="BF17" s="6"/>
      <c r="BG17" s="43">
        <f t="shared" si="0"/>
        <v>0</v>
      </c>
      <c r="BH17" s="43"/>
      <c r="BI17" s="6"/>
      <c r="BJ17" s="62">
        <v>7</v>
      </c>
      <c r="BK17" s="63" t="s">
        <v>83</v>
      </c>
      <c r="BL17" s="64" t="s">
        <v>41</v>
      </c>
      <c r="BM17" s="462">
        <v>3</v>
      </c>
      <c r="BN17" s="72" t="s">
        <v>923</v>
      </c>
      <c r="BO17" s="73" t="s">
        <v>924</v>
      </c>
      <c r="BP17" s="73" t="s">
        <v>925</v>
      </c>
      <c r="BQ17" s="73" t="s">
        <v>926</v>
      </c>
      <c r="BR17" s="454" t="s">
        <v>927</v>
      </c>
      <c r="BS17" s="138" t="s">
        <v>928</v>
      </c>
      <c r="BT17" s="6"/>
      <c r="BU17" s="7"/>
      <c r="BV17" s="14"/>
      <c r="BW17" s="14"/>
      <c r="BX17" s="61">
        <f>IF('[1]Validation flags'!$H$3=1,0, IF( ISNUMBER(G17), 0, 1 ))</f>
        <v>0</v>
      </c>
      <c r="BY17" s="61">
        <f>IF('[1]Validation flags'!$H$3=1,0, IF( ISNUMBER(H17), 0, 1 ))</f>
        <v>0</v>
      </c>
      <c r="BZ17" s="61">
        <f>IF('[1]Validation flags'!$H$3=1,0, IF( ISNUMBER(I17), 0, 1 ))</f>
        <v>0</v>
      </c>
      <c r="CA17" s="61">
        <f>IF('[1]Validation flags'!$H$3=1,0, IF( ISNUMBER(J17), 0, 1 ))</f>
        <v>0</v>
      </c>
      <c r="CB17" s="61">
        <f>IF('[1]Validation flags'!$H$3=1,0, IF( ISNUMBER(K17), 0, 1 ))</f>
        <v>0</v>
      </c>
      <c r="CC17" s="149"/>
      <c r="CD17" s="61">
        <f>IF('[1]Validation flags'!$H$3=1,0, IF( ISNUMBER(M17), 0, 1 ))</f>
        <v>0</v>
      </c>
      <c r="CE17" s="61">
        <f>IF('[1]Validation flags'!$H$3=1,0, IF( ISNUMBER(N17), 0, 1 ))</f>
        <v>0</v>
      </c>
      <c r="CF17" s="61">
        <f>IF('[1]Validation flags'!$H$3=1,0, IF( ISNUMBER(O17), 0, 1 ))</f>
        <v>0</v>
      </c>
      <c r="CG17" s="61">
        <f>IF('[1]Validation flags'!$H$3=1,0, IF( ISNUMBER(P17), 0, 1 ))</f>
        <v>0</v>
      </c>
      <c r="CH17" s="61">
        <f>IF('[1]Validation flags'!$H$3=1,0, IF( ISNUMBER(Q17), 0, 1 ))</f>
        <v>0</v>
      </c>
      <c r="CI17" s="280"/>
      <c r="CJ17" s="61">
        <f>IF('[1]Validation flags'!$H$3=1,0, IF( ISNUMBER(S17), 0, 1 ))</f>
        <v>0</v>
      </c>
      <c r="CK17" s="61">
        <f>IF('[1]Validation flags'!$H$3=1,0, IF( ISNUMBER(T17), 0, 1 ))</f>
        <v>0</v>
      </c>
      <c r="CL17" s="61">
        <f>IF('[1]Validation flags'!$H$3=1,0, IF( ISNUMBER(U17), 0, 1 ))</f>
        <v>0</v>
      </c>
      <c r="CM17" s="61">
        <f>IF('[1]Validation flags'!$H$3=1,0, IF( ISNUMBER(V17), 0, 1 ))</f>
        <v>0</v>
      </c>
      <c r="CN17" s="61">
        <f>IF('[1]Validation flags'!$H$3=1,0, IF( ISNUMBER(W17), 0, 1 ))</f>
        <v>0</v>
      </c>
      <c r="CO17" s="280"/>
      <c r="CP17" s="61">
        <f>IF('[1]Validation flags'!$H$3=1,0, IF( ISNUMBER(Y17), 0, 1 ))</f>
        <v>0</v>
      </c>
      <c r="CQ17" s="61">
        <f>IF('[1]Validation flags'!$H$3=1,0, IF( ISNUMBER(Z17), 0, 1 ))</f>
        <v>0</v>
      </c>
      <c r="CR17" s="61">
        <f>IF('[1]Validation flags'!$H$3=1,0, IF( ISNUMBER(AA17), 0, 1 ))</f>
        <v>0</v>
      </c>
      <c r="CS17" s="61">
        <f>IF('[1]Validation flags'!$H$3=1,0, IF( ISNUMBER(AB17), 0, 1 ))</f>
        <v>0</v>
      </c>
      <c r="CT17" s="61">
        <f>IF('[1]Validation flags'!$H$3=1,0, IF( ISNUMBER(AC17), 0, 1 ))</f>
        <v>0</v>
      </c>
      <c r="CU17" s="280"/>
      <c r="CV17" s="61">
        <f>IF('[1]Validation flags'!$H$3=1,0, IF( ISNUMBER(AE17), 0, 1 ))</f>
        <v>0</v>
      </c>
      <c r="CW17" s="61">
        <f>IF('[1]Validation flags'!$H$3=1,0, IF( ISNUMBER(AF17), 0, 1 ))</f>
        <v>0</v>
      </c>
      <c r="CX17" s="61">
        <f>IF('[1]Validation flags'!$H$3=1,0, IF( ISNUMBER(AG17), 0, 1 ))</f>
        <v>0</v>
      </c>
      <c r="CY17" s="61">
        <f>IF('[1]Validation flags'!$H$3=1,0, IF( ISNUMBER(AH17), 0, 1 ))</f>
        <v>0</v>
      </c>
      <c r="CZ17" s="61">
        <f>IF('[1]Validation flags'!$H$3=1,0, IF( ISNUMBER(AI17), 0, 1 ))</f>
        <v>0</v>
      </c>
      <c r="DA17" s="280"/>
      <c r="DB17" s="61">
        <f>IF('[1]Validation flags'!$H$3=1,0, IF( ISNUMBER(AK17), 0, 1 ))</f>
        <v>0</v>
      </c>
      <c r="DC17" s="61">
        <f>IF('[1]Validation flags'!$H$3=1,0, IF( ISNUMBER(AL17), 0, 1 ))</f>
        <v>0</v>
      </c>
      <c r="DD17" s="61">
        <f>IF('[1]Validation flags'!$H$3=1,0, IF( ISNUMBER(AM17), 0, 1 ))</f>
        <v>0</v>
      </c>
      <c r="DE17" s="61">
        <f>IF('[1]Validation flags'!$H$3=1,0, IF( ISNUMBER(AN17), 0, 1 ))</f>
        <v>0</v>
      </c>
      <c r="DF17" s="61">
        <f>IF('[1]Validation flags'!$H$3=1,0, IF( ISNUMBER(AO17), 0, 1 ))</f>
        <v>0</v>
      </c>
      <c r="DG17" s="280"/>
      <c r="DH17" s="61">
        <f>IF('[1]Validation flags'!$H$3=1,0, IF( ISNUMBER(AQ17), 0, 1 ))</f>
        <v>0</v>
      </c>
      <c r="DI17" s="61">
        <f>IF('[1]Validation flags'!$H$3=1,0, IF( ISNUMBER(AR17), 0, 1 ))</f>
        <v>0</v>
      </c>
      <c r="DJ17" s="61">
        <f>IF('[1]Validation flags'!$H$3=1,0, IF( ISNUMBER(AS17), 0, 1 ))</f>
        <v>0</v>
      </c>
      <c r="DK17" s="61">
        <f>IF('[1]Validation flags'!$H$3=1,0, IF( ISNUMBER(AT17), 0, 1 ))</f>
        <v>0</v>
      </c>
      <c r="DL17" s="61">
        <f>IF('[1]Validation flags'!$H$3=1,0, IF( ISNUMBER(AU17), 0, 1 ))</f>
        <v>0</v>
      </c>
      <c r="DM17" s="280"/>
      <c r="DN17" s="61">
        <f>IF('[1]Validation flags'!$H$3=1,0, IF( ISNUMBER(AW17), 0, 1 ))</f>
        <v>0</v>
      </c>
      <c r="DO17" s="61">
        <f>IF('[1]Validation flags'!$H$3=1,0, IF( ISNUMBER(AX17), 0, 1 ))</f>
        <v>0</v>
      </c>
      <c r="DP17" s="61">
        <f>IF('[1]Validation flags'!$H$3=1,0, IF( ISNUMBER(AY17), 0, 1 ))</f>
        <v>0</v>
      </c>
      <c r="DQ17" s="61">
        <f>IF('[1]Validation flags'!$H$3=1,0, IF( ISNUMBER(AZ17), 0, 1 ))</f>
        <v>0</v>
      </c>
      <c r="DR17" s="61">
        <f>IF('[1]Validation flags'!$H$3=1,0, IF( ISNUMBER(BA17), 0, 1 ))</f>
        <v>0</v>
      </c>
      <c r="DS17" s="280"/>
      <c r="DT17" s="7"/>
      <c r="DU17" s="280"/>
      <c r="DV17" s="280"/>
      <c r="DW17" s="280"/>
      <c r="DX17" s="280"/>
      <c r="DY17" s="280"/>
      <c r="DZ17" s="149"/>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420"/>
    </row>
    <row r="18" spans="2:172" s="421" customFormat="1" ht="14.25" customHeight="1" x14ac:dyDescent="0.3">
      <c r="B18" s="62">
        <v>8</v>
      </c>
      <c r="C18" s="63" t="s">
        <v>89</v>
      </c>
      <c r="D18" s="64"/>
      <c r="E18" s="64" t="s">
        <v>41</v>
      </c>
      <c r="F18" s="462">
        <v>3</v>
      </c>
      <c r="G18" s="463">
        <v>0</v>
      </c>
      <c r="H18" s="451">
        <v>0.19707371709403448</v>
      </c>
      <c r="I18" s="451">
        <v>0</v>
      </c>
      <c r="J18" s="451">
        <v>6.2677393691282279E-2</v>
      </c>
      <c r="K18" s="451">
        <v>2.4888921468325161E-4</v>
      </c>
      <c r="L18" s="452">
        <f>SUM(G18:K18)</f>
        <v>0.26</v>
      </c>
      <c r="M18" s="1009">
        <v>1E-3</v>
      </c>
      <c r="N18" s="1005">
        <v>0.30399999999999999</v>
      </c>
      <c r="O18" s="1005">
        <v>0</v>
      </c>
      <c r="P18" s="1005">
        <v>0</v>
      </c>
      <c r="Q18" s="1005">
        <v>0</v>
      </c>
      <c r="R18" s="1006">
        <f>SUM(M18:Q18)</f>
        <v>0.30499999999999999</v>
      </c>
      <c r="S18" s="463">
        <v>0</v>
      </c>
      <c r="T18" s="451">
        <v>0.13374618503969457</v>
      </c>
      <c r="U18" s="451">
        <v>6.8836861079410783E-2</v>
      </c>
      <c r="V18" s="451">
        <v>4.113954020283328E-2</v>
      </c>
      <c r="W18" s="451">
        <v>2.3769783757450532E-2</v>
      </c>
      <c r="X18" s="452">
        <f>SUM(S18:W18)</f>
        <v>0.26749237007938914</v>
      </c>
      <c r="Y18" s="464">
        <v>0</v>
      </c>
      <c r="Z18" s="453">
        <v>0.1289828426485192</v>
      </c>
      <c r="AA18" s="453">
        <v>6.6385250677531343E-2</v>
      </c>
      <c r="AB18" s="453">
        <v>3.9674364087765333E-2</v>
      </c>
      <c r="AC18" s="453">
        <v>2.2923227883222548E-2</v>
      </c>
      <c r="AD18" s="452">
        <f>SUM(Y18:AC18)</f>
        <v>0.25796568529703845</v>
      </c>
      <c r="AE18" s="463">
        <v>0</v>
      </c>
      <c r="AF18" s="451">
        <v>0.15848937087358214</v>
      </c>
      <c r="AG18" s="451">
        <v>8.1571753258981042E-2</v>
      </c>
      <c r="AH18" s="451">
        <v>4.8750398696159901E-2</v>
      </c>
      <c r="AI18" s="451">
        <v>2.8167218918441227E-2</v>
      </c>
      <c r="AJ18" s="452">
        <f>SUM(AE18:AI18)</f>
        <v>0.31697874174716428</v>
      </c>
      <c r="AK18" s="463">
        <v>0</v>
      </c>
      <c r="AL18" s="451">
        <v>0.15833250481705444</v>
      </c>
      <c r="AM18" s="451">
        <v>8.1491016997695773E-2</v>
      </c>
      <c r="AN18" s="451">
        <v>4.8702147619412807E-2</v>
      </c>
      <c r="AO18" s="451">
        <v>2.8139340199945885E-2</v>
      </c>
      <c r="AP18" s="452">
        <f>SUM(AK18:AO18)</f>
        <v>0.31666500963410893</v>
      </c>
      <c r="AQ18" s="463">
        <v>0</v>
      </c>
      <c r="AR18" s="451">
        <v>0.15818209723377794</v>
      </c>
      <c r="AS18" s="451">
        <v>8.1413604801510733E-2</v>
      </c>
      <c r="AT18" s="451">
        <v>4.8655883131067376E-2</v>
      </c>
      <c r="AU18" s="451">
        <v>2.811260930119986E-2</v>
      </c>
      <c r="AV18" s="452">
        <f>SUM(AQ18:AU18)</f>
        <v>0.31636419446755593</v>
      </c>
      <c r="AW18" s="463">
        <v>0</v>
      </c>
      <c r="AX18" s="451">
        <v>0.1580974727488077</v>
      </c>
      <c r="AY18" s="451">
        <v>8.1370050034590954E-2</v>
      </c>
      <c r="AZ18" s="451">
        <v>4.8629853137011514E-2</v>
      </c>
      <c r="BA18" s="451">
        <v>2.8097569577205259E-2</v>
      </c>
      <c r="BB18" s="452">
        <f>SUM(AW18:BA18)</f>
        <v>0.31619494549761545</v>
      </c>
      <c r="BC18" s="424"/>
      <c r="BD18" s="92"/>
      <c r="BE18" s="430"/>
      <c r="BF18" s="6"/>
      <c r="BG18" s="43">
        <f t="shared" si="0"/>
        <v>0</v>
      </c>
      <c r="BH18" s="43"/>
      <c r="BI18" s="6"/>
      <c r="BJ18" s="62">
        <v>8</v>
      </c>
      <c r="BK18" s="63" t="s">
        <v>89</v>
      </c>
      <c r="BL18" s="64" t="s">
        <v>41</v>
      </c>
      <c r="BM18" s="462">
        <v>3</v>
      </c>
      <c r="BN18" s="72" t="s">
        <v>929</v>
      </c>
      <c r="BO18" s="73" t="s">
        <v>930</v>
      </c>
      <c r="BP18" s="73" t="s">
        <v>931</v>
      </c>
      <c r="BQ18" s="73" t="s">
        <v>932</v>
      </c>
      <c r="BR18" s="454" t="s">
        <v>933</v>
      </c>
      <c r="BS18" s="138" t="s">
        <v>934</v>
      </c>
      <c r="BT18" s="6"/>
      <c r="BU18" s="7"/>
      <c r="BV18" s="14"/>
      <c r="BW18" s="14"/>
      <c r="BX18" s="61">
        <f>IF('[1]Validation flags'!$H$3=1,0, IF( ISNUMBER(G18), 0, 1 ))</f>
        <v>0</v>
      </c>
      <c r="BY18" s="61">
        <f>IF('[1]Validation flags'!$H$3=1,0, IF( ISNUMBER(H18), 0, 1 ))</f>
        <v>0</v>
      </c>
      <c r="BZ18" s="61">
        <f>IF('[1]Validation flags'!$H$3=1,0, IF( ISNUMBER(I18), 0, 1 ))</f>
        <v>0</v>
      </c>
      <c r="CA18" s="61">
        <f>IF('[1]Validation flags'!$H$3=1,0, IF( ISNUMBER(J18), 0, 1 ))</f>
        <v>0</v>
      </c>
      <c r="CB18" s="61">
        <f>IF('[1]Validation flags'!$H$3=1,0, IF( ISNUMBER(K18), 0, 1 ))</f>
        <v>0</v>
      </c>
      <c r="CC18" s="149"/>
      <c r="CD18" s="61">
        <f>IF('[1]Validation flags'!$H$3=1,0, IF( ISNUMBER(M18), 0, 1 ))</f>
        <v>0</v>
      </c>
      <c r="CE18" s="61">
        <f>IF('[1]Validation flags'!$H$3=1,0, IF( ISNUMBER(N18), 0, 1 ))</f>
        <v>0</v>
      </c>
      <c r="CF18" s="61">
        <f>IF('[1]Validation flags'!$H$3=1,0, IF( ISNUMBER(O18), 0, 1 ))</f>
        <v>0</v>
      </c>
      <c r="CG18" s="61">
        <f>IF('[1]Validation flags'!$H$3=1,0, IF( ISNUMBER(P18), 0, 1 ))</f>
        <v>0</v>
      </c>
      <c r="CH18" s="61">
        <f>IF('[1]Validation flags'!$H$3=1,0, IF( ISNUMBER(Q18), 0, 1 ))</f>
        <v>0</v>
      </c>
      <c r="CI18" s="280"/>
      <c r="CJ18" s="61">
        <f>IF('[1]Validation flags'!$H$3=1,0, IF( ISNUMBER(S18), 0, 1 ))</f>
        <v>0</v>
      </c>
      <c r="CK18" s="61">
        <f>IF('[1]Validation flags'!$H$3=1,0, IF( ISNUMBER(T18), 0, 1 ))</f>
        <v>0</v>
      </c>
      <c r="CL18" s="61">
        <f>IF('[1]Validation flags'!$H$3=1,0, IF( ISNUMBER(U18), 0, 1 ))</f>
        <v>0</v>
      </c>
      <c r="CM18" s="61">
        <f>IF('[1]Validation flags'!$H$3=1,0, IF( ISNUMBER(V18), 0, 1 ))</f>
        <v>0</v>
      </c>
      <c r="CN18" s="61">
        <f>IF('[1]Validation flags'!$H$3=1,0, IF( ISNUMBER(W18), 0, 1 ))</f>
        <v>0</v>
      </c>
      <c r="CO18" s="280"/>
      <c r="CP18" s="61">
        <f>IF('[1]Validation flags'!$H$3=1,0, IF( ISNUMBER(Y18), 0, 1 ))</f>
        <v>0</v>
      </c>
      <c r="CQ18" s="61">
        <f>IF('[1]Validation flags'!$H$3=1,0, IF( ISNUMBER(Z18), 0, 1 ))</f>
        <v>0</v>
      </c>
      <c r="CR18" s="61">
        <f>IF('[1]Validation flags'!$H$3=1,0, IF( ISNUMBER(AA18), 0, 1 ))</f>
        <v>0</v>
      </c>
      <c r="CS18" s="61">
        <f>IF('[1]Validation flags'!$H$3=1,0, IF( ISNUMBER(AB18), 0, 1 ))</f>
        <v>0</v>
      </c>
      <c r="CT18" s="61">
        <f>IF('[1]Validation flags'!$H$3=1,0, IF( ISNUMBER(AC18), 0, 1 ))</f>
        <v>0</v>
      </c>
      <c r="CU18" s="280"/>
      <c r="CV18" s="61">
        <f>IF('[1]Validation flags'!$H$3=1,0, IF( ISNUMBER(AE18), 0, 1 ))</f>
        <v>0</v>
      </c>
      <c r="CW18" s="61">
        <f>IF('[1]Validation flags'!$H$3=1,0, IF( ISNUMBER(AF18), 0, 1 ))</f>
        <v>0</v>
      </c>
      <c r="CX18" s="61">
        <f>IF('[1]Validation flags'!$H$3=1,0, IF( ISNUMBER(AG18), 0, 1 ))</f>
        <v>0</v>
      </c>
      <c r="CY18" s="61">
        <f>IF('[1]Validation flags'!$H$3=1,0, IF( ISNUMBER(AH18), 0, 1 ))</f>
        <v>0</v>
      </c>
      <c r="CZ18" s="61">
        <f>IF('[1]Validation flags'!$H$3=1,0, IF( ISNUMBER(AI18), 0, 1 ))</f>
        <v>0</v>
      </c>
      <c r="DA18" s="280"/>
      <c r="DB18" s="61">
        <f>IF('[1]Validation flags'!$H$3=1,0, IF( ISNUMBER(AK18), 0, 1 ))</f>
        <v>0</v>
      </c>
      <c r="DC18" s="61">
        <f>IF('[1]Validation flags'!$H$3=1,0, IF( ISNUMBER(AL18), 0, 1 ))</f>
        <v>0</v>
      </c>
      <c r="DD18" s="61">
        <f>IF('[1]Validation flags'!$H$3=1,0, IF( ISNUMBER(AM18), 0, 1 ))</f>
        <v>0</v>
      </c>
      <c r="DE18" s="61">
        <f>IF('[1]Validation flags'!$H$3=1,0, IF( ISNUMBER(AN18), 0, 1 ))</f>
        <v>0</v>
      </c>
      <c r="DF18" s="61">
        <f>IF('[1]Validation flags'!$H$3=1,0, IF( ISNUMBER(AO18), 0, 1 ))</f>
        <v>0</v>
      </c>
      <c r="DG18" s="280"/>
      <c r="DH18" s="61">
        <f>IF('[1]Validation flags'!$H$3=1,0, IF( ISNUMBER(AQ18), 0, 1 ))</f>
        <v>0</v>
      </c>
      <c r="DI18" s="61">
        <f>IF('[1]Validation flags'!$H$3=1,0, IF( ISNUMBER(AR18), 0, 1 ))</f>
        <v>0</v>
      </c>
      <c r="DJ18" s="61">
        <f>IF('[1]Validation flags'!$H$3=1,0, IF( ISNUMBER(AS18), 0, 1 ))</f>
        <v>0</v>
      </c>
      <c r="DK18" s="61">
        <f>IF('[1]Validation flags'!$H$3=1,0, IF( ISNUMBER(AT18), 0, 1 ))</f>
        <v>0</v>
      </c>
      <c r="DL18" s="61">
        <f>IF('[1]Validation flags'!$H$3=1,0, IF( ISNUMBER(AU18), 0, 1 ))</f>
        <v>0</v>
      </c>
      <c r="DM18" s="280"/>
      <c r="DN18" s="61">
        <f>IF('[1]Validation flags'!$H$3=1,0, IF( ISNUMBER(AW18), 0, 1 ))</f>
        <v>0</v>
      </c>
      <c r="DO18" s="61">
        <f>IF('[1]Validation flags'!$H$3=1,0, IF( ISNUMBER(AX18), 0, 1 ))</f>
        <v>0</v>
      </c>
      <c r="DP18" s="61">
        <f>IF('[1]Validation flags'!$H$3=1,0, IF( ISNUMBER(AY18), 0, 1 ))</f>
        <v>0</v>
      </c>
      <c r="DQ18" s="61">
        <f>IF('[1]Validation flags'!$H$3=1,0, IF( ISNUMBER(AZ18), 0, 1 ))</f>
        <v>0</v>
      </c>
      <c r="DR18" s="61">
        <f>IF('[1]Validation flags'!$H$3=1,0, IF( ISNUMBER(BA18), 0, 1 ))</f>
        <v>0</v>
      </c>
      <c r="DS18" s="280"/>
      <c r="DT18" s="7"/>
      <c r="DU18" s="280"/>
      <c r="DV18" s="280"/>
      <c r="DW18" s="280"/>
      <c r="DX18" s="280"/>
      <c r="DY18" s="280"/>
      <c r="DZ18" s="149"/>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420"/>
    </row>
    <row r="19" spans="2:172" s="421" customFormat="1" ht="14.25" customHeight="1" thickBot="1" x14ac:dyDescent="0.35">
      <c r="B19" s="95">
        <v>9</v>
      </c>
      <c r="C19" s="96" t="s">
        <v>935</v>
      </c>
      <c r="D19" s="97"/>
      <c r="E19" s="97" t="s">
        <v>41</v>
      </c>
      <c r="F19" s="465">
        <v>3</v>
      </c>
      <c r="G19" s="466">
        <f>SUM(G10:G13,G15:G18)</f>
        <v>1.0165343129878643</v>
      </c>
      <c r="H19" s="467">
        <f>SUM(H10:H13,H15:H18)</f>
        <v>1.3535393605728219</v>
      </c>
      <c r="I19" s="467">
        <f>SUM(I10:I13,I15:I18)</f>
        <v>0.38046767758056982</v>
      </c>
      <c r="J19" s="467">
        <f>SUM(J10:J13,J15:J18)</f>
        <v>0.22646350014973954</v>
      </c>
      <c r="K19" s="468">
        <f>SUM(K10:K13,K15:K18)</f>
        <v>0.131377786275826</v>
      </c>
      <c r="L19" s="469">
        <f>SUM(G19:K19)</f>
        <v>3.1083826375668213</v>
      </c>
      <c r="M19" s="466">
        <f>SUM(M10:M13,M15:M18)</f>
        <v>0.71400000000000008</v>
      </c>
      <c r="N19" s="467">
        <f>SUM(N10:N13,N15:N18)</f>
        <v>2.1820434866</v>
      </c>
      <c r="O19" s="467">
        <f>SUM(O10:O13,O15:O18)</f>
        <v>0.12</v>
      </c>
      <c r="P19" s="467">
        <f>SUM(P10:P13,P15:P18)</f>
        <v>0.41099999999999998</v>
      </c>
      <c r="Q19" s="468">
        <f>SUM(Q10:Q13,Q15:Q18)</f>
        <v>3.0000000000000001E-3</v>
      </c>
      <c r="R19" s="469">
        <f>SUM(M19:Q19)</f>
        <v>3.4300434866000002</v>
      </c>
      <c r="S19" s="466">
        <f>SUM(S10:S13,S15:S18)</f>
        <v>0.88152480311968262</v>
      </c>
      <c r="T19" s="467">
        <f>SUM(T10:T13,T15:T18)</f>
        <v>2.1095792472047616</v>
      </c>
      <c r="U19" s="467">
        <f>SUM(U10:U13,U15:U18)</f>
        <v>0.31466819985493255</v>
      </c>
      <c r="V19" s="467">
        <f>SUM(V10:V13,V15:V18)</f>
        <v>0.17155944743849899</v>
      </c>
      <c r="W19" s="468">
        <f>SUM(W10:W13,W15:W18)</f>
        <v>9.9124369087624717E-2</v>
      </c>
      <c r="X19" s="469">
        <f>SUM(S19:W19)</f>
        <v>3.5764560667055005</v>
      </c>
      <c r="Y19" s="466">
        <f>SUM(Y10:Y13,Y15:Y18)</f>
        <v>0.8491402433913644</v>
      </c>
      <c r="Z19" s="467">
        <f>SUM(Z10:Z13,Z15:Z18)</f>
        <v>1.6208597566086353</v>
      </c>
      <c r="AA19" s="467">
        <f>SUM(AA10:AA13,AA15:AA18)</f>
        <v>0.38393508259911024</v>
      </c>
      <c r="AB19" s="467">
        <f>SUM(AB10:AB13,AB15:AB18)</f>
        <v>0.18528590546469809</v>
      </c>
      <c r="AC19" s="468">
        <f>SUM(AC10:AC13,AC15:AC18)</f>
        <v>0.12877901193619157</v>
      </c>
      <c r="AD19" s="469">
        <f>SUM(Y19:AC19)</f>
        <v>3.1680000000000001</v>
      </c>
      <c r="AE19" s="466">
        <f>SUM(AE10:AE13,AE15:AE18)</f>
        <v>0.84342128144391748</v>
      </c>
      <c r="AF19" s="467">
        <f>SUM(AF10:AF13,AF15:AF18)</f>
        <v>1.6355787185560826</v>
      </c>
      <c r="AG19" s="467">
        <f>SUM(AG10:AG13,AG15:AG18)</f>
        <v>0.39832462905208044</v>
      </c>
      <c r="AH19" s="467">
        <f>SUM(AH10:AH13,AH15:AH18)</f>
        <v>0.19392424457608776</v>
      </c>
      <c r="AI19" s="468">
        <f>SUM(AI10:AI13,AI15:AI18)</f>
        <v>0.13375112637183173</v>
      </c>
      <c r="AJ19" s="469">
        <f>SUM(AE19:AI19)</f>
        <v>3.2050000000000001</v>
      </c>
      <c r="AK19" s="466">
        <f>SUM(AK10:AK13,AK15:AK18)</f>
        <v>0.83799636468754102</v>
      </c>
      <c r="AL19" s="467">
        <f>SUM(AL10:AL13,AL15:AL18)</f>
        <v>1.6150036353124586</v>
      </c>
      <c r="AM19" s="467">
        <f>SUM(AM10:AM13,AM15:AM18)</f>
        <v>0.39832979751967396</v>
      </c>
      <c r="AN19" s="467">
        <f>SUM(AN10:AN13,AN15:AN18)</f>
        <v>0.19391808617094786</v>
      </c>
      <c r="AO19" s="468">
        <f>SUM(AO10:AO13,AO15:AO18)</f>
        <v>0.13375211630937811</v>
      </c>
      <c r="AP19" s="469">
        <f>SUM(AK19:AO19)</f>
        <v>3.1789999999999989</v>
      </c>
      <c r="AQ19" s="466">
        <f>SUM(AQ10:AQ13,AQ15:AQ18)</f>
        <v>0.83139985882957468</v>
      </c>
      <c r="AR19" s="467">
        <f>SUM(AR10:AR13,AR15:AR18)</f>
        <v>1.6096001411704253</v>
      </c>
      <c r="AS19" s="467">
        <f>SUM(AS10:AS13,AS15:AS18)</f>
        <v>0.39833475522619755</v>
      </c>
      <c r="AT19" s="467">
        <f>SUM(AT10:AT13,AT15:AT18)</f>
        <v>0.19391217889479995</v>
      </c>
      <c r="AU19" s="468">
        <f>SUM(AU10:AU13,AU15:AU18)</f>
        <v>0.13375306587900254</v>
      </c>
      <c r="AV19" s="469">
        <f>SUM(AQ19:AU19)</f>
        <v>3.1669999999999998</v>
      </c>
      <c r="AW19" s="466">
        <f>SUM(AW10:AW13,AW15:AW18)</f>
        <v>0.83026482521233502</v>
      </c>
      <c r="AX19" s="467">
        <f>SUM(AX10:AX13,AX15:AX18)</f>
        <v>1.6137351747876649</v>
      </c>
      <c r="AY19" s="467">
        <f>SUM(AY10:AY13,AY15:AY18)</f>
        <v>0.39833754547862404</v>
      </c>
      <c r="AZ19" s="467">
        <f>SUM(AZ10:AZ13,AZ15:AZ18)</f>
        <v>0.19390885421401713</v>
      </c>
      <c r="BA19" s="468">
        <f>SUM(BA10:BA13,BA15:BA18)</f>
        <v>0.13375360030735889</v>
      </c>
      <c r="BB19" s="469">
        <f>SUM(AW19:BA19)</f>
        <v>3.1700000000000004</v>
      </c>
      <c r="BC19" s="424"/>
      <c r="BD19" s="470" t="s">
        <v>936</v>
      </c>
      <c r="BE19" s="439" t="s">
        <v>937</v>
      </c>
      <c r="BF19" s="6"/>
      <c r="BG19" s="43"/>
      <c r="BH19" s="43">
        <f>IF(SUM(DU19:FP19)=0,0,$DU$6)</f>
        <v>0</v>
      </c>
      <c r="BI19" s="6"/>
      <c r="BJ19" s="95">
        <v>9</v>
      </c>
      <c r="BK19" s="96" t="s">
        <v>935</v>
      </c>
      <c r="BL19" s="97" t="s">
        <v>41</v>
      </c>
      <c r="BM19" s="465">
        <v>3</v>
      </c>
      <c r="BN19" s="471" t="s">
        <v>938</v>
      </c>
      <c r="BO19" s="472" t="s">
        <v>939</v>
      </c>
      <c r="BP19" s="472" t="s">
        <v>940</v>
      </c>
      <c r="BQ19" s="472" t="s">
        <v>941</v>
      </c>
      <c r="BR19" s="473" t="s">
        <v>942</v>
      </c>
      <c r="BS19" s="143" t="s">
        <v>943</v>
      </c>
      <c r="BT19" s="6"/>
      <c r="BU19" s="7"/>
      <c r="BV19" s="14"/>
      <c r="BW19" s="14"/>
      <c r="BX19" s="280"/>
      <c r="BY19" s="280"/>
      <c r="BZ19" s="280"/>
      <c r="CA19" s="280"/>
      <c r="CB19" s="280"/>
      <c r="CC19" s="149"/>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7"/>
      <c r="DU19" s="280"/>
      <c r="DV19" s="280"/>
      <c r="DW19" s="280"/>
      <c r="DX19" s="280"/>
      <c r="DY19" s="280"/>
      <c r="DZ19" s="455">
        <v>0</v>
      </c>
      <c r="EA19" s="280">
        <v>0</v>
      </c>
      <c r="EB19" s="280">
        <v>0</v>
      </c>
      <c r="EC19" s="280">
        <v>0</v>
      </c>
      <c r="ED19" s="280">
        <v>0</v>
      </c>
      <c r="EE19" s="280">
        <v>0</v>
      </c>
      <c r="EF19" s="455">
        <v>0</v>
      </c>
      <c r="EG19" s="280">
        <v>0</v>
      </c>
      <c r="EH19" s="280">
        <v>0</v>
      </c>
      <c r="EI19" s="280">
        <v>0</v>
      </c>
      <c r="EJ19" s="280">
        <v>0</v>
      </c>
      <c r="EK19" s="280">
        <v>0</v>
      </c>
      <c r="EL19" s="455">
        <v>0</v>
      </c>
      <c r="EM19" s="280">
        <v>0</v>
      </c>
      <c r="EN19" s="280">
        <v>0</v>
      </c>
      <c r="EO19" s="280">
        <v>0</v>
      </c>
      <c r="EP19" s="280">
        <v>0</v>
      </c>
      <c r="EQ19" s="280">
        <v>0</v>
      </c>
      <c r="ER19" s="455">
        <v>0</v>
      </c>
      <c r="ES19" s="280">
        <v>0</v>
      </c>
      <c r="ET19" s="280">
        <v>0</v>
      </c>
      <c r="EU19" s="280">
        <v>0</v>
      </c>
      <c r="EV19" s="280">
        <v>0</v>
      </c>
      <c r="EW19" s="280">
        <v>0</v>
      </c>
      <c r="EX19" s="455">
        <v>0</v>
      </c>
      <c r="EY19" s="280">
        <v>0</v>
      </c>
      <c r="EZ19" s="280">
        <v>0</v>
      </c>
      <c r="FA19" s="280">
        <v>0</v>
      </c>
      <c r="FB19" s="280">
        <v>0</v>
      </c>
      <c r="FC19" s="280">
        <v>0</v>
      </c>
      <c r="FD19" s="455">
        <v>0</v>
      </c>
      <c r="FE19" s="280">
        <v>0</v>
      </c>
      <c r="FF19" s="280">
        <v>0</v>
      </c>
      <c r="FG19" s="280">
        <v>0</v>
      </c>
      <c r="FH19" s="280">
        <v>0</v>
      </c>
      <c r="FI19" s="280">
        <v>0</v>
      </c>
      <c r="FJ19" s="455">
        <v>0</v>
      </c>
      <c r="FK19" s="280">
        <v>0</v>
      </c>
      <c r="FL19" s="280">
        <v>0</v>
      </c>
      <c r="FM19" s="280">
        <v>0</v>
      </c>
      <c r="FN19" s="280">
        <v>0</v>
      </c>
      <c r="FO19" s="280">
        <v>0</v>
      </c>
      <c r="FP19" s="455">
        <v>0</v>
      </c>
    </row>
    <row r="20" spans="2:172" s="421" customFormat="1" ht="14.25" customHeight="1" thickBot="1" x14ac:dyDescent="0.35">
      <c r="B20" s="461"/>
      <c r="C20" s="461"/>
      <c r="D20" s="474"/>
      <c r="E20" s="461"/>
      <c r="F20" s="461"/>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24"/>
      <c r="BD20" s="115"/>
      <c r="BE20" s="204"/>
      <c r="BF20" s="6"/>
      <c r="BG20" s="43"/>
      <c r="BH20" s="43"/>
      <c r="BI20" s="6"/>
      <c r="BJ20" s="461"/>
      <c r="BK20" s="461"/>
      <c r="BL20" s="461"/>
      <c r="BM20" s="461"/>
      <c r="BN20" s="476"/>
      <c r="BO20" s="476"/>
      <c r="BP20" s="476"/>
      <c r="BQ20" s="476"/>
      <c r="BR20" s="476"/>
      <c r="BS20" s="476"/>
      <c r="BT20" s="6"/>
      <c r="BU20" s="7"/>
      <c r="BV20" s="14"/>
      <c r="BW20" s="14"/>
      <c r="BX20" s="280"/>
      <c r="BY20" s="280"/>
      <c r="BZ20" s="280"/>
      <c r="CA20" s="280"/>
      <c r="CB20" s="280"/>
      <c r="CC20" s="149"/>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7"/>
      <c r="DU20" s="280"/>
      <c r="DV20" s="280"/>
      <c r="DW20" s="280"/>
      <c r="DX20" s="280"/>
      <c r="DY20" s="280"/>
      <c r="DZ20" s="149"/>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420"/>
    </row>
    <row r="21" spans="2:172" s="421" customFormat="1" ht="14.25" customHeight="1" x14ac:dyDescent="0.3">
      <c r="B21" s="44">
        <v>10</v>
      </c>
      <c r="C21" s="45" t="s">
        <v>102</v>
      </c>
      <c r="D21" s="46"/>
      <c r="E21" s="46" t="s">
        <v>41</v>
      </c>
      <c r="F21" s="442">
        <v>3</v>
      </c>
      <c r="G21" s="443">
        <v>0</v>
      </c>
      <c r="H21" s="444">
        <v>0</v>
      </c>
      <c r="I21" s="444">
        <v>0</v>
      </c>
      <c r="J21" s="444">
        <v>0</v>
      </c>
      <c r="K21" s="444">
        <v>0</v>
      </c>
      <c r="L21" s="445">
        <f>SUM(G21:K21)</f>
        <v>0</v>
      </c>
      <c r="M21" s="1002">
        <v>4.0000000000000001E-3</v>
      </c>
      <c r="N21" s="1003">
        <v>5.0000000000000001E-3</v>
      </c>
      <c r="O21" s="444">
        <v>0</v>
      </c>
      <c r="P21" s="444">
        <v>0</v>
      </c>
      <c r="Q21" s="444">
        <v>0</v>
      </c>
      <c r="R21" s="445">
        <f>SUM(M21:Q21)</f>
        <v>9.0000000000000011E-3</v>
      </c>
      <c r="S21" s="1002">
        <v>5.0000000000000001E-3</v>
      </c>
      <c r="T21" s="1003">
        <v>7.0000000000000001E-3</v>
      </c>
      <c r="U21" s="444">
        <v>0</v>
      </c>
      <c r="V21" s="444">
        <v>0</v>
      </c>
      <c r="W21" s="444">
        <v>0</v>
      </c>
      <c r="X21" s="1004">
        <f>SUM(S21:W21)</f>
        <v>1.2E-2</v>
      </c>
      <c r="Y21" s="443">
        <v>0</v>
      </c>
      <c r="Z21" s="444">
        <v>0</v>
      </c>
      <c r="AA21" s="444">
        <v>0</v>
      </c>
      <c r="AB21" s="444">
        <v>0</v>
      </c>
      <c r="AC21" s="444">
        <v>0</v>
      </c>
      <c r="AD21" s="445">
        <f>SUM(Y21:AC21)</f>
        <v>0</v>
      </c>
      <c r="AE21" s="443">
        <v>0</v>
      </c>
      <c r="AF21" s="444">
        <v>0</v>
      </c>
      <c r="AG21" s="444">
        <v>0</v>
      </c>
      <c r="AH21" s="444">
        <v>0</v>
      </c>
      <c r="AI21" s="444">
        <v>0</v>
      </c>
      <c r="AJ21" s="445">
        <f>SUM(AE21:AI21)</f>
        <v>0</v>
      </c>
      <c r="AK21" s="443">
        <v>0</v>
      </c>
      <c r="AL21" s="444">
        <v>0</v>
      </c>
      <c r="AM21" s="444">
        <v>0</v>
      </c>
      <c r="AN21" s="444">
        <v>0</v>
      </c>
      <c r="AO21" s="444">
        <v>0</v>
      </c>
      <c r="AP21" s="445">
        <f>SUM(AK21:AO21)</f>
        <v>0</v>
      </c>
      <c r="AQ21" s="443">
        <v>0</v>
      </c>
      <c r="AR21" s="444">
        <v>0</v>
      </c>
      <c r="AS21" s="444">
        <v>0</v>
      </c>
      <c r="AT21" s="444">
        <v>0</v>
      </c>
      <c r="AU21" s="444">
        <v>0</v>
      </c>
      <c r="AV21" s="445">
        <f>SUM(AQ21:AU21)</f>
        <v>0</v>
      </c>
      <c r="AW21" s="443">
        <v>0</v>
      </c>
      <c r="AX21" s="444">
        <v>0</v>
      </c>
      <c r="AY21" s="444">
        <v>0</v>
      </c>
      <c r="AZ21" s="444">
        <v>0</v>
      </c>
      <c r="BA21" s="444">
        <v>0</v>
      </c>
      <c r="BB21" s="445">
        <f>SUM(AW21:BA21)</f>
        <v>0</v>
      </c>
      <c r="BC21" s="424"/>
      <c r="BD21" s="90"/>
      <c r="BE21" s="449" t="s">
        <v>878</v>
      </c>
      <c r="BF21" s="6"/>
      <c r="BG21" s="43">
        <f xml:space="preserve"> IF( SUM( BX21:DR21 ) = 0, 0, $BX$5 )</f>
        <v>0</v>
      </c>
      <c r="BH21" s="43" t="str">
        <f>IF(SUM(DU21:FP21)=0,0,$DU$5)</f>
        <v>Totals in Line 10 should equal the equivalent sum of Lines 3 and 13 of WWS8 (providing no atypical costs).</v>
      </c>
      <c r="BI21" s="6"/>
      <c r="BJ21" s="44">
        <v>10</v>
      </c>
      <c r="BK21" s="45" t="s">
        <v>102</v>
      </c>
      <c r="BL21" s="46" t="s">
        <v>41</v>
      </c>
      <c r="BM21" s="442">
        <v>3</v>
      </c>
      <c r="BN21" s="55" t="s">
        <v>944</v>
      </c>
      <c r="BO21" s="56" t="s">
        <v>945</v>
      </c>
      <c r="BP21" s="56" t="s">
        <v>946</v>
      </c>
      <c r="BQ21" s="56" t="s">
        <v>947</v>
      </c>
      <c r="BR21" s="118" t="s">
        <v>948</v>
      </c>
      <c r="BS21" s="450" t="s">
        <v>949</v>
      </c>
      <c r="BT21" s="6"/>
      <c r="BU21" s="7"/>
      <c r="BV21" s="14"/>
      <c r="BW21" s="14"/>
      <c r="BX21" s="61">
        <f>IF('[1]Validation flags'!$H$3=1,0, IF( ISNUMBER(G21), 0, 1 ))</f>
        <v>0</v>
      </c>
      <c r="BY21" s="61">
        <f>IF('[1]Validation flags'!$H$3=1,0, IF( ISNUMBER(H21), 0, 1 ))</f>
        <v>0</v>
      </c>
      <c r="BZ21" s="61">
        <f>IF('[1]Validation flags'!$H$3=1,0, IF( ISNUMBER(I21), 0, 1 ))</f>
        <v>0</v>
      </c>
      <c r="CA21" s="61">
        <f>IF('[1]Validation flags'!$H$3=1,0, IF( ISNUMBER(J21), 0, 1 ))</f>
        <v>0</v>
      </c>
      <c r="CB21" s="61">
        <f>IF('[1]Validation flags'!$H$3=1,0, IF( ISNUMBER(K21), 0, 1 ))</f>
        <v>0</v>
      </c>
      <c r="CC21" s="149"/>
      <c r="CD21" s="61">
        <f>IF('[1]Validation flags'!$H$3=1,0, IF( ISNUMBER(M21), 0, 1 ))</f>
        <v>0</v>
      </c>
      <c r="CE21" s="61">
        <f>IF('[1]Validation flags'!$H$3=1,0, IF( ISNUMBER(N21), 0, 1 ))</f>
        <v>0</v>
      </c>
      <c r="CF21" s="61">
        <f>IF('[1]Validation flags'!$H$3=1,0, IF( ISNUMBER(O21), 0, 1 ))</f>
        <v>0</v>
      </c>
      <c r="CG21" s="61">
        <f>IF('[1]Validation flags'!$H$3=1,0, IF( ISNUMBER(P21), 0, 1 ))</f>
        <v>0</v>
      </c>
      <c r="CH21" s="61">
        <f>IF('[1]Validation flags'!$H$3=1,0, IF( ISNUMBER(Q21), 0, 1 ))</f>
        <v>0</v>
      </c>
      <c r="CI21" s="280"/>
      <c r="CJ21" s="61">
        <f>IF('[1]Validation flags'!$H$3=1,0, IF( ISNUMBER(S21), 0, 1 ))</f>
        <v>0</v>
      </c>
      <c r="CK21" s="61">
        <f>IF('[1]Validation flags'!$H$3=1,0, IF( ISNUMBER(T21), 0, 1 ))</f>
        <v>0</v>
      </c>
      <c r="CL21" s="61">
        <f>IF('[1]Validation flags'!$H$3=1,0, IF( ISNUMBER(U21), 0, 1 ))</f>
        <v>0</v>
      </c>
      <c r="CM21" s="61">
        <f>IF('[1]Validation flags'!$H$3=1,0, IF( ISNUMBER(V21), 0, 1 ))</f>
        <v>0</v>
      </c>
      <c r="CN21" s="61">
        <f>IF('[1]Validation flags'!$H$3=1,0, IF( ISNUMBER(W21), 0, 1 ))</f>
        <v>0</v>
      </c>
      <c r="CO21" s="280"/>
      <c r="CP21" s="61">
        <f>IF('[1]Validation flags'!$H$3=1,0, IF( ISNUMBER(Y21), 0, 1 ))</f>
        <v>0</v>
      </c>
      <c r="CQ21" s="61">
        <f>IF('[1]Validation flags'!$H$3=1,0, IF( ISNUMBER(Z21), 0, 1 ))</f>
        <v>0</v>
      </c>
      <c r="CR21" s="61">
        <f>IF('[1]Validation flags'!$H$3=1,0, IF( ISNUMBER(AA21), 0, 1 ))</f>
        <v>0</v>
      </c>
      <c r="CS21" s="61">
        <f>IF('[1]Validation flags'!$H$3=1,0, IF( ISNUMBER(AB21), 0, 1 ))</f>
        <v>0</v>
      </c>
      <c r="CT21" s="61">
        <f>IF('[1]Validation flags'!$H$3=1,0, IF( ISNUMBER(AC21), 0, 1 ))</f>
        <v>0</v>
      </c>
      <c r="CU21" s="280"/>
      <c r="CV21" s="61">
        <f>IF('[1]Validation flags'!$H$3=1,0, IF( ISNUMBER(AE21), 0, 1 ))</f>
        <v>0</v>
      </c>
      <c r="CW21" s="61">
        <f>IF('[1]Validation flags'!$H$3=1,0, IF( ISNUMBER(AF21), 0, 1 ))</f>
        <v>0</v>
      </c>
      <c r="CX21" s="61">
        <f>IF('[1]Validation flags'!$H$3=1,0, IF( ISNUMBER(AG21), 0, 1 ))</f>
        <v>0</v>
      </c>
      <c r="CY21" s="61">
        <f>IF('[1]Validation flags'!$H$3=1,0, IF( ISNUMBER(AH21), 0, 1 ))</f>
        <v>0</v>
      </c>
      <c r="CZ21" s="61">
        <f>IF('[1]Validation flags'!$H$3=1,0, IF( ISNUMBER(AI21), 0, 1 ))</f>
        <v>0</v>
      </c>
      <c r="DA21" s="280"/>
      <c r="DB21" s="61">
        <f>IF('[1]Validation flags'!$H$3=1,0, IF( ISNUMBER(AK21), 0, 1 ))</f>
        <v>0</v>
      </c>
      <c r="DC21" s="61">
        <f>IF('[1]Validation flags'!$H$3=1,0, IF( ISNUMBER(AL21), 0, 1 ))</f>
        <v>0</v>
      </c>
      <c r="DD21" s="61">
        <f>IF('[1]Validation flags'!$H$3=1,0, IF( ISNUMBER(AM21), 0, 1 ))</f>
        <v>0</v>
      </c>
      <c r="DE21" s="61">
        <f>IF('[1]Validation flags'!$H$3=1,0, IF( ISNUMBER(AN21), 0, 1 ))</f>
        <v>0</v>
      </c>
      <c r="DF21" s="61">
        <f>IF('[1]Validation flags'!$H$3=1,0, IF( ISNUMBER(AO21), 0, 1 ))</f>
        <v>0</v>
      </c>
      <c r="DG21" s="280"/>
      <c r="DH21" s="61">
        <f>IF('[1]Validation flags'!$H$3=1,0, IF( ISNUMBER(AQ21), 0, 1 ))</f>
        <v>0</v>
      </c>
      <c r="DI21" s="61">
        <f>IF('[1]Validation flags'!$H$3=1,0, IF( ISNUMBER(AR21), 0, 1 ))</f>
        <v>0</v>
      </c>
      <c r="DJ21" s="61">
        <f>IF('[1]Validation flags'!$H$3=1,0, IF( ISNUMBER(AS21), 0, 1 ))</f>
        <v>0</v>
      </c>
      <c r="DK21" s="61">
        <f>IF('[1]Validation flags'!$H$3=1,0, IF( ISNUMBER(AT21), 0, 1 ))</f>
        <v>0</v>
      </c>
      <c r="DL21" s="61">
        <f>IF('[1]Validation flags'!$H$3=1,0, IF( ISNUMBER(AU21), 0, 1 ))</f>
        <v>0</v>
      </c>
      <c r="DM21" s="280"/>
      <c r="DN21" s="61">
        <f>IF('[1]Validation flags'!$H$3=1,0, IF( ISNUMBER(AW21), 0, 1 ))</f>
        <v>0</v>
      </c>
      <c r="DO21" s="61">
        <f>IF('[1]Validation flags'!$H$3=1,0, IF( ISNUMBER(AX21), 0, 1 ))</f>
        <v>0</v>
      </c>
      <c r="DP21" s="61">
        <f>IF('[1]Validation flags'!$H$3=1,0, IF( ISNUMBER(AY21), 0, 1 ))</f>
        <v>0</v>
      </c>
      <c r="DQ21" s="61">
        <f>IF('[1]Validation flags'!$H$3=1,0, IF( ISNUMBER(AZ21), 0, 1 ))</f>
        <v>0</v>
      </c>
      <c r="DR21" s="61">
        <f>IF('[1]Validation flags'!$H$3=1,0, IF( ISNUMBER(BA21), 0, 1 ))</f>
        <v>0</v>
      </c>
      <c r="DS21" s="280"/>
      <c r="DT21" s="7"/>
      <c r="DU21" s="455">
        <f>IF(ROUND(G21,3)-ROUND(SUM([1]WWS8!G13,[1]WWS8!G26),3)=0,0,1)</f>
        <v>0</v>
      </c>
      <c r="DV21" s="455">
        <f>IF(ROUND(H21,3)-ROUND(SUM([1]WWS8!H13,[1]WWS8!H26),3)=0,0,1)</f>
        <v>0</v>
      </c>
      <c r="DW21" s="455">
        <f>IF(ROUND(I21,3)-ROUND(SUM([1]WWS8!I13,[1]WWS8!I26),3)=0,0,1)</f>
        <v>0</v>
      </c>
      <c r="DX21" s="455">
        <f>IF(ROUND(J21,3)-ROUND(SUM([1]WWS8!J13,[1]WWS8!J26),3)=0,0,1)</f>
        <v>0</v>
      </c>
      <c r="DY21" s="455">
        <f>IF(ROUND(K21,3)-ROUND(SUM([1]WWS8!K13,[1]WWS8!K26),3)=0,0,1)</f>
        <v>0</v>
      </c>
      <c r="DZ21" s="455">
        <f>IF(ROUND(L21,3)-ROUND(SUM([1]WWS8!L13,[1]WWS8!L26),3)=0,0,1)</f>
        <v>0</v>
      </c>
      <c r="EA21" s="455">
        <f>IF(ROUND(M21,3)-ROUND(SUM([1]WWS8!M13,[1]WWS8!M26),3)=0,0,1)</f>
        <v>1</v>
      </c>
      <c r="EB21" s="455">
        <f>IF(ROUND(N21,3)-ROUND(SUM([1]WWS8!N13,[1]WWS8!N26),3)=0,0,1)</f>
        <v>1</v>
      </c>
      <c r="EC21" s="455">
        <f>IF(ROUND(O21,3)-ROUND(SUM([1]WWS8!O13,[1]WWS8!O26),3)=0,0,1)</f>
        <v>0</v>
      </c>
      <c r="ED21" s="455">
        <f>IF(ROUND(P21,3)-ROUND(SUM([1]WWS8!P13,[1]WWS8!P26),3)=0,0,1)</f>
        <v>0</v>
      </c>
      <c r="EE21" s="455">
        <f>IF(ROUND(Q21,3)-ROUND(SUM([1]WWS8!Q13,[1]WWS8!Q26),3)=0,0,1)</f>
        <v>0</v>
      </c>
      <c r="EF21" s="455">
        <f>IF(ROUND(R21,3)-ROUND(SUM([1]WWS8!R13,[1]WWS8!R26),3)=0,0,1)</f>
        <v>1</v>
      </c>
      <c r="EG21" s="455">
        <f>IF(ROUND(S21,3)-ROUND(SUM([1]WWS8!S13,[1]WWS8!S26),3)=0,0,1)</f>
        <v>1</v>
      </c>
      <c r="EH21" s="455">
        <f>IF(ROUND(T21,3)-ROUND(SUM([1]WWS8!T13,[1]WWS8!T26),3)=0,0,1)</f>
        <v>1</v>
      </c>
      <c r="EI21" s="455">
        <f>IF(ROUND(U21,3)-ROUND(SUM([1]WWS8!U13,[1]WWS8!U26),3)=0,0,1)</f>
        <v>0</v>
      </c>
      <c r="EJ21" s="455">
        <f>IF(ROUND(V21,3)-ROUND(SUM([1]WWS8!V13,[1]WWS8!V26),3)=0,0,1)</f>
        <v>0</v>
      </c>
      <c r="EK21" s="455">
        <f>IF(ROUND(W21,3)-ROUND(SUM([1]WWS8!W13,[1]WWS8!W26),3)=0,0,1)</f>
        <v>0</v>
      </c>
      <c r="EL21" s="455">
        <f>IF(ROUND(X21,3)-ROUND(SUM([1]WWS8!X13,[1]WWS8!X26),3)=0,0,1)</f>
        <v>1</v>
      </c>
      <c r="EM21" s="455">
        <f>IF(ROUND(Y21,3)-ROUND(SUM([1]WWS8!Y13,[1]WWS8!Y26),3)=0,0,1)</f>
        <v>0</v>
      </c>
      <c r="EN21" s="455">
        <f>IF(ROUND(Z21,3)-ROUND(SUM([1]WWS8!Z13,[1]WWS8!Z26),3)=0,0,1)</f>
        <v>0</v>
      </c>
      <c r="EO21" s="455">
        <f>IF(ROUND(AA21,3)-ROUND(SUM([1]WWS8!AA13,[1]WWS8!AA26),3)=0,0,1)</f>
        <v>0</v>
      </c>
      <c r="EP21" s="455">
        <f>IF(ROUND(AB21,3)-ROUND(SUM([1]WWS8!AB13,[1]WWS8!AB26),3)=0,0,1)</f>
        <v>0</v>
      </c>
      <c r="EQ21" s="455">
        <f>IF(ROUND(AC21,3)-ROUND(SUM([1]WWS8!AC13,[1]WWS8!AC26),3)=0,0,1)</f>
        <v>0</v>
      </c>
      <c r="ER21" s="455">
        <f>IF(ROUND(AD21,3)-ROUND(SUM([1]WWS8!AD13,[1]WWS8!AD26),3)=0,0,1)</f>
        <v>0</v>
      </c>
      <c r="ES21" s="455">
        <f>IF(ROUND(AE21,3)-ROUND(SUM([1]WWS8!AE13,[1]WWS8!AE26),3)=0,0,1)</f>
        <v>0</v>
      </c>
      <c r="ET21" s="455">
        <f>IF(ROUND(AF21,3)-ROUND(SUM([1]WWS8!AF13,[1]WWS8!AF26),3)=0,0,1)</f>
        <v>0</v>
      </c>
      <c r="EU21" s="455">
        <f>IF(ROUND(AG21,3)-ROUND(SUM([1]WWS8!AG13,[1]WWS8!AG26),3)=0,0,1)</f>
        <v>0</v>
      </c>
      <c r="EV21" s="455">
        <f>IF(ROUND(AH21,3)-ROUND(SUM([1]WWS8!AH13,[1]WWS8!AH26),3)=0,0,1)</f>
        <v>0</v>
      </c>
      <c r="EW21" s="455">
        <f>IF(ROUND(AI21,3)-ROUND(SUM([1]WWS8!AI13,[1]WWS8!AI26),3)=0,0,1)</f>
        <v>0</v>
      </c>
      <c r="EX21" s="455">
        <f>IF(ROUND(AJ21,3)-ROUND(SUM([1]WWS8!AJ13,[1]WWS8!AJ26),3)=0,0,1)</f>
        <v>0</v>
      </c>
      <c r="EY21" s="455">
        <f>IF(ROUND(AK21,3)-ROUND(SUM([1]WWS8!AK13,[1]WWS8!AK26),3)=0,0,1)</f>
        <v>0</v>
      </c>
      <c r="EZ21" s="455">
        <f>IF(ROUND(AL21,3)-ROUND(SUM([1]WWS8!AL13,[1]WWS8!AL26),3)=0,0,1)</f>
        <v>0</v>
      </c>
      <c r="FA21" s="455">
        <f>IF(ROUND(AM21,3)-ROUND(SUM([1]WWS8!AM13,[1]WWS8!AM26),3)=0,0,1)</f>
        <v>0</v>
      </c>
      <c r="FB21" s="455">
        <f>IF(ROUND(AN21,3)-ROUND(SUM([1]WWS8!AN13,[1]WWS8!AN26),3)=0,0,1)</f>
        <v>0</v>
      </c>
      <c r="FC21" s="455">
        <f>IF(ROUND(AO21,3)-ROUND(SUM([1]WWS8!AO13,[1]WWS8!AO26),3)=0,0,1)</f>
        <v>0</v>
      </c>
      <c r="FD21" s="455">
        <f>IF(ROUND(AP21,3)-ROUND(SUM([1]WWS8!AP13,[1]WWS8!AP26),3)=0,0,1)</f>
        <v>0</v>
      </c>
      <c r="FE21" s="455">
        <f>IF(ROUND(AQ21,3)-ROUND(SUM([1]WWS8!AQ13,[1]WWS8!AQ26),3)=0,0,1)</f>
        <v>0</v>
      </c>
      <c r="FF21" s="455">
        <f>IF(ROUND(AR21,3)-ROUND(SUM([1]WWS8!AR13,[1]WWS8!AR26),3)=0,0,1)</f>
        <v>0</v>
      </c>
      <c r="FG21" s="455">
        <f>IF(ROUND(AS21,3)-ROUND(SUM([1]WWS8!AS13,[1]WWS8!AS26),3)=0,0,1)</f>
        <v>0</v>
      </c>
      <c r="FH21" s="455">
        <f>IF(ROUND(AT21,3)-ROUND(SUM([1]WWS8!AT13,[1]WWS8!AT26),3)=0,0,1)</f>
        <v>0</v>
      </c>
      <c r="FI21" s="455">
        <f>IF(ROUND(AU21,3)-ROUND(SUM([1]WWS8!AU13,[1]WWS8!AU26),3)=0,0,1)</f>
        <v>0</v>
      </c>
      <c r="FJ21" s="455">
        <f>IF(ROUND(AV21,3)-ROUND(SUM([1]WWS8!AV13,[1]WWS8!AV26),3)=0,0,1)</f>
        <v>0</v>
      </c>
      <c r="FK21" s="455">
        <f>IF(ROUND(AW21,3)-ROUND(SUM([1]WWS8!AW13,[1]WWS8!AW26),3)=0,0,1)</f>
        <v>0</v>
      </c>
      <c r="FL21" s="455">
        <f>IF(ROUND(AX21,3)-ROUND(SUM([1]WWS8!AX13,[1]WWS8!AX26),3)=0,0,1)</f>
        <v>0</v>
      </c>
      <c r="FM21" s="455">
        <f>IF(ROUND(AY21,3)-ROUND(SUM([1]WWS8!AY13,[1]WWS8!AY26),3)=0,0,1)</f>
        <v>0</v>
      </c>
      <c r="FN21" s="455">
        <f>IF(ROUND(AZ21,3)-ROUND(SUM([1]WWS8!AZ13,[1]WWS8!AZ26),3)=0,0,1)</f>
        <v>0</v>
      </c>
      <c r="FO21" s="455">
        <f>IF(ROUND(BA21,3)-ROUND(SUM([1]WWS8!BA13,[1]WWS8!BA26),3)=0,0,1)</f>
        <v>0</v>
      </c>
      <c r="FP21" s="455">
        <f>IF(ROUND(BB21,3)-ROUND(SUM([1]WWS8!BB13,[1]WWS8!BB26),3)=0,0,1)</f>
        <v>0</v>
      </c>
    </row>
    <row r="22" spans="2:172" s="421" customFormat="1" ht="14.25" customHeight="1" thickBot="1" x14ac:dyDescent="0.35">
      <c r="B22" s="95">
        <v>11</v>
      </c>
      <c r="C22" s="96" t="s">
        <v>109</v>
      </c>
      <c r="D22" s="97"/>
      <c r="E22" s="97" t="s">
        <v>41</v>
      </c>
      <c r="F22" s="465">
        <v>3</v>
      </c>
      <c r="G22" s="466">
        <f>G19+G21</f>
        <v>1.0165343129878643</v>
      </c>
      <c r="H22" s="467">
        <f>H19+H21</f>
        <v>1.3535393605728219</v>
      </c>
      <c r="I22" s="467">
        <f>I19+I21</f>
        <v>0.38046767758056982</v>
      </c>
      <c r="J22" s="467">
        <f>J19+J21</f>
        <v>0.22646350014973954</v>
      </c>
      <c r="K22" s="468">
        <f>K19+K21</f>
        <v>0.131377786275826</v>
      </c>
      <c r="L22" s="469">
        <f>SUM(G22:K22)</f>
        <v>3.1083826375668213</v>
      </c>
      <c r="M22" s="466">
        <f>M19+M21</f>
        <v>0.71800000000000008</v>
      </c>
      <c r="N22" s="467">
        <f>N19+N21</f>
        <v>2.1870434865999999</v>
      </c>
      <c r="O22" s="467">
        <f>O19+O21</f>
        <v>0.12</v>
      </c>
      <c r="P22" s="467">
        <f>P19+P21</f>
        <v>0.41099999999999998</v>
      </c>
      <c r="Q22" s="468">
        <f>Q19+Q21</f>
        <v>3.0000000000000001E-3</v>
      </c>
      <c r="R22" s="469">
        <f>SUM(M22:Q22)</f>
        <v>3.4390434866000001</v>
      </c>
      <c r="S22" s="466">
        <f>S19+S21</f>
        <v>0.88652480311968263</v>
      </c>
      <c r="T22" s="467">
        <f>T19+T21</f>
        <v>2.1165792472047618</v>
      </c>
      <c r="U22" s="467">
        <f>U19+U21</f>
        <v>0.31466819985493255</v>
      </c>
      <c r="V22" s="467">
        <f>V19+V21</f>
        <v>0.17155944743849899</v>
      </c>
      <c r="W22" s="468">
        <f>W19+W21</f>
        <v>9.9124369087624717E-2</v>
      </c>
      <c r="X22" s="469">
        <f>SUM(S22:W22)</f>
        <v>3.588456066705501</v>
      </c>
      <c r="Y22" s="466">
        <f>Y19+Y21</f>
        <v>0.8491402433913644</v>
      </c>
      <c r="Z22" s="467">
        <f>Z19+Z21</f>
        <v>1.6208597566086353</v>
      </c>
      <c r="AA22" s="467">
        <f>AA19+AA21</f>
        <v>0.38393508259911024</v>
      </c>
      <c r="AB22" s="467">
        <f>AB19+AB21</f>
        <v>0.18528590546469809</v>
      </c>
      <c r="AC22" s="468">
        <f>AC19+AC21</f>
        <v>0.12877901193619157</v>
      </c>
      <c r="AD22" s="469">
        <f>SUM(Y22:AC22)</f>
        <v>3.1680000000000001</v>
      </c>
      <c r="AE22" s="466">
        <f>AE19+AE21</f>
        <v>0.84342128144391748</v>
      </c>
      <c r="AF22" s="467">
        <f>AF19+AF21</f>
        <v>1.6355787185560826</v>
      </c>
      <c r="AG22" s="467">
        <f>AG19+AG21</f>
        <v>0.39832462905208044</v>
      </c>
      <c r="AH22" s="467">
        <f>AH19+AH21</f>
        <v>0.19392424457608776</v>
      </c>
      <c r="AI22" s="468">
        <f>AI19+AI21</f>
        <v>0.13375112637183173</v>
      </c>
      <c r="AJ22" s="469">
        <f>SUM(AE22:AI22)</f>
        <v>3.2050000000000001</v>
      </c>
      <c r="AK22" s="466">
        <f>AK19+AK21</f>
        <v>0.83799636468754102</v>
      </c>
      <c r="AL22" s="467">
        <f>AL19+AL21</f>
        <v>1.6150036353124586</v>
      </c>
      <c r="AM22" s="467">
        <f>AM19+AM21</f>
        <v>0.39832979751967396</v>
      </c>
      <c r="AN22" s="467">
        <f>AN19+AN21</f>
        <v>0.19391808617094786</v>
      </c>
      <c r="AO22" s="468">
        <f>AO19+AO21</f>
        <v>0.13375211630937811</v>
      </c>
      <c r="AP22" s="469">
        <f>SUM(AK22:AO22)</f>
        <v>3.1789999999999989</v>
      </c>
      <c r="AQ22" s="466">
        <f>AQ19+AQ21</f>
        <v>0.83139985882957468</v>
      </c>
      <c r="AR22" s="467">
        <f>AR19+AR21</f>
        <v>1.6096001411704253</v>
      </c>
      <c r="AS22" s="467">
        <f>AS19+AS21</f>
        <v>0.39833475522619755</v>
      </c>
      <c r="AT22" s="467">
        <f>AT19+AT21</f>
        <v>0.19391217889479995</v>
      </c>
      <c r="AU22" s="468">
        <f>AU19+AU21</f>
        <v>0.13375306587900254</v>
      </c>
      <c r="AV22" s="469">
        <f>SUM(AQ22:AU22)</f>
        <v>3.1669999999999998</v>
      </c>
      <c r="AW22" s="466">
        <f>AW19+AW21</f>
        <v>0.83026482521233502</v>
      </c>
      <c r="AX22" s="467">
        <f>AX19+AX21</f>
        <v>1.6137351747876649</v>
      </c>
      <c r="AY22" s="467">
        <f>AY19+AY21</f>
        <v>0.39833754547862404</v>
      </c>
      <c r="AZ22" s="467">
        <f>AZ19+AZ21</f>
        <v>0.19390885421401713</v>
      </c>
      <c r="BA22" s="468">
        <f>BA19+BA21</f>
        <v>0.13375360030735889</v>
      </c>
      <c r="BB22" s="469">
        <f>SUM(AW22:BA22)</f>
        <v>3.1700000000000004</v>
      </c>
      <c r="BC22" s="424"/>
      <c r="BD22" s="104" t="s">
        <v>110</v>
      </c>
      <c r="BE22" s="439"/>
      <c r="BF22" s="6"/>
      <c r="BG22" s="43"/>
      <c r="BH22" s="43"/>
      <c r="BI22" s="6"/>
      <c r="BJ22" s="95">
        <v>11</v>
      </c>
      <c r="BK22" s="96" t="s">
        <v>109</v>
      </c>
      <c r="BL22" s="97" t="s">
        <v>41</v>
      </c>
      <c r="BM22" s="465">
        <v>3</v>
      </c>
      <c r="BN22" s="471" t="s">
        <v>950</v>
      </c>
      <c r="BO22" s="472" t="s">
        <v>951</v>
      </c>
      <c r="BP22" s="472" t="s">
        <v>952</v>
      </c>
      <c r="BQ22" s="472" t="s">
        <v>953</v>
      </c>
      <c r="BR22" s="473" t="s">
        <v>954</v>
      </c>
      <c r="BS22" s="143" t="s">
        <v>955</v>
      </c>
      <c r="BT22" s="6"/>
      <c r="BU22" s="7"/>
      <c r="BV22" s="14"/>
      <c r="BW22" s="14"/>
      <c r="BX22" s="280"/>
      <c r="BY22" s="280"/>
      <c r="BZ22" s="280"/>
      <c r="CA22" s="280"/>
      <c r="CB22" s="280"/>
      <c r="CC22" s="149"/>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7"/>
      <c r="DU22" s="280"/>
      <c r="DV22" s="280"/>
      <c r="DW22" s="280"/>
      <c r="DX22" s="280"/>
      <c r="DY22" s="280"/>
      <c r="DZ22" s="149"/>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420"/>
    </row>
    <row r="23" spans="2:172" s="421" customFormat="1" ht="14.25" customHeight="1" thickBot="1" x14ac:dyDescent="0.4">
      <c r="B23" s="461"/>
      <c r="C23" s="461"/>
      <c r="D23" s="436"/>
      <c r="E23" s="436"/>
      <c r="F23" s="436"/>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24"/>
      <c r="BD23" s="477"/>
      <c r="BE23" s="204"/>
      <c r="BF23" s="6"/>
      <c r="BG23" s="43"/>
      <c r="BH23" s="43"/>
      <c r="BI23" s="6"/>
      <c r="BJ23" s="461"/>
      <c r="BK23" s="461"/>
      <c r="BL23" s="436"/>
      <c r="BM23" s="436"/>
      <c r="BN23" s="478"/>
      <c r="BO23" s="478"/>
      <c r="BP23" s="478"/>
      <c r="BQ23" s="478"/>
      <c r="BR23" s="478"/>
      <c r="BS23" s="478"/>
      <c r="BT23" s="6"/>
      <c r="BU23" s="7"/>
      <c r="BV23" s="14"/>
      <c r="BW23" s="14"/>
      <c r="BX23" s="280"/>
      <c r="BY23" s="280"/>
      <c r="BZ23" s="280"/>
      <c r="CA23" s="280"/>
      <c r="CB23" s="280"/>
      <c r="CC23" s="149"/>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7"/>
      <c r="DU23" s="280"/>
      <c r="DV23" s="280"/>
      <c r="DW23" s="280"/>
      <c r="DX23" s="280"/>
      <c r="DY23" s="280"/>
      <c r="DZ23" s="149"/>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420"/>
    </row>
    <row r="24" spans="2:172" s="421" customFormat="1" ht="16.5" thickBot="1" x14ac:dyDescent="0.4">
      <c r="B24" s="40" t="s">
        <v>116</v>
      </c>
      <c r="C24" s="41" t="s">
        <v>956</v>
      </c>
      <c r="D24" s="479"/>
      <c r="E24" s="425"/>
      <c r="F24" s="42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24"/>
      <c r="BD24" s="477"/>
      <c r="BE24" s="204"/>
      <c r="BF24" s="6"/>
      <c r="BG24" s="43"/>
      <c r="BH24" s="43"/>
      <c r="BI24" s="6"/>
      <c r="BJ24" s="40" t="s">
        <v>116</v>
      </c>
      <c r="BK24" s="41" t="s">
        <v>956</v>
      </c>
      <c r="BL24" s="425"/>
      <c r="BM24" s="425"/>
      <c r="BN24" s="476"/>
      <c r="BO24" s="476"/>
      <c r="BP24" s="476"/>
      <c r="BQ24" s="476"/>
      <c r="BR24" s="476"/>
      <c r="BS24" s="476"/>
      <c r="BT24" s="6"/>
      <c r="BU24" s="7"/>
      <c r="BV24" s="14"/>
      <c r="BW24" s="14"/>
      <c r="BX24" s="280"/>
      <c r="BY24" s="280"/>
      <c r="BZ24" s="280"/>
      <c r="CA24" s="280"/>
      <c r="CB24" s="280"/>
      <c r="CC24" s="149"/>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147"/>
      <c r="DU24" s="280"/>
      <c r="DV24" s="280"/>
      <c r="DW24" s="280"/>
      <c r="DX24" s="280"/>
      <c r="DY24" s="280"/>
      <c r="DZ24" s="149"/>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420"/>
    </row>
    <row r="25" spans="2:172" s="421" customFormat="1" ht="14.25" customHeight="1" x14ac:dyDescent="0.3">
      <c r="B25" s="44">
        <f>+B22+1</f>
        <v>12</v>
      </c>
      <c r="C25" s="45" t="s">
        <v>118</v>
      </c>
      <c r="D25" s="46"/>
      <c r="E25" s="46" t="s">
        <v>41</v>
      </c>
      <c r="F25" s="442">
        <v>3</v>
      </c>
      <c r="G25" s="443">
        <v>0</v>
      </c>
      <c r="H25" s="444">
        <v>0</v>
      </c>
      <c r="I25" s="444">
        <v>0</v>
      </c>
      <c r="J25" s="444">
        <v>0</v>
      </c>
      <c r="K25" s="444">
        <v>0</v>
      </c>
      <c r="L25" s="445">
        <f t="shared" ref="L25:L32" si="1">SUM(G25:K25)</f>
        <v>0</v>
      </c>
      <c r="M25" s="443">
        <v>0</v>
      </c>
      <c r="N25" s="444">
        <v>0</v>
      </c>
      <c r="O25" s="444">
        <v>0</v>
      </c>
      <c r="P25" s="444">
        <v>0</v>
      </c>
      <c r="Q25" s="444">
        <v>0</v>
      </c>
      <c r="R25" s="445">
        <f t="shared" ref="R25:R32" si="2">SUM(M25:Q25)</f>
        <v>0</v>
      </c>
      <c r="S25" s="443">
        <v>0</v>
      </c>
      <c r="T25" s="444">
        <v>0</v>
      </c>
      <c r="U25" s="444">
        <v>0</v>
      </c>
      <c r="V25" s="444">
        <v>0</v>
      </c>
      <c r="W25" s="444">
        <v>0</v>
      </c>
      <c r="X25" s="445">
        <f t="shared" ref="X25:X32" si="3">SUM(S25:W25)</f>
        <v>0</v>
      </c>
      <c r="Y25" s="443">
        <v>0</v>
      </c>
      <c r="Z25" s="444">
        <v>0</v>
      </c>
      <c r="AA25" s="444">
        <v>0</v>
      </c>
      <c r="AB25" s="444">
        <v>0</v>
      </c>
      <c r="AC25" s="444">
        <v>0</v>
      </c>
      <c r="AD25" s="445">
        <f t="shared" ref="AD25:AD32" si="4">SUM(Y25:AC25)</f>
        <v>0</v>
      </c>
      <c r="AE25" s="443">
        <v>0</v>
      </c>
      <c r="AF25" s="444">
        <v>0</v>
      </c>
      <c r="AG25" s="444">
        <v>0</v>
      </c>
      <c r="AH25" s="444">
        <v>0</v>
      </c>
      <c r="AI25" s="444">
        <v>0</v>
      </c>
      <c r="AJ25" s="445">
        <f t="shared" ref="AJ25:AJ32" si="5">SUM(AE25:AI25)</f>
        <v>0</v>
      </c>
      <c r="AK25" s="443">
        <v>0</v>
      </c>
      <c r="AL25" s="444">
        <v>0</v>
      </c>
      <c r="AM25" s="444">
        <v>0</v>
      </c>
      <c r="AN25" s="444">
        <v>0</v>
      </c>
      <c r="AO25" s="444">
        <v>0</v>
      </c>
      <c r="AP25" s="445">
        <f t="shared" ref="AP25:AP32" si="6">SUM(AK25:AO25)</f>
        <v>0</v>
      </c>
      <c r="AQ25" s="443">
        <v>0</v>
      </c>
      <c r="AR25" s="444">
        <v>0</v>
      </c>
      <c r="AS25" s="444">
        <v>0</v>
      </c>
      <c r="AT25" s="444">
        <v>0</v>
      </c>
      <c r="AU25" s="444">
        <v>0</v>
      </c>
      <c r="AV25" s="445">
        <f t="shared" ref="AV25:AV32" si="7">SUM(AQ25:AU25)</f>
        <v>0</v>
      </c>
      <c r="AW25" s="443">
        <v>0</v>
      </c>
      <c r="AX25" s="444">
        <v>0</v>
      </c>
      <c r="AY25" s="444">
        <v>0</v>
      </c>
      <c r="AZ25" s="444">
        <v>0</v>
      </c>
      <c r="BA25" s="444">
        <v>0</v>
      </c>
      <c r="BB25" s="445">
        <f t="shared" ref="BB25:BB32" si="8">SUM(AW25:BA25)</f>
        <v>0</v>
      </c>
      <c r="BC25" s="424"/>
      <c r="BD25" s="90"/>
      <c r="BE25" s="449"/>
      <c r="BF25" s="6"/>
      <c r="BG25" s="43">
        <f xml:space="preserve"> IF( SUM( BX25:DR25 ) = 0, 0, $BX$5 )</f>
        <v>0</v>
      </c>
      <c r="BH25" s="43"/>
      <c r="BI25" s="6"/>
      <c r="BJ25" s="44">
        <f>+BJ22+1</f>
        <v>12</v>
      </c>
      <c r="BK25" s="45" t="s">
        <v>118</v>
      </c>
      <c r="BL25" s="46" t="s">
        <v>41</v>
      </c>
      <c r="BM25" s="442">
        <v>3</v>
      </c>
      <c r="BN25" s="480" t="s">
        <v>957</v>
      </c>
      <c r="BO25" s="481" t="s">
        <v>958</v>
      </c>
      <c r="BP25" s="481" t="s">
        <v>959</v>
      </c>
      <c r="BQ25" s="481" t="s">
        <v>960</v>
      </c>
      <c r="BR25" s="482" t="s">
        <v>961</v>
      </c>
      <c r="BS25" s="450" t="s">
        <v>962</v>
      </c>
      <c r="BT25" s="6"/>
      <c r="BU25" s="7"/>
      <c r="BV25" s="14"/>
      <c r="BW25" s="14"/>
      <c r="BX25" s="61">
        <f>IF('[1]Validation flags'!$H$3=1,0, IF( ISNUMBER(G25), 0, 1 ))</f>
        <v>0</v>
      </c>
      <c r="BY25" s="61">
        <f>IF('[1]Validation flags'!$H$3=1,0, IF( ISNUMBER(H25), 0, 1 ))</f>
        <v>0</v>
      </c>
      <c r="BZ25" s="61">
        <f>IF('[1]Validation flags'!$H$3=1,0, IF( ISNUMBER(I25), 0, 1 ))</f>
        <v>0</v>
      </c>
      <c r="CA25" s="61">
        <f>IF('[1]Validation flags'!$H$3=1,0, IF( ISNUMBER(J25), 0, 1 ))</f>
        <v>0</v>
      </c>
      <c r="CB25" s="61">
        <f>IF('[1]Validation flags'!$H$3=1,0, IF( ISNUMBER(K25), 0, 1 ))</f>
        <v>0</v>
      </c>
      <c r="CC25" s="149"/>
      <c r="CD25" s="61">
        <f>IF('[1]Validation flags'!$H$3=1,0, IF( ISNUMBER(M25), 0, 1 ))</f>
        <v>0</v>
      </c>
      <c r="CE25" s="61">
        <f>IF('[1]Validation flags'!$H$3=1,0, IF( ISNUMBER(N25), 0, 1 ))</f>
        <v>0</v>
      </c>
      <c r="CF25" s="61">
        <f>IF('[1]Validation flags'!$H$3=1,0, IF( ISNUMBER(O25), 0, 1 ))</f>
        <v>0</v>
      </c>
      <c r="CG25" s="61">
        <f>IF('[1]Validation flags'!$H$3=1,0, IF( ISNUMBER(P25), 0, 1 ))</f>
        <v>0</v>
      </c>
      <c r="CH25" s="61">
        <f>IF('[1]Validation flags'!$H$3=1,0, IF( ISNUMBER(Q25), 0, 1 ))</f>
        <v>0</v>
      </c>
      <c r="CI25" s="280"/>
      <c r="CJ25" s="61">
        <f>IF('[1]Validation flags'!$H$3=1,0, IF( ISNUMBER(S25), 0, 1 ))</f>
        <v>0</v>
      </c>
      <c r="CK25" s="61">
        <f>IF('[1]Validation flags'!$H$3=1,0, IF( ISNUMBER(T25), 0, 1 ))</f>
        <v>0</v>
      </c>
      <c r="CL25" s="61">
        <f>IF('[1]Validation flags'!$H$3=1,0, IF( ISNUMBER(U25), 0, 1 ))</f>
        <v>0</v>
      </c>
      <c r="CM25" s="61">
        <f>IF('[1]Validation flags'!$H$3=1,0, IF( ISNUMBER(V25), 0, 1 ))</f>
        <v>0</v>
      </c>
      <c r="CN25" s="61">
        <f>IF('[1]Validation flags'!$H$3=1,0, IF( ISNUMBER(W25), 0, 1 ))</f>
        <v>0</v>
      </c>
      <c r="CO25" s="280"/>
      <c r="CP25" s="61">
        <f>IF('[1]Validation flags'!$H$3=1,0, IF( ISNUMBER(Y25), 0, 1 ))</f>
        <v>0</v>
      </c>
      <c r="CQ25" s="61">
        <f>IF('[1]Validation flags'!$H$3=1,0, IF( ISNUMBER(Z25), 0, 1 ))</f>
        <v>0</v>
      </c>
      <c r="CR25" s="61">
        <f>IF('[1]Validation flags'!$H$3=1,0, IF( ISNUMBER(AA25), 0, 1 ))</f>
        <v>0</v>
      </c>
      <c r="CS25" s="61">
        <f>IF('[1]Validation flags'!$H$3=1,0, IF( ISNUMBER(AB25), 0, 1 ))</f>
        <v>0</v>
      </c>
      <c r="CT25" s="61">
        <f>IF('[1]Validation flags'!$H$3=1,0, IF( ISNUMBER(AC25), 0, 1 ))</f>
        <v>0</v>
      </c>
      <c r="CU25" s="280"/>
      <c r="CV25" s="61">
        <f>IF('[1]Validation flags'!$H$3=1,0, IF( ISNUMBER(AE25), 0, 1 ))</f>
        <v>0</v>
      </c>
      <c r="CW25" s="61">
        <f>IF('[1]Validation flags'!$H$3=1,0, IF( ISNUMBER(AF25), 0, 1 ))</f>
        <v>0</v>
      </c>
      <c r="CX25" s="61">
        <f>IF('[1]Validation flags'!$H$3=1,0, IF( ISNUMBER(AG25), 0, 1 ))</f>
        <v>0</v>
      </c>
      <c r="CY25" s="61">
        <f>IF('[1]Validation flags'!$H$3=1,0, IF( ISNUMBER(AH25), 0, 1 ))</f>
        <v>0</v>
      </c>
      <c r="CZ25" s="61">
        <f>IF('[1]Validation flags'!$H$3=1,0, IF( ISNUMBER(AI25), 0, 1 ))</f>
        <v>0</v>
      </c>
      <c r="DA25" s="280"/>
      <c r="DB25" s="61">
        <f>IF('[1]Validation flags'!$H$3=1,0, IF( ISNUMBER(AK25), 0, 1 ))</f>
        <v>0</v>
      </c>
      <c r="DC25" s="61">
        <f>IF('[1]Validation flags'!$H$3=1,0, IF( ISNUMBER(AL25), 0, 1 ))</f>
        <v>0</v>
      </c>
      <c r="DD25" s="61">
        <f>IF('[1]Validation flags'!$H$3=1,0, IF( ISNUMBER(AM25), 0, 1 ))</f>
        <v>0</v>
      </c>
      <c r="DE25" s="61">
        <f>IF('[1]Validation flags'!$H$3=1,0, IF( ISNUMBER(AN25), 0, 1 ))</f>
        <v>0</v>
      </c>
      <c r="DF25" s="61">
        <f>IF('[1]Validation flags'!$H$3=1,0, IF( ISNUMBER(AO25), 0, 1 ))</f>
        <v>0</v>
      </c>
      <c r="DG25" s="280"/>
      <c r="DH25" s="61">
        <f>IF('[1]Validation flags'!$H$3=1,0, IF( ISNUMBER(AQ25), 0, 1 ))</f>
        <v>0</v>
      </c>
      <c r="DI25" s="61">
        <f>IF('[1]Validation flags'!$H$3=1,0, IF( ISNUMBER(AR25), 0, 1 ))</f>
        <v>0</v>
      </c>
      <c r="DJ25" s="61">
        <f>IF('[1]Validation flags'!$H$3=1,0, IF( ISNUMBER(AS25), 0, 1 ))</f>
        <v>0</v>
      </c>
      <c r="DK25" s="61">
        <f>IF('[1]Validation flags'!$H$3=1,0, IF( ISNUMBER(AT25), 0, 1 ))</f>
        <v>0</v>
      </c>
      <c r="DL25" s="61">
        <f>IF('[1]Validation flags'!$H$3=1,0, IF( ISNUMBER(AU25), 0, 1 ))</f>
        <v>0</v>
      </c>
      <c r="DM25" s="280"/>
      <c r="DN25" s="61">
        <f>IF('[1]Validation flags'!$H$3=1,0, IF( ISNUMBER(AW25), 0, 1 ))</f>
        <v>0</v>
      </c>
      <c r="DO25" s="61">
        <f>IF('[1]Validation flags'!$H$3=1,0, IF( ISNUMBER(AX25), 0, 1 ))</f>
        <v>0</v>
      </c>
      <c r="DP25" s="61">
        <f>IF('[1]Validation flags'!$H$3=1,0, IF( ISNUMBER(AY25), 0, 1 ))</f>
        <v>0</v>
      </c>
      <c r="DQ25" s="61">
        <f>IF('[1]Validation flags'!$H$3=1,0, IF( ISNUMBER(AZ25), 0, 1 ))</f>
        <v>0</v>
      </c>
      <c r="DR25" s="61">
        <f>IF('[1]Validation flags'!$H$3=1,0, IF( ISNUMBER(BA25), 0, 1 ))</f>
        <v>0</v>
      </c>
      <c r="DS25" s="280"/>
      <c r="DT25" s="147"/>
      <c r="DU25" s="280"/>
      <c r="DV25" s="280"/>
      <c r="DW25" s="280"/>
      <c r="DX25" s="280"/>
      <c r="DY25" s="280"/>
      <c r="DZ25" s="149"/>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420"/>
    </row>
    <row r="26" spans="2:172" s="421" customFormat="1" ht="14.25" customHeight="1" x14ac:dyDescent="0.3">
      <c r="B26" s="62">
        <f>+B25+1</f>
        <v>13</v>
      </c>
      <c r="C26" s="63" t="s">
        <v>963</v>
      </c>
      <c r="D26" s="64"/>
      <c r="E26" s="64" t="s">
        <v>41</v>
      </c>
      <c r="F26" s="79">
        <v>3</v>
      </c>
      <c r="G26" s="451">
        <v>2.843265E-2</v>
      </c>
      <c r="H26" s="451">
        <v>9.6300000000000552E-5</v>
      </c>
      <c r="I26" s="451">
        <v>0</v>
      </c>
      <c r="J26" s="451">
        <v>9.4863600000000006E-2</v>
      </c>
      <c r="K26" s="451">
        <v>0</v>
      </c>
      <c r="L26" s="452">
        <f t="shared" si="1"/>
        <v>0.12339255</v>
      </c>
      <c r="M26" s="1005">
        <v>0.215</v>
      </c>
      <c r="N26" s="1005">
        <v>0.3</v>
      </c>
      <c r="O26" s="451">
        <v>0</v>
      </c>
      <c r="P26" s="451">
        <v>0</v>
      </c>
      <c r="Q26" s="451">
        <v>0</v>
      </c>
      <c r="R26" s="1006">
        <f t="shared" si="2"/>
        <v>0.51500000000000001</v>
      </c>
      <c r="S26" s="1012">
        <v>0</v>
      </c>
      <c r="T26" s="1005">
        <v>2.1389999999999998</v>
      </c>
      <c r="U26" s="451">
        <v>0</v>
      </c>
      <c r="V26" s="451">
        <v>0</v>
      </c>
      <c r="W26" s="451">
        <v>0</v>
      </c>
      <c r="X26" s="1006">
        <f t="shared" si="3"/>
        <v>2.1389999999999998</v>
      </c>
      <c r="Y26" s="451">
        <v>0.32621205592612373</v>
      </c>
      <c r="Z26" s="451">
        <v>0.97625520777483732</v>
      </c>
      <c r="AA26" s="451">
        <v>0</v>
      </c>
      <c r="AB26" s="451">
        <v>0</v>
      </c>
      <c r="AC26" s="451">
        <v>0</v>
      </c>
      <c r="AD26" s="452">
        <f t="shared" si="4"/>
        <v>1.3024672637009611</v>
      </c>
      <c r="AE26" s="451">
        <v>0.32513902900511915</v>
      </c>
      <c r="AF26" s="451">
        <v>0.97820846680268059</v>
      </c>
      <c r="AG26" s="451">
        <v>0</v>
      </c>
      <c r="AH26" s="451">
        <v>0</v>
      </c>
      <c r="AI26" s="451">
        <v>0</v>
      </c>
      <c r="AJ26" s="452">
        <f t="shared" si="5"/>
        <v>1.3033474958077997</v>
      </c>
      <c r="AK26" s="451">
        <v>0.32439312976108342</v>
      </c>
      <c r="AL26" s="451">
        <v>0.97850218346693174</v>
      </c>
      <c r="AM26" s="451">
        <v>0</v>
      </c>
      <c r="AN26" s="451">
        <v>0</v>
      </c>
      <c r="AO26" s="451">
        <v>0</v>
      </c>
      <c r="AP26" s="452">
        <f t="shared" si="6"/>
        <v>1.3028953132280152</v>
      </c>
      <c r="AQ26" s="451">
        <v>0.32252983025968723</v>
      </c>
      <c r="AR26" s="451">
        <v>0.98037261351641369</v>
      </c>
      <c r="AS26" s="451">
        <v>0</v>
      </c>
      <c r="AT26" s="451">
        <v>0</v>
      </c>
      <c r="AU26" s="451">
        <v>0</v>
      </c>
      <c r="AV26" s="452">
        <f t="shared" si="7"/>
        <v>1.302902443776101</v>
      </c>
      <c r="AW26" s="451">
        <v>0.32584874532993768</v>
      </c>
      <c r="AX26" s="451">
        <v>0.97661337816498672</v>
      </c>
      <c r="AY26" s="451">
        <v>0</v>
      </c>
      <c r="AZ26" s="451">
        <v>0</v>
      </c>
      <c r="BA26" s="451">
        <v>0</v>
      </c>
      <c r="BB26" s="452">
        <f t="shared" si="8"/>
        <v>1.3024621234949243</v>
      </c>
      <c r="BC26" s="424"/>
      <c r="BD26" s="91"/>
      <c r="BE26" s="430"/>
      <c r="BF26" s="6"/>
      <c r="BG26" s="43">
        <f xml:space="preserve"> IF( SUM( BX26:DR26 ) = 0, 0, $BX$5 )</f>
        <v>0</v>
      </c>
      <c r="BH26" s="43"/>
      <c r="BI26" s="6"/>
      <c r="BJ26" s="62">
        <f>+BJ25+1</f>
        <v>13</v>
      </c>
      <c r="BK26" s="63" t="s">
        <v>963</v>
      </c>
      <c r="BL26" s="64" t="s">
        <v>41</v>
      </c>
      <c r="BM26" s="79">
        <v>3</v>
      </c>
      <c r="BN26" s="483" t="s">
        <v>964</v>
      </c>
      <c r="BO26" s="484" t="s">
        <v>965</v>
      </c>
      <c r="BP26" s="484" t="s">
        <v>966</v>
      </c>
      <c r="BQ26" s="484" t="s">
        <v>967</v>
      </c>
      <c r="BR26" s="485" t="s">
        <v>968</v>
      </c>
      <c r="BS26" s="138" t="s">
        <v>969</v>
      </c>
      <c r="BT26" s="6"/>
      <c r="BU26" s="7"/>
      <c r="BV26" s="14"/>
      <c r="BW26" s="14"/>
      <c r="BX26" s="61">
        <f>IF('[1]Validation flags'!$H$3=1,0, IF( ISNUMBER(G26), 0, 1 ))</f>
        <v>0</v>
      </c>
      <c r="BY26" s="61">
        <f>IF('[1]Validation flags'!$H$3=1,0, IF( ISNUMBER(H26), 0, 1 ))</f>
        <v>0</v>
      </c>
      <c r="BZ26" s="61">
        <f>IF('[1]Validation flags'!$H$3=1,0, IF( ISNUMBER(I26), 0, 1 ))</f>
        <v>0</v>
      </c>
      <c r="CA26" s="61">
        <f>IF('[1]Validation flags'!$H$3=1,0, IF( ISNUMBER(J26), 0, 1 ))</f>
        <v>0</v>
      </c>
      <c r="CB26" s="61">
        <f>IF('[1]Validation flags'!$H$3=1,0, IF( ISNUMBER(K26), 0, 1 ))</f>
        <v>0</v>
      </c>
      <c r="CC26" s="149"/>
      <c r="CD26" s="61">
        <f>IF('[1]Validation flags'!$H$3=1,0, IF( ISNUMBER(M26), 0, 1 ))</f>
        <v>0</v>
      </c>
      <c r="CE26" s="61">
        <f>IF('[1]Validation flags'!$H$3=1,0, IF( ISNUMBER(N26), 0, 1 ))</f>
        <v>0</v>
      </c>
      <c r="CF26" s="61">
        <f>IF('[1]Validation flags'!$H$3=1,0, IF( ISNUMBER(O26), 0, 1 ))</f>
        <v>0</v>
      </c>
      <c r="CG26" s="61">
        <f>IF('[1]Validation flags'!$H$3=1,0, IF( ISNUMBER(P26), 0, 1 ))</f>
        <v>0</v>
      </c>
      <c r="CH26" s="61">
        <f>IF('[1]Validation flags'!$H$3=1,0, IF( ISNUMBER(Q26), 0, 1 ))</f>
        <v>0</v>
      </c>
      <c r="CI26" s="280"/>
      <c r="CJ26" s="61">
        <f>IF('[1]Validation flags'!$H$3=1,0, IF( ISNUMBER(S26), 0, 1 ))</f>
        <v>0</v>
      </c>
      <c r="CK26" s="61">
        <f>IF('[1]Validation flags'!$H$3=1,0, IF( ISNUMBER(T26), 0, 1 ))</f>
        <v>0</v>
      </c>
      <c r="CL26" s="61">
        <f>IF('[1]Validation flags'!$H$3=1,0, IF( ISNUMBER(U26), 0, 1 ))</f>
        <v>0</v>
      </c>
      <c r="CM26" s="61">
        <f>IF('[1]Validation flags'!$H$3=1,0, IF( ISNUMBER(V26), 0, 1 ))</f>
        <v>0</v>
      </c>
      <c r="CN26" s="61">
        <f>IF('[1]Validation flags'!$H$3=1,0, IF( ISNUMBER(W26), 0, 1 ))</f>
        <v>0</v>
      </c>
      <c r="CO26" s="280"/>
      <c r="CP26" s="61">
        <f>IF('[1]Validation flags'!$H$3=1,0, IF( ISNUMBER(Y26), 0, 1 ))</f>
        <v>0</v>
      </c>
      <c r="CQ26" s="61">
        <f>IF('[1]Validation flags'!$H$3=1,0, IF( ISNUMBER(Z26), 0, 1 ))</f>
        <v>0</v>
      </c>
      <c r="CR26" s="61">
        <f>IF('[1]Validation flags'!$H$3=1,0, IF( ISNUMBER(AA26), 0, 1 ))</f>
        <v>0</v>
      </c>
      <c r="CS26" s="61">
        <f>IF('[1]Validation flags'!$H$3=1,0, IF( ISNUMBER(AB26), 0, 1 ))</f>
        <v>0</v>
      </c>
      <c r="CT26" s="61">
        <f>IF('[1]Validation flags'!$H$3=1,0, IF( ISNUMBER(AC26), 0, 1 ))</f>
        <v>0</v>
      </c>
      <c r="CU26" s="280"/>
      <c r="CV26" s="61">
        <f>IF('[1]Validation flags'!$H$3=1,0, IF( ISNUMBER(AE26), 0, 1 ))</f>
        <v>0</v>
      </c>
      <c r="CW26" s="61">
        <f>IF('[1]Validation flags'!$H$3=1,0, IF( ISNUMBER(AF26), 0, 1 ))</f>
        <v>0</v>
      </c>
      <c r="CX26" s="61">
        <f>IF('[1]Validation flags'!$H$3=1,0, IF( ISNUMBER(AG26), 0, 1 ))</f>
        <v>0</v>
      </c>
      <c r="CY26" s="61">
        <f>IF('[1]Validation flags'!$H$3=1,0, IF( ISNUMBER(AH26), 0, 1 ))</f>
        <v>0</v>
      </c>
      <c r="CZ26" s="61">
        <f>IF('[1]Validation flags'!$H$3=1,0, IF( ISNUMBER(AI26), 0, 1 ))</f>
        <v>0</v>
      </c>
      <c r="DA26" s="280"/>
      <c r="DB26" s="61">
        <f>IF('[1]Validation flags'!$H$3=1,0, IF( ISNUMBER(AK26), 0, 1 ))</f>
        <v>0</v>
      </c>
      <c r="DC26" s="61">
        <f>IF('[1]Validation flags'!$H$3=1,0, IF( ISNUMBER(AL26), 0, 1 ))</f>
        <v>0</v>
      </c>
      <c r="DD26" s="61">
        <f>IF('[1]Validation flags'!$H$3=1,0, IF( ISNUMBER(AM26), 0, 1 ))</f>
        <v>0</v>
      </c>
      <c r="DE26" s="61">
        <f>IF('[1]Validation flags'!$H$3=1,0, IF( ISNUMBER(AN26), 0, 1 ))</f>
        <v>0</v>
      </c>
      <c r="DF26" s="61">
        <f>IF('[1]Validation flags'!$H$3=1,0, IF( ISNUMBER(AO26), 0, 1 ))</f>
        <v>0</v>
      </c>
      <c r="DG26" s="280"/>
      <c r="DH26" s="61">
        <f>IF('[1]Validation flags'!$H$3=1,0, IF( ISNUMBER(AQ26), 0, 1 ))</f>
        <v>0</v>
      </c>
      <c r="DI26" s="61">
        <f>IF('[1]Validation flags'!$H$3=1,0, IF( ISNUMBER(AR26), 0, 1 ))</f>
        <v>0</v>
      </c>
      <c r="DJ26" s="61">
        <f>IF('[1]Validation flags'!$H$3=1,0, IF( ISNUMBER(AS26), 0, 1 ))</f>
        <v>0</v>
      </c>
      <c r="DK26" s="61">
        <f>IF('[1]Validation flags'!$H$3=1,0, IF( ISNUMBER(AT26), 0, 1 ))</f>
        <v>0</v>
      </c>
      <c r="DL26" s="61">
        <f>IF('[1]Validation flags'!$H$3=1,0, IF( ISNUMBER(AU26), 0, 1 ))</f>
        <v>0</v>
      </c>
      <c r="DM26" s="280"/>
      <c r="DN26" s="61">
        <f>IF('[1]Validation flags'!$H$3=1,0, IF( ISNUMBER(AW26), 0, 1 ))</f>
        <v>0</v>
      </c>
      <c r="DO26" s="61">
        <f>IF('[1]Validation flags'!$H$3=1,0, IF( ISNUMBER(AX26), 0, 1 ))</f>
        <v>0</v>
      </c>
      <c r="DP26" s="61">
        <f>IF('[1]Validation flags'!$H$3=1,0, IF( ISNUMBER(AY26), 0, 1 ))</f>
        <v>0</v>
      </c>
      <c r="DQ26" s="61">
        <f>IF('[1]Validation flags'!$H$3=1,0, IF( ISNUMBER(AZ26), 0, 1 ))</f>
        <v>0</v>
      </c>
      <c r="DR26" s="61">
        <f>IF('[1]Validation flags'!$H$3=1,0, IF( ISNUMBER(BA26), 0, 1 ))</f>
        <v>0</v>
      </c>
      <c r="DS26" s="280"/>
      <c r="DT26" s="147"/>
      <c r="DU26" s="280"/>
      <c r="DV26" s="280"/>
      <c r="DW26" s="280"/>
      <c r="DX26" s="280"/>
      <c r="DY26" s="280"/>
      <c r="DZ26" s="149"/>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420"/>
    </row>
    <row r="27" spans="2:172" s="421" customFormat="1" ht="14.25" customHeight="1" x14ac:dyDescent="0.3">
      <c r="B27" s="62">
        <f t="shared" ref="B27:B37" si="9">+B26+1</f>
        <v>14</v>
      </c>
      <c r="C27" s="63" t="s">
        <v>130</v>
      </c>
      <c r="D27" s="64"/>
      <c r="E27" s="64" t="s">
        <v>41</v>
      </c>
      <c r="F27" s="79">
        <v>3</v>
      </c>
      <c r="G27" s="451">
        <v>0</v>
      </c>
      <c r="H27" s="451">
        <v>0</v>
      </c>
      <c r="I27" s="451">
        <v>0</v>
      </c>
      <c r="J27" s="451">
        <v>0</v>
      </c>
      <c r="K27" s="451">
        <v>0</v>
      </c>
      <c r="L27" s="452">
        <f t="shared" si="1"/>
        <v>0</v>
      </c>
      <c r="M27" s="1005">
        <v>5.2999999999999999E-2</v>
      </c>
      <c r="N27" s="451">
        <v>0</v>
      </c>
      <c r="O27" s="451">
        <v>0</v>
      </c>
      <c r="P27" s="451">
        <v>0</v>
      </c>
      <c r="Q27" s="451">
        <v>0</v>
      </c>
      <c r="R27" s="1006">
        <f t="shared" si="2"/>
        <v>5.2999999999999999E-2</v>
      </c>
      <c r="S27" s="451">
        <v>0</v>
      </c>
      <c r="T27" s="451">
        <v>0</v>
      </c>
      <c r="U27" s="451">
        <v>0</v>
      </c>
      <c r="V27" s="451">
        <v>0</v>
      </c>
      <c r="W27" s="451">
        <v>0</v>
      </c>
      <c r="X27" s="452">
        <f t="shared" si="3"/>
        <v>0</v>
      </c>
      <c r="Y27" s="451">
        <v>5.9226736299038664E-2</v>
      </c>
      <c r="Z27" s="451">
        <v>0</v>
      </c>
      <c r="AA27" s="451">
        <v>0</v>
      </c>
      <c r="AB27" s="451">
        <v>0</v>
      </c>
      <c r="AC27" s="451">
        <v>0</v>
      </c>
      <c r="AD27" s="452">
        <f t="shared" si="4"/>
        <v>5.9226736299038664E-2</v>
      </c>
      <c r="AE27" s="451">
        <v>6.1813018214820839E-2</v>
      </c>
      <c r="AF27" s="451">
        <v>0</v>
      </c>
      <c r="AG27" s="451">
        <v>0</v>
      </c>
      <c r="AH27" s="451">
        <v>0</v>
      </c>
      <c r="AI27" s="451">
        <v>0</v>
      </c>
      <c r="AJ27" s="452">
        <f t="shared" si="5"/>
        <v>6.1813018214820839E-2</v>
      </c>
      <c r="AK27" s="451">
        <v>6.4218700794605704E-2</v>
      </c>
      <c r="AL27" s="451">
        <v>0</v>
      </c>
      <c r="AM27" s="451">
        <v>0</v>
      </c>
      <c r="AN27" s="451">
        <v>0</v>
      </c>
      <c r="AO27" s="451">
        <v>0</v>
      </c>
      <c r="AP27" s="452">
        <f t="shared" si="6"/>
        <v>6.4218700794605704E-2</v>
      </c>
      <c r="AQ27" s="451">
        <v>6.4979070246519985E-2</v>
      </c>
      <c r="AR27" s="451">
        <v>0</v>
      </c>
      <c r="AS27" s="451">
        <v>0</v>
      </c>
      <c r="AT27" s="451">
        <v>0</v>
      </c>
      <c r="AU27" s="451">
        <v>0</v>
      </c>
      <c r="AV27" s="452">
        <f t="shared" si="7"/>
        <v>6.4979070246519985E-2</v>
      </c>
      <c r="AW27" s="451">
        <v>6.5744890527696415E-2</v>
      </c>
      <c r="AX27" s="451">
        <v>0</v>
      </c>
      <c r="AY27" s="451">
        <v>0</v>
      </c>
      <c r="AZ27" s="451">
        <v>0</v>
      </c>
      <c r="BA27" s="451">
        <v>0</v>
      </c>
      <c r="BB27" s="452">
        <f t="shared" si="8"/>
        <v>6.5744890527696415E-2</v>
      </c>
      <c r="BC27" s="424"/>
      <c r="BD27" s="91"/>
      <c r="BE27" s="430" t="s">
        <v>881</v>
      </c>
      <c r="BF27" s="6"/>
      <c r="BG27" s="43">
        <f xml:space="preserve"> IF( SUM( BX27:DR27 ) = 0, 0, $BX$5 )</f>
        <v>0</v>
      </c>
      <c r="BH27" s="43" t="str">
        <f>IF(SUM($DU$27:$FP$27)=0,0,$DU$7)</f>
        <v>Sum of Lines 14-16 should equal Line 47 of WWS2.</v>
      </c>
      <c r="BI27" s="6"/>
      <c r="BJ27" s="62">
        <f t="shared" ref="BJ27:BJ32" si="10">+BJ26+1</f>
        <v>14</v>
      </c>
      <c r="BK27" s="63" t="s">
        <v>130</v>
      </c>
      <c r="BL27" s="64" t="s">
        <v>41</v>
      </c>
      <c r="BM27" s="79">
        <v>3</v>
      </c>
      <c r="BN27" s="483" t="s">
        <v>970</v>
      </c>
      <c r="BO27" s="484" t="s">
        <v>971</v>
      </c>
      <c r="BP27" s="484" t="s">
        <v>972</v>
      </c>
      <c r="BQ27" s="484" t="s">
        <v>973</v>
      </c>
      <c r="BR27" s="485" t="s">
        <v>974</v>
      </c>
      <c r="BS27" s="138" t="s">
        <v>975</v>
      </c>
      <c r="BT27" s="6"/>
      <c r="BU27" s="7"/>
      <c r="BV27" s="14"/>
      <c r="BW27" s="14"/>
      <c r="BX27" s="61">
        <f>IF('[1]Validation flags'!$H$3=1,0, IF( ISNUMBER(G27), 0, 1 ))</f>
        <v>0</v>
      </c>
      <c r="BY27" s="61">
        <f>IF('[1]Validation flags'!$H$3=1,0, IF( ISNUMBER(H27), 0, 1 ))</f>
        <v>0</v>
      </c>
      <c r="BZ27" s="61">
        <f>IF('[1]Validation flags'!$H$3=1,0, IF( ISNUMBER(I27), 0, 1 ))</f>
        <v>0</v>
      </c>
      <c r="CA27" s="61">
        <f>IF('[1]Validation flags'!$H$3=1,0, IF( ISNUMBER(J27), 0, 1 ))</f>
        <v>0</v>
      </c>
      <c r="CB27" s="61">
        <f>IF('[1]Validation flags'!$H$3=1,0, IF( ISNUMBER(K27), 0, 1 ))</f>
        <v>0</v>
      </c>
      <c r="CC27" s="149"/>
      <c r="CD27" s="61">
        <f>IF('[1]Validation flags'!$H$3=1,0, IF( ISNUMBER(M27), 0, 1 ))</f>
        <v>0</v>
      </c>
      <c r="CE27" s="61">
        <f>IF('[1]Validation flags'!$H$3=1,0, IF( ISNUMBER(N27), 0, 1 ))</f>
        <v>0</v>
      </c>
      <c r="CF27" s="61">
        <f>IF('[1]Validation flags'!$H$3=1,0, IF( ISNUMBER(O27), 0, 1 ))</f>
        <v>0</v>
      </c>
      <c r="CG27" s="61">
        <f>IF('[1]Validation flags'!$H$3=1,0, IF( ISNUMBER(P27), 0, 1 ))</f>
        <v>0</v>
      </c>
      <c r="CH27" s="61">
        <f>IF('[1]Validation flags'!$H$3=1,0, IF( ISNUMBER(Q27), 0, 1 ))</f>
        <v>0</v>
      </c>
      <c r="CI27" s="280"/>
      <c r="CJ27" s="61">
        <f>IF('[1]Validation flags'!$H$3=1,0, IF( ISNUMBER(S27), 0, 1 ))</f>
        <v>0</v>
      </c>
      <c r="CK27" s="61">
        <f>IF('[1]Validation flags'!$H$3=1,0, IF( ISNUMBER(T27), 0, 1 ))</f>
        <v>0</v>
      </c>
      <c r="CL27" s="61">
        <f>IF('[1]Validation flags'!$H$3=1,0, IF( ISNUMBER(U27), 0, 1 ))</f>
        <v>0</v>
      </c>
      <c r="CM27" s="61">
        <f>IF('[1]Validation flags'!$H$3=1,0, IF( ISNUMBER(V27), 0, 1 ))</f>
        <v>0</v>
      </c>
      <c r="CN27" s="61">
        <f>IF('[1]Validation flags'!$H$3=1,0, IF( ISNUMBER(W27), 0, 1 ))</f>
        <v>0</v>
      </c>
      <c r="CO27" s="280"/>
      <c r="CP27" s="61">
        <f>IF('[1]Validation flags'!$H$3=1,0, IF( ISNUMBER(Y27), 0, 1 ))</f>
        <v>0</v>
      </c>
      <c r="CQ27" s="61">
        <f>IF('[1]Validation flags'!$H$3=1,0, IF( ISNUMBER(Z27), 0, 1 ))</f>
        <v>0</v>
      </c>
      <c r="CR27" s="61">
        <f>IF('[1]Validation flags'!$H$3=1,0, IF( ISNUMBER(AA27), 0, 1 ))</f>
        <v>0</v>
      </c>
      <c r="CS27" s="61">
        <f>IF('[1]Validation flags'!$H$3=1,0, IF( ISNUMBER(AB27), 0, 1 ))</f>
        <v>0</v>
      </c>
      <c r="CT27" s="61">
        <f>IF('[1]Validation flags'!$H$3=1,0, IF( ISNUMBER(AC27), 0, 1 ))</f>
        <v>0</v>
      </c>
      <c r="CU27" s="280"/>
      <c r="CV27" s="61">
        <f>IF('[1]Validation flags'!$H$3=1,0, IF( ISNUMBER(AE27), 0, 1 ))</f>
        <v>0</v>
      </c>
      <c r="CW27" s="61">
        <f>IF('[1]Validation flags'!$H$3=1,0, IF( ISNUMBER(AF27), 0, 1 ))</f>
        <v>0</v>
      </c>
      <c r="CX27" s="61">
        <f>IF('[1]Validation flags'!$H$3=1,0, IF( ISNUMBER(AG27), 0, 1 ))</f>
        <v>0</v>
      </c>
      <c r="CY27" s="61">
        <f>IF('[1]Validation flags'!$H$3=1,0, IF( ISNUMBER(AH27), 0, 1 ))</f>
        <v>0</v>
      </c>
      <c r="CZ27" s="61">
        <f>IF('[1]Validation flags'!$H$3=1,0, IF( ISNUMBER(AI27), 0, 1 ))</f>
        <v>0</v>
      </c>
      <c r="DA27" s="280"/>
      <c r="DB27" s="61">
        <f>IF('[1]Validation flags'!$H$3=1,0, IF( ISNUMBER(AK27), 0, 1 ))</f>
        <v>0</v>
      </c>
      <c r="DC27" s="61">
        <f>IF('[1]Validation flags'!$H$3=1,0, IF( ISNUMBER(AL27), 0, 1 ))</f>
        <v>0</v>
      </c>
      <c r="DD27" s="61">
        <f>IF('[1]Validation flags'!$H$3=1,0, IF( ISNUMBER(AM27), 0, 1 ))</f>
        <v>0</v>
      </c>
      <c r="DE27" s="61">
        <f>IF('[1]Validation flags'!$H$3=1,0, IF( ISNUMBER(AN27), 0, 1 ))</f>
        <v>0</v>
      </c>
      <c r="DF27" s="61">
        <f>IF('[1]Validation flags'!$H$3=1,0, IF( ISNUMBER(AO27), 0, 1 ))</f>
        <v>0</v>
      </c>
      <c r="DG27" s="280"/>
      <c r="DH27" s="61">
        <f>IF('[1]Validation flags'!$H$3=1,0, IF( ISNUMBER(AQ27), 0, 1 ))</f>
        <v>0</v>
      </c>
      <c r="DI27" s="61">
        <f>IF('[1]Validation flags'!$H$3=1,0, IF( ISNUMBER(AR27), 0, 1 ))</f>
        <v>0</v>
      </c>
      <c r="DJ27" s="61">
        <f>IF('[1]Validation flags'!$H$3=1,0, IF( ISNUMBER(AS27), 0, 1 ))</f>
        <v>0</v>
      </c>
      <c r="DK27" s="61">
        <f>IF('[1]Validation flags'!$H$3=1,0, IF( ISNUMBER(AT27), 0, 1 ))</f>
        <v>0</v>
      </c>
      <c r="DL27" s="61">
        <f>IF('[1]Validation flags'!$H$3=1,0, IF( ISNUMBER(AU27), 0, 1 ))</f>
        <v>0</v>
      </c>
      <c r="DM27" s="280"/>
      <c r="DN27" s="61">
        <f>IF('[1]Validation flags'!$H$3=1,0, IF( ISNUMBER(AW27), 0, 1 ))</f>
        <v>0</v>
      </c>
      <c r="DO27" s="61">
        <f>IF('[1]Validation flags'!$H$3=1,0, IF( ISNUMBER(AX27), 0, 1 ))</f>
        <v>0</v>
      </c>
      <c r="DP27" s="61">
        <f>IF('[1]Validation flags'!$H$3=1,0, IF( ISNUMBER(AY27), 0, 1 ))</f>
        <v>0</v>
      </c>
      <c r="DQ27" s="61">
        <f>IF('[1]Validation flags'!$H$3=1,0, IF( ISNUMBER(AZ27), 0, 1 ))</f>
        <v>0</v>
      </c>
      <c r="DR27" s="61">
        <f>IF('[1]Validation flags'!$H$3=1,0, IF( ISNUMBER(BA27), 0, 1 ))</f>
        <v>0</v>
      </c>
      <c r="DS27" s="280"/>
      <c r="DT27" s="7"/>
      <c r="DU27" s="61">
        <f>IF(ROUND(SUM(G27:G29),3)-ROUND([1]WWS2!G56,3)=0,0,1)</f>
        <v>0</v>
      </c>
      <c r="DV27" s="61">
        <f>IF(ROUND(SUM(H27:H29),3)-ROUND([1]WWS2!H56,3)=0,0,1)</f>
        <v>1</v>
      </c>
      <c r="DW27" s="61">
        <f>IF(ROUND(SUM(I27:I29),3)-ROUND([1]WWS2!I56,3)=0,0,1)</f>
        <v>0</v>
      </c>
      <c r="DX27" s="61">
        <f>IF(ROUND(SUM(J27:J29),3)-ROUND([1]WWS2!J56,3)=0,0,1)</f>
        <v>0</v>
      </c>
      <c r="DY27" s="61">
        <f>IF(ROUND(SUM(K27:K29),3)-ROUND([1]WWS2!K56,3)=0,0,1)</f>
        <v>0</v>
      </c>
      <c r="DZ27" s="149"/>
      <c r="EA27" s="61">
        <f>IF(ROUND(SUM(M27:M29),3)-ROUND([1]WWS2!M56,3)=0,0,1)</f>
        <v>1</v>
      </c>
      <c r="EB27" s="61">
        <f>IF(ROUND(SUM(N27:N29),3)-ROUND([1]WWS2!N56,3)=0,0,1)</f>
        <v>1</v>
      </c>
      <c r="EC27" s="61">
        <f>IF(ROUND(SUM(O27:O29),3)-ROUND([1]WWS2!O56,3)=0,0,1)</f>
        <v>0</v>
      </c>
      <c r="ED27" s="61">
        <f>IF(ROUND(SUM(P27:P29),3)-ROUND([1]WWS2!P56,3)=0,0,1)</f>
        <v>0</v>
      </c>
      <c r="EE27" s="61">
        <f>IF(ROUND(SUM(Q27:Q29),3)-ROUND([1]WWS2!Q56,3)=0,0,1)</f>
        <v>0</v>
      </c>
      <c r="EF27" s="280"/>
      <c r="EG27" s="61">
        <f>IF(ROUND(SUM(S27:S29),3)-ROUND([1]WWS2!S56,3)=0,0,1)</f>
        <v>0</v>
      </c>
      <c r="EH27" s="61">
        <f>IF(ROUND(SUM(T27:T29),3)-ROUND([1]WWS2!T56,3)=0,0,1)</f>
        <v>0</v>
      </c>
      <c r="EI27" s="61">
        <f>IF(ROUND(SUM(U27:U29),3)-ROUND([1]WWS2!U56,3)=0,0,1)</f>
        <v>0</v>
      </c>
      <c r="EJ27" s="61">
        <f>IF(ROUND(SUM(V27:V29),3)-ROUND([1]WWS2!V56,3)=0,0,1)</f>
        <v>0</v>
      </c>
      <c r="EK27" s="61">
        <f>IF(ROUND(SUM(W27:W29),3)-ROUND([1]WWS2!W56,3)=0,0,1)</f>
        <v>0</v>
      </c>
      <c r="EL27" s="280"/>
      <c r="EM27" s="61">
        <f>IF(ROUND(SUM(Y27:Y29),3)-ROUND([1]WWS2!Y56,3)=0,0,1)</f>
        <v>0</v>
      </c>
      <c r="EN27" s="61">
        <f>IF(ROUND(SUM(Z27:Z29),3)-ROUND([1]WWS2!Z56,3)=0,0,1)</f>
        <v>0</v>
      </c>
      <c r="EO27" s="61">
        <f>IF(ROUND(SUM(AA27:AA29),3)-ROUND([1]WWS2!AA56,3)=0,0,1)</f>
        <v>0</v>
      </c>
      <c r="EP27" s="61">
        <f>IF(ROUND(SUM(AB27:AB29),3)-ROUND([1]WWS2!AB56,3)=0,0,1)</f>
        <v>0</v>
      </c>
      <c r="EQ27" s="61">
        <f>IF(ROUND(SUM(AC27:AC29),3)-ROUND([1]WWS2!AC56,3)=0,0,1)</f>
        <v>0</v>
      </c>
      <c r="ER27" s="280"/>
      <c r="ES27" s="61">
        <f>IF(ROUND(SUM(AE27:AE29),3)-ROUND([1]WWS2!AE56,3)=0,0,1)</f>
        <v>0</v>
      </c>
      <c r="ET27" s="61">
        <f>IF(ROUND(SUM(AF27:AF29),3)-ROUND([1]WWS2!AF56,3)=0,0,1)</f>
        <v>0</v>
      </c>
      <c r="EU27" s="61">
        <f>IF(ROUND(SUM(AG27:AG29),3)-ROUND([1]WWS2!AG56,3)=0,0,1)</f>
        <v>0</v>
      </c>
      <c r="EV27" s="61">
        <f>IF(ROUND(SUM(AH27:AH29),3)-ROUND([1]WWS2!AH56,3)=0,0,1)</f>
        <v>0</v>
      </c>
      <c r="EW27" s="61">
        <f>IF(ROUND(SUM(AI27:AI29),3)-ROUND([1]WWS2!AI56,3)=0,0,1)</f>
        <v>0</v>
      </c>
      <c r="EX27" s="280"/>
      <c r="EY27" s="61">
        <f>IF(ROUND(SUM(AK27:AK29),3)-ROUND([1]WWS2!AK56,3)=0,0,1)</f>
        <v>0</v>
      </c>
      <c r="EZ27" s="61">
        <f>IF(ROUND(SUM(AL27:AL29),3)-ROUND([1]WWS2!AL56,3)=0,0,1)</f>
        <v>0</v>
      </c>
      <c r="FA27" s="61">
        <f>IF(ROUND(SUM(AM27:AM29),3)-ROUND([1]WWS2!AM56,3)=0,0,1)</f>
        <v>0</v>
      </c>
      <c r="FB27" s="61">
        <f>IF(ROUND(SUM(AN27:AN29),3)-ROUND([1]WWS2!AN56,3)=0,0,1)</f>
        <v>0</v>
      </c>
      <c r="FC27" s="61">
        <f>IF(ROUND(SUM(AO27:AO29),3)-ROUND([1]WWS2!AO56,3)=0,0,1)</f>
        <v>0</v>
      </c>
      <c r="FD27" s="280"/>
      <c r="FE27" s="61">
        <f>IF(ROUND(SUM(AQ27:AQ29),3)-ROUND([1]WWS2!AQ56,3)=0,0,1)</f>
        <v>0</v>
      </c>
      <c r="FF27" s="61">
        <f>IF(ROUND(SUM(AR27:AR29),3)-ROUND([1]WWS2!AR56,3)=0,0,1)</f>
        <v>0</v>
      </c>
      <c r="FG27" s="61">
        <f>IF(ROUND(SUM(AS27:AS29),3)-ROUND([1]WWS2!AS56,3)=0,0,1)</f>
        <v>0</v>
      </c>
      <c r="FH27" s="61">
        <f>IF(ROUND(SUM(AT27:AT29),3)-ROUND([1]WWS2!AT56,3)=0,0,1)</f>
        <v>0</v>
      </c>
      <c r="FI27" s="61">
        <f>IF(ROUND(SUM(AU27:AU29),3)-ROUND([1]WWS2!AU56,3)=0,0,1)</f>
        <v>0</v>
      </c>
      <c r="FJ27" s="280"/>
      <c r="FK27" s="61">
        <f>IF(ROUND(SUM(AW27:AW29),3)-ROUND([1]WWS2!AW56,3)=0,0,1)</f>
        <v>0</v>
      </c>
      <c r="FL27" s="61">
        <f>IF(ROUND(SUM(AX27:AX29),3)-ROUND([1]WWS2!AX56,3)=0,0,1)</f>
        <v>0</v>
      </c>
      <c r="FM27" s="61">
        <f>IF(ROUND(SUM(AY27:AY29),3)-ROUND([1]WWS2!AY56,3)=0,0,1)</f>
        <v>0</v>
      </c>
      <c r="FN27" s="61">
        <f>IF(ROUND(SUM(AZ27:AZ29),3)-ROUND([1]WWS2!AZ56,3)=0,0,1)</f>
        <v>0</v>
      </c>
      <c r="FO27" s="61">
        <f>IF(ROUND(SUM(BA27:BA29),3)-ROUND([1]WWS2!BA56,3)=0,0,1)</f>
        <v>0</v>
      </c>
      <c r="FP27" s="420"/>
    </row>
    <row r="28" spans="2:172" s="421" customFormat="1" ht="14.25" customHeight="1" x14ac:dyDescent="0.3">
      <c r="B28" s="62">
        <f t="shared" si="9"/>
        <v>15</v>
      </c>
      <c r="C28" s="63" t="s">
        <v>976</v>
      </c>
      <c r="D28" s="64"/>
      <c r="E28" s="64" t="s">
        <v>41</v>
      </c>
      <c r="F28" s="79">
        <v>3</v>
      </c>
      <c r="G28" s="451">
        <v>0</v>
      </c>
      <c r="H28" s="451">
        <v>0.10640114000000002</v>
      </c>
      <c r="I28" s="451">
        <v>0</v>
      </c>
      <c r="J28" s="451">
        <v>0</v>
      </c>
      <c r="K28" s="451">
        <v>0</v>
      </c>
      <c r="L28" s="452">
        <f t="shared" si="1"/>
        <v>0.10640114000000002</v>
      </c>
      <c r="M28" s="451">
        <v>0</v>
      </c>
      <c r="N28" s="1005">
        <v>1E-3</v>
      </c>
      <c r="O28" s="451">
        <v>0</v>
      </c>
      <c r="P28" s="451">
        <v>0</v>
      </c>
      <c r="Q28" s="451">
        <v>0</v>
      </c>
      <c r="R28" s="1006">
        <f t="shared" si="2"/>
        <v>1E-3</v>
      </c>
      <c r="S28" s="451">
        <v>0</v>
      </c>
      <c r="T28" s="451">
        <v>0.16363098000000001</v>
      </c>
      <c r="U28" s="451">
        <v>0</v>
      </c>
      <c r="V28" s="451">
        <v>0</v>
      </c>
      <c r="W28" s="451">
        <v>0</v>
      </c>
      <c r="X28" s="452">
        <f t="shared" si="3"/>
        <v>0.16363098000000001</v>
      </c>
      <c r="Y28" s="451">
        <v>0</v>
      </c>
      <c r="Z28" s="451">
        <v>3.3305999999999995E-2</v>
      </c>
      <c r="AA28" s="451">
        <v>0</v>
      </c>
      <c r="AB28" s="451">
        <v>0</v>
      </c>
      <c r="AC28" s="451">
        <v>0</v>
      </c>
      <c r="AD28" s="452">
        <f t="shared" si="4"/>
        <v>3.3305999999999995E-2</v>
      </c>
      <c r="AE28" s="451">
        <v>0</v>
      </c>
      <c r="AF28" s="451">
        <v>0.35283948597737907</v>
      </c>
      <c r="AG28" s="451">
        <v>0</v>
      </c>
      <c r="AH28" s="451">
        <v>0</v>
      </c>
      <c r="AI28" s="451">
        <v>0</v>
      </c>
      <c r="AJ28" s="452">
        <f t="shared" si="5"/>
        <v>0.35283948597737907</v>
      </c>
      <c r="AK28" s="451">
        <v>0</v>
      </c>
      <c r="AL28" s="451">
        <v>0.57788598597737906</v>
      </c>
      <c r="AM28" s="451">
        <v>0</v>
      </c>
      <c r="AN28" s="451">
        <v>0</v>
      </c>
      <c r="AO28" s="451">
        <v>0</v>
      </c>
      <c r="AP28" s="452">
        <f t="shared" si="6"/>
        <v>0.57788598597737906</v>
      </c>
      <c r="AQ28" s="451">
        <v>0</v>
      </c>
      <c r="AR28" s="451">
        <v>1.7031184859773791</v>
      </c>
      <c r="AS28" s="451">
        <v>0</v>
      </c>
      <c r="AT28" s="451">
        <v>0</v>
      </c>
      <c r="AU28" s="451">
        <v>0</v>
      </c>
      <c r="AV28" s="452">
        <f t="shared" si="7"/>
        <v>1.7031184859773791</v>
      </c>
      <c r="AW28" s="451">
        <v>0</v>
      </c>
      <c r="AX28" s="451">
        <v>0.12779298597737915</v>
      </c>
      <c r="AY28" s="451">
        <v>0</v>
      </c>
      <c r="AZ28" s="451">
        <v>0</v>
      </c>
      <c r="BA28" s="451">
        <v>0</v>
      </c>
      <c r="BB28" s="452">
        <f t="shared" si="8"/>
        <v>0.12779298597737915</v>
      </c>
      <c r="BC28" s="424"/>
      <c r="BD28" s="92"/>
      <c r="BE28" s="430" t="s">
        <v>881</v>
      </c>
      <c r="BF28" s="6"/>
      <c r="BG28" s="43">
        <f xml:space="preserve"> IF( SUM( BX28:DR28 ) = 0, 0, $BX$5 )</f>
        <v>0</v>
      </c>
      <c r="BH28" s="43" t="str">
        <f>IF(SUM($DU$27:$FP$27)=0,0,$DU$7)</f>
        <v>Sum of Lines 14-16 should equal Line 47 of WWS2.</v>
      </c>
      <c r="BI28" s="6"/>
      <c r="BJ28" s="62">
        <f t="shared" si="10"/>
        <v>15</v>
      </c>
      <c r="BK28" s="63" t="s">
        <v>976</v>
      </c>
      <c r="BL28" s="64" t="s">
        <v>41</v>
      </c>
      <c r="BM28" s="79">
        <v>3</v>
      </c>
      <c r="BN28" s="483" t="s">
        <v>977</v>
      </c>
      <c r="BO28" s="484" t="s">
        <v>978</v>
      </c>
      <c r="BP28" s="484" t="s">
        <v>979</v>
      </c>
      <c r="BQ28" s="484" t="s">
        <v>980</v>
      </c>
      <c r="BR28" s="485" t="s">
        <v>981</v>
      </c>
      <c r="BS28" s="138" t="s">
        <v>982</v>
      </c>
      <c r="BT28" s="6"/>
      <c r="BU28" s="7"/>
      <c r="BV28" s="14"/>
      <c r="BW28" s="14"/>
      <c r="BX28" s="61">
        <f>IF('[1]Validation flags'!$H$3=1,0, IF( ISNUMBER(G28), 0, 1 ))</f>
        <v>0</v>
      </c>
      <c r="BY28" s="61">
        <f>IF('[1]Validation flags'!$H$3=1,0, IF( ISNUMBER(H28), 0, 1 ))</f>
        <v>0</v>
      </c>
      <c r="BZ28" s="61">
        <f>IF('[1]Validation flags'!$H$3=1,0, IF( ISNUMBER(I28), 0, 1 ))</f>
        <v>0</v>
      </c>
      <c r="CA28" s="61">
        <f>IF('[1]Validation flags'!$H$3=1,0, IF( ISNUMBER(J28), 0, 1 ))</f>
        <v>0</v>
      </c>
      <c r="CB28" s="61">
        <f>IF('[1]Validation flags'!$H$3=1,0, IF( ISNUMBER(K28), 0, 1 ))</f>
        <v>0</v>
      </c>
      <c r="CC28" s="149"/>
      <c r="CD28" s="61">
        <f>IF('[1]Validation flags'!$H$3=1,0, IF( ISNUMBER(M28), 0, 1 ))</f>
        <v>0</v>
      </c>
      <c r="CE28" s="61">
        <f>IF('[1]Validation flags'!$H$3=1,0, IF( ISNUMBER(N28), 0, 1 ))</f>
        <v>0</v>
      </c>
      <c r="CF28" s="61">
        <f>IF('[1]Validation flags'!$H$3=1,0, IF( ISNUMBER(O28), 0, 1 ))</f>
        <v>0</v>
      </c>
      <c r="CG28" s="61">
        <f>IF('[1]Validation flags'!$H$3=1,0, IF( ISNUMBER(P28), 0, 1 ))</f>
        <v>0</v>
      </c>
      <c r="CH28" s="61">
        <f>IF('[1]Validation flags'!$H$3=1,0, IF( ISNUMBER(Q28), 0, 1 ))</f>
        <v>0</v>
      </c>
      <c r="CI28" s="280"/>
      <c r="CJ28" s="61">
        <f>IF('[1]Validation flags'!$H$3=1,0, IF( ISNUMBER(S28), 0, 1 ))</f>
        <v>0</v>
      </c>
      <c r="CK28" s="61">
        <f>IF('[1]Validation flags'!$H$3=1,0, IF( ISNUMBER(T28), 0, 1 ))</f>
        <v>0</v>
      </c>
      <c r="CL28" s="61">
        <f>IF('[1]Validation flags'!$H$3=1,0, IF( ISNUMBER(U28), 0, 1 ))</f>
        <v>0</v>
      </c>
      <c r="CM28" s="61">
        <f>IF('[1]Validation flags'!$H$3=1,0, IF( ISNUMBER(V28), 0, 1 ))</f>
        <v>0</v>
      </c>
      <c r="CN28" s="61">
        <f>IF('[1]Validation flags'!$H$3=1,0, IF( ISNUMBER(W28), 0, 1 ))</f>
        <v>0</v>
      </c>
      <c r="CO28" s="280"/>
      <c r="CP28" s="61">
        <f>IF('[1]Validation flags'!$H$3=1,0, IF( ISNUMBER(Y28), 0, 1 ))</f>
        <v>0</v>
      </c>
      <c r="CQ28" s="61">
        <f>IF('[1]Validation flags'!$H$3=1,0, IF( ISNUMBER(Z28), 0, 1 ))</f>
        <v>0</v>
      </c>
      <c r="CR28" s="61">
        <f>IF('[1]Validation flags'!$H$3=1,0, IF( ISNUMBER(AA28), 0, 1 ))</f>
        <v>0</v>
      </c>
      <c r="CS28" s="61">
        <f>IF('[1]Validation flags'!$H$3=1,0, IF( ISNUMBER(AB28), 0, 1 ))</f>
        <v>0</v>
      </c>
      <c r="CT28" s="61">
        <f>IF('[1]Validation flags'!$H$3=1,0, IF( ISNUMBER(AC28), 0, 1 ))</f>
        <v>0</v>
      </c>
      <c r="CU28" s="280"/>
      <c r="CV28" s="61">
        <f>IF('[1]Validation flags'!$H$3=1,0, IF( ISNUMBER(AE28), 0, 1 ))</f>
        <v>0</v>
      </c>
      <c r="CW28" s="61">
        <f>IF('[1]Validation flags'!$H$3=1,0, IF( ISNUMBER(AF28), 0, 1 ))</f>
        <v>0</v>
      </c>
      <c r="CX28" s="61">
        <f>IF('[1]Validation flags'!$H$3=1,0, IF( ISNUMBER(AG28), 0, 1 ))</f>
        <v>0</v>
      </c>
      <c r="CY28" s="61">
        <f>IF('[1]Validation flags'!$H$3=1,0, IF( ISNUMBER(AH28), 0, 1 ))</f>
        <v>0</v>
      </c>
      <c r="CZ28" s="61">
        <f>IF('[1]Validation flags'!$H$3=1,0, IF( ISNUMBER(AI28), 0, 1 ))</f>
        <v>0</v>
      </c>
      <c r="DA28" s="280"/>
      <c r="DB28" s="61">
        <f>IF('[1]Validation flags'!$H$3=1,0, IF( ISNUMBER(AK28), 0, 1 ))</f>
        <v>0</v>
      </c>
      <c r="DC28" s="61">
        <f>IF('[1]Validation flags'!$H$3=1,0, IF( ISNUMBER(AL28), 0, 1 ))</f>
        <v>0</v>
      </c>
      <c r="DD28" s="61">
        <f>IF('[1]Validation flags'!$H$3=1,0, IF( ISNUMBER(AM28), 0, 1 ))</f>
        <v>0</v>
      </c>
      <c r="DE28" s="61">
        <f>IF('[1]Validation flags'!$H$3=1,0, IF( ISNUMBER(AN28), 0, 1 ))</f>
        <v>0</v>
      </c>
      <c r="DF28" s="61">
        <f>IF('[1]Validation flags'!$H$3=1,0, IF( ISNUMBER(AO28), 0, 1 ))</f>
        <v>0</v>
      </c>
      <c r="DG28" s="280"/>
      <c r="DH28" s="61">
        <f>IF('[1]Validation flags'!$H$3=1,0, IF( ISNUMBER(AQ28), 0, 1 ))</f>
        <v>0</v>
      </c>
      <c r="DI28" s="61">
        <f>IF('[1]Validation flags'!$H$3=1,0, IF( ISNUMBER(AR28), 0, 1 ))</f>
        <v>0</v>
      </c>
      <c r="DJ28" s="61">
        <f>IF('[1]Validation flags'!$H$3=1,0, IF( ISNUMBER(AS28), 0, 1 ))</f>
        <v>0</v>
      </c>
      <c r="DK28" s="61">
        <f>IF('[1]Validation flags'!$H$3=1,0, IF( ISNUMBER(AT28), 0, 1 ))</f>
        <v>0</v>
      </c>
      <c r="DL28" s="61">
        <f>IF('[1]Validation flags'!$H$3=1,0, IF( ISNUMBER(AU28), 0, 1 ))</f>
        <v>0</v>
      </c>
      <c r="DM28" s="280"/>
      <c r="DN28" s="61">
        <f>IF('[1]Validation flags'!$H$3=1,0, IF( ISNUMBER(AW28), 0, 1 ))</f>
        <v>0</v>
      </c>
      <c r="DO28" s="61">
        <f>IF('[1]Validation flags'!$H$3=1,0, IF( ISNUMBER(AX28), 0, 1 ))</f>
        <v>0</v>
      </c>
      <c r="DP28" s="61">
        <f>IF('[1]Validation flags'!$H$3=1,0, IF( ISNUMBER(AY28), 0, 1 ))</f>
        <v>0</v>
      </c>
      <c r="DQ28" s="61">
        <f>IF('[1]Validation flags'!$H$3=1,0, IF( ISNUMBER(AZ28), 0, 1 ))</f>
        <v>0</v>
      </c>
      <c r="DR28" s="61">
        <f>IF('[1]Validation flags'!$H$3=1,0, IF( ISNUMBER(BA28), 0, 1 ))</f>
        <v>0</v>
      </c>
      <c r="DS28" s="280"/>
      <c r="DT28" s="7"/>
      <c r="DU28" s="280"/>
      <c r="DV28" s="280"/>
      <c r="DW28" s="280"/>
      <c r="DX28" s="280"/>
      <c r="DY28" s="280"/>
      <c r="DZ28" s="149"/>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420"/>
    </row>
    <row r="29" spans="2:172" s="421" customFormat="1" ht="14.25" customHeight="1" x14ac:dyDescent="0.3">
      <c r="B29" s="62">
        <f t="shared" si="9"/>
        <v>16</v>
      </c>
      <c r="C29" s="63" t="s">
        <v>142</v>
      </c>
      <c r="D29" s="64"/>
      <c r="E29" s="64" t="s">
        <v>41</v>
      </c>
      <c r="F29" s="79">
        <v>3</v>
      </c>
      <c r="G29" s="463">
        <v>0</v>
      </c>
      <c r="H29" s="451">
        <v>0</v>
      </c>
      <c r="I29" s="451">
        <v>0</v>
      </c>
      <c r="J29" s="451">
        <v>0</v>
      </c>
      <c r="K29" s="451">
        <v>0</v>
      </c>
      <c r="L29" s="452">
        <f t="shared" si="1"/>
        <v>0</v>
      </c>
      <c r="M29" s="1009">
        <v>3.0000000000000001E-3</v>
      </c>
      <c r="N29" s="451">
        <v>0</v>
      </c>
      <c r="O29" s="451">
        <v>0</v>
      </c>
      <c r="P29" s="451">
        <v>0</v>
      </c>
      <c r="Q29" s="451">
        <v>0</v>
      </c>
      <c r="R29" s="1006">
        <f t="shared" si="2"/>
        <v>3.0000000000000001E-3</v>
      </c>
      <c r="S29" s="463">
        <v>0</v>
      </c>
      <c r="T29" s="451">
        <v>0</v>
      </c>
      <c r="U29" s="451">
        <v>0</v>
      </c>
      <c r="V29" s="451">
        <v>0</v>
      </c>
      <c r="W29" s="451">
        <v>0</v>
      </c>
      <c r="X29" s="452">
        <f t="shared" si="3"/>
        <v>0</v>
      </c>
      <c r="Y29" s="463">
        <v>0</v>
      </c>
      <c r="Z29" s="451">
        <v>0</v>
      </c>
      <c r="AA29" s="451">
        <v>0</v>
      </c>
      <c r="AB29" s="451">
        <v>0</v>
      </c>
      <c r="AC29" s="451">
        <v>0</v>
      </c>
      <c r="AD29" s="452">
        <f t="shared" si="4"/>
        <v>0</v>
      </c>
      <c r="AE29" s="463">
        <v>0</v>
      </c>
      <c r="AF29" s="451">
        <v>0</v>
      </c>
      <c r="AG29" s="451">
        <v>0</v>
      </c>
      <c r="AH29" s="451">
        <v>0</v>
      </c>
      <c r="AI29" s="451">
        <v>0</v>
      </c>
      <c r="AJ29" s="452">
        <f t="shared" si="5"/>
        <v>0</v>
      </c>
      <c r="AK29" s="463">
        <v>0</v>
      </c>
      <c r="AL29" s="451">
        <v>0</v>
      </c>
      <c r="AM29" s="451">
        <v>0</v>
      </c>
      <c r="AN29" s="451">
        <v>0</v>
      </c>
      <c r="AO29" s="451">
        <v>0</v>
      </c>
      <c r="AP29" s="452">
        <f t="shared" si="6"/>
        <v>0</v>
      </c>
      <c r="AQ29" s="463">
        <v>0</v>
      </c>
      <c r="AR29" s="451">
        <v>0</v>
      </c>
      <c r="AS29" s="451">
        <v>0</v>
      </c>
      <c r="AT29" s="451">
        <v>0</v>
      </c>
      <c r="AU29" s="451">
        <v>0</v>
      </c>
      <c r="AV29" s="452">
        <f t="shared" si="7"/>
        <v>0</v>
      </c>
      <c r="AW29" s="463">
        <v>0</v>
      </c>
      <c r="AX29" s="451">
        <v>0</v>
      </c>
      <c r="AY29" s="451">
        <v>0</v>
      </c>
      <c r="AZ29" s="451">
        <v>0</v>
      </c>
      <c r="BA29" s="451">
        <v>0</v>
      </c>
      <c r="BB29" s="452">
        <f t="shared" si="8"/>
        <v>0</v>
      </c>
      <c r="BC29" s="424"/>
      <c r="BD29" s="92"/>
      <c r="BE29" s="430" t="s">
        <v>881</v>
      </c>
      <c r="BF29" s="6"/>
      <c r="BG29" s="43">
        <f xml:space="preserve"> IF( SUM( BX29:DR29 ) = 0, 0, $BX$5 )</f>
        <v>0</v>
      </c>
      <c r="BH29" s="43" t="str">
        <f>IF(SUM($DU$27:$FP$27)=0,0,$DU$7)</f>
        <v>Sum of Lines 14-16 should equal Line 47 of WWS2.</v>
      </c>
      <c r="BI29" s="6"/>
      <c r="BJ29" s="62">
        <f t="shared" si="10"/>
        <v>16</v>
      </c>
      <c r="BK29" s="63" t="s">
        <v>142</v>
      </c>
      <c r="BL29" s="64" t="s">
        <v>41</v>
      </c>
      <c r="BM29" s="79">
        <v>3</v>
      </c>
      <c r="BN29" s="483" t="s">
        <v>983</v>
      </c>
      <c r="BO29" s="484" t="s">
        <v>984</v>
      </c>
      <c r="BP29" s="484" t="s">
        <v>985</v>
      </c>
      <c r="BQ29" s="484" t="s">
        <v>986</v>
      </c>
      <c r="BR29" s="485" t="s">
        <v>987</v>
      </c>
      <c r="BS29" s="138" t="s">
        <v>988</v>
      </c>
      <c r="BT29" s="6"/>
      <c r="BU29" s="7"/>
      <c r="BV29" s="14"/>
      <c r="BW29" s="14"/>
      <c r="BX29" s="61">
        <f>IF('[1]Validation flags'!$H$3=1,0, IF( ISNUMBER(G29), 0, 1 ))</f>
        <v>0</v>
      </c>
      <c r="BY29" s="61">
        <f>IF('[1]Validation flags'!$H$3=1,0, IF( ISNUMBER(H29), 0, 1 ))</f>
        <v>0</v>
      </c>
      <c r="BZ29" s="61">
        <f>IF('[1]Validation flags'!$H$3=1,0, IF( ISNUMBER(I29), 0, 1 ))</f>
        <v>0</v>
      </c>
      <c r="CA29" s="61">
        <f>IF('[1]Validation flags'!$H$3=1,0, IF( ISNUMBER(J29), 0, 1 ))</f>
        <v>0</v>
      </c>
      <c r="CB29" s="61">
        <f>IF('[1]Validation flags'!$H$3=1,0, IF( ISNUMBER(K29), 0, 1 ))</f>
        <v>0</v>
      </c>
      <c r="CC29" s="149"/>
      <c r="CD29" s="61">
        <f>IF('[1]Validation flags'!$H$3=1,0, IF( ISNUMBER(M29), 0, 1 ))</f>
        <v>0</v>
      </c>
      <c r="CE29" s="61">
        <f>IF('[1]Validation flags'!$H$3=1,0, IF( ISNUMBER(N29), 0, 1 ))</f>
        <v>0</v>
      </c>
      <c r="CF29" s="61">
        <f>IF('[1]Validation flags'!$H$3=1,0, IF( ISNUMBER(O29), 0, 1 ))</f>
        <v>0</v>
      </c>
      <c r="CG29" s="61">
        <f>IF('[1]Validation flags'!$H$3=1,0, IF( ISNUMBER(P29), 0, 1 ))</f>
        <v>0</v>
      </c>
      <c r="CH29" s="61">
        <f>IF('[1]Validation flags'!$H$3=1,0, IF( ISNUMBER(Q29), 0, 1 ))</f>
        <v>0</v>
      </c>
      <c r="CI29" s="280"/>
      <c r="CJ29" s="61">
        <f>IF('[1]Validation flags'!$H$3=1,0, IF( ISNUMBER(S29), 0, 1 ))</f>
        <v>0</v>
      </c>
      <c r="CK29" s="61">
        <f>IF('[1]Validation flags'!$H$3=1,0, IF( ISNUMBER(T29), 0, 1 ))</f>
        <v>0</v>
      </c>
      <c r="CL29" s="61">
        <f>IF('[1]Validation flags'!$H$3=1,0, IF( ISNUMBER(U29), 0, 1 ))</f>
        <v>0</v>
      </c>
      <c r="CM29" s="61">
        <f>IF('[1]Validation flags'!$H$3=1,0, IF( ISNUMBER(V29), 0, 1 ))</f>
        <v>0</v>
      </c>
      <c r="CN29" s="61">
        <f>IF('[1]Validation flags'!$H$3=1,0, IF( ISNUMBER(W29), 0, 1 ))</f>
        <v>0</v>
      </c>
      <c r="CO29" s="280"/>
      <c r="CP29" s="61">
        <f>IF('[1]Validation flags'!$H$3=1,0, IF( ISNUMBER(Y29), 0, 1 ))</f>
        <v>0</v>
      </c>
      <c r="CQ29" s="61">
        <f>IF('[1]Validation flags'!$H$3=1,0, IF( ISNUMBER(Z29), 0, 1 ))</f>
        <v>0</v>
      </c>
      <c r="CR29" s="61">
        <f>IF('[1]Validation flags'!$H$3=1,0, IF( ISNUMBER(AA29), 0, 1 ))</f>
        <v>0</v>
      </c>
      <c r="CS29" s="61">
        <f>IF('[1]Validation flags'!$H$3=1,0, IF( ISNUMBER(AB29), 0, 1 ))</f>
        <v>0</v>
      </c>
      <c r="CT29" s="61">
        <f>IF('[1]Validation flags'!$H$3=1,0, IF( ISNUMBER(AC29), 0, 1 ))</f>
        <v>0</v>
      </c>
      <c r="CU29" s="280"/>
      <c r="CV29" s="61">
        <f>IF('[1]Validation flags'!$H$3=1,0, IF( ISNUMBER(AE29), 0, 1 ))</f>
        <v>0</v>
      </c>
      <c r="CW29" s="61">
        <f>IF('[1]Validation flags'!$H$3=1,0, IF( ISNUMBER(AF29), 0, 1 ))</f>
        <v>0</v>
      </c>
      <c r="CX29" s="61">
        <f>IF('[1]Validation flags'!$H$3=1,0, IF( ISNUMBER(AG29), 0, 1 ))</f>
        <v>0</v>
      </c>
      <c r="CY29" s="61">
        <f>IF('[1]Validation flags'!$H$3=1,0, IF( ISNUMBER(AH29), 0, 1 ))</f>
        <v>0</v>
      </c>
      <c r="CZ29" s="61">
        <f>IF('[1]Validation flags'!$H$3=1,0, IF( ISNUMBER(AI29), 0, 1 ))</f>
        <v>0</v>
      </c>
      <c r="DA29" s="280"/>
      <c r="DB29" s="61">
        <f>IF('[1]Validation flags'!$H$3=1,0, IF( ISNUMBER(AK29), 0, 1 ))</f>
        <v>0</v>
      </c>
      <c r="DC29" s="61">
        <f>IF('[1]Validation flags'!$H$3=1,0, IF( ISNUMBER(AL29), 0, 1 ))</f>
        <v>0</v>
      </c>
      <c r="DD29" s="61">
        <f>IF('[1]Validation flags'!$H$3=1,0, IF( ISNUMBER(AM29), 0, 1 ))</f>
        <v>0</v>
      </c>
      <c r="DE29" s="61">
        <f>IF('[1]Validation flags'!$H$3=1,0, IF( ISNUMBER(AN29), 0, 1 ))</f>
        <v>0</v>
      </c>
      <c r="DF29" s="61">
        <f>IF('[1]Validation flags'!$H$3=1,0, IF( ISNUMBER(AO29), 0, 1 ))</f>
        <v>0</v>
      </c>
      <c r="DG29" s="280"/>
      <c r="DH29" s="61">
        <f>IF('[1]Validation flags'!$H$3=1,0, IF( ISNUMBER(AQ29), 0, 1 ))</f>
        <v>0</v>
      </c>
      <c r="DI29" s="61">
        <f>IF('[1]Validation flags'!$H$3=1,0, IF( ISNUMBER(AR29), 0, 1 ))</f>
        <v>0</v>
      </c>
      <c r="DJ29" s="61">
        <f>IF('[1]Validation flags'!$H$3=1,0, IF( ISNUMBER(AS29), 0, 1 ))</f>
        <v>0</v>
      </c>
      <c r="DK29" s="61">
        <f>IF('[1]Validation flags'!$H$3=1,0, IF( ISNUMBER(AT29), 0, 1 ))</f>
        <v>0</v>
      </c>
      <c r="DL29" s="61">
        <f>IF('[1]Validation flags'!$H$3=1,0, IF( ISNUMBER(AU29), 0, 1 ))</f>
        <v>0</v>
      </c>
      <c r="DM29" s="280"/>
      <c r="DN29" s="61">
        <f>IF('[1]Validation flags'!$H$3=1,0, IF( ISNUMBER(AW29), 0, 1 ))</f>
        <v>0</v>
      </c>
      <c r="DO29" s="61">
        <f>IF('[1]Validation flags'!$H$3=1,0, IF( ISNUMBER(AX29), 0, 1 ))</f>
        <v>0</v>
      </c>
      <c r="DP29" s="61">
        <f>IF('[1]Validation flags'!$H$3=1,0, IF( ISNUMBER(AY29), 0, 1 ))</f>
        <v>0</v>
      </c>
      <c r="DQ29" s="61">
        <f>IF('[1]Validation flags'!$H$3=1,0, IF( ISNUMBER(AZ29), 0, 1 ))</f>
        <v>0</v>
      </c>
      <c r="DR29" s="61">
        <f>IF('[1]Validation flags'!$H$3=1,0, IF( ISNUMBER(BA29), 0, 1 ))</f>
        <v>0</v>
      </c>
      <c r="DS29" s="280"/>
      <c r="DT29" s="7"/>
      <c r="DU29" s="280"/>
      <c r="DV29" s="280"/>
      <c r="DW29" s="280"/>
      <c r="DX29" s="280"/>
      <c r="DY29" s="280"/>
      <c r="DZ29" s="149"/>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420"/>
    </row>
    <row r="30" spans="2:172" s="421" customFormat="1" ht="14.25" customHeight="1" x14ac:dyDescent="0.3">
      <c r="B30" s="62">
        <f t="shared" si="9"/>
        <v>17</v>
      </c>
      <c r="C30" s="63" t="s">
        <v>148</v>
      </c>
      <c r="D30" s="64"/>
      <c r="E30" s="64" t="s">
        <v>41</v>
      </c>
      <c r="F30" s="79">
        <v>3</v>
      </c>
      <c r="G30" s="486">
        <f>SUM(G25:G29)</f>
        <v>2.843265E-2</v>
      </c>
      <c r="H30" s="487">
        <f>SUM(H25:H29)</f>
        <v>0.10649744000000003</v>
      </c>
      <c r="I30" s="487">
        <f>SUM(I25:I29)</f>
        <v>0</v>
      </c>
      <c r="J30" s="487">
        <f>SUM(J25:J29)</f>
        <v>9.4863600000000006E-2</v>
      </c>
      <c r="K30" s="488">
        <f>SUM(K25:K29)</f>
        <v>0</v>
      </c>
      <c r="L30" s="452">
        <f t="shared" si="1"/>
        <v>0.22979369000000005</v>
      </c>
      <c r="M30" s="486">
        <f>SUM(M25:M29)</f>
        <v>0.27100000000000002</v>
      </c>
      <c r="N30" s="487">
        <f>SUM(N25:N29)</f>
        <v>0.30099999999999999</v>
      </c>
      <c r="O30" s="487">
        <f>SUM(O25:O29)</f>
        <v>0</v>
      </c>
      <c r="P30" s="487">
        <f>SUM(P25:P29)</f>
        <v>0</v>
      </c>
      <c r="Q30" s="488">
        <f>SUM(Q25:Q29)</f>
        <v>0</v>
      </c>
      <c r="R30" s="452">
        <f t="shared" si="2"/>
        <v>0.57200000000000006</v>
      </c>
      <c r="S30" s="486">
        <f>SUM(S25:S29)</f>
        <v>0</v>
      </c>
      <c r="T30" s="487">
        <f>SUM(T25:T29)</f>
        <v>2.30263098</v>
      </c>
      <c r="U30" s="487">
        <f>SUM(U25:U29)</f>
        <v>0</v>
      </c>
      <c r="V30" s="487">
        <f>SUM(V25:V29)</f>
        <v>0</v>
      </c>
      <c r="W30" s="488">
        <f>SUM(W25:W29)</f>
        <v>0</v>
      </c>
      <c r="X30" s="452">
        <f t="shared" si="3"/>
        <v>2.30263098</v>
      </c>
      <c r="Y30" s="486">
        <f>SUM(Y25:Y29)</f>
        <v>0.38543879222516242</v>
      </c>
      <c r="Z30" s="487">
        <f>SUM(Z25:Z29)</f>
        <v>1.0095612077748373</v>
      </c>
      <c r="AA30" s="487">
        <f>SUM(AA25:AA29)</f>
        <v>0</v>
      </c>
      <c r="AB30" s="487">
        <f>SUM(AB25:AB29)</f>
        <v>0</v>
      </c>
      <c r="AC30" s="488">
        <f>SUM(AC25:AC29)</f>
        <v>0</v>
      </c>
      <c r="AD30" s="452">
        <f t="shared" si="4"/>
        <v>1.3949999999999996</v>
      </c>
      <c r="AE30" s="486">
        <f>SUM(AE25:AE29)</f>
        <v>0.38695204721993998</v>
      </c>
      <c r="AF30" s="487">
        <f>SUM(AF25:AF29)</f>
        <v>1.3310479527800596</v>
      </c>
      <c r="AG30" s="487">
        <f>SUM(AG25:AG29)</f>
        <v>0</v>
      </c>
      <c r="AH30" s="487">
        <f>SUM(AH25:AH29)</f>
        <v>0</v>
      </c>
      <c r="AI30" s="488">
        <f>SUM(AI25:AI29)</f>
        <v>0</v>
      </c>
      <c r="AJ30" s="452">
        <f t="shared" si="5"/>
        <v>1.7179999999999995</v>
      </c>
      <c r="AK30" s="486">
        <f>SUM(AK25:AK29)</f>
        <v>0.38861183055568915</v>
      </c>
      <c r="AL30" s="487">
        <f>SUM(AL25:AL29)</f>
        <v>1.5563881694443107</v>
      </c>
      <c r="AM30" s="487">
        <f>SUM(AM25:AM29)</f>
        <v>0</v>
      </c>
      <c r="AN30" s="487">
        <f>SUM(AN25:AN29)</f>
        <v>0</v>
      </c>
      <c r="AO30" s="488">
        <f>SUM(AO25:AO29)</f>
        <v>0</v>
      </c>
      <c r="AP30" s="452">
        <f t="shared" si="6"/>
        <v>1.9449999999999998</v>
      </c>
      <c r="AQ30" s="486">
        <f>SUM(AQ25:AQ29)</f>
        <v>0.38750890050620723</v>
      </c>
      <c r="AR30" s="487">
        <f>SUM(AR25:AR29)</f>
        <v>2.6834910994937928</v>
      </c>
      <c r="AS30" s="487">
        <f>SUM(AS25:AS29)</f>
        <v>0</v>
      </c>
      <c r="AT30" s="487">
        <f>SUM(AT25:AT29)</f>
        <v>0</v>
      </c>
      <c r="AU30" s="488">
        <f>SUM(AU25:AU29)</f>
        <v>0</v>
      </c>
      <c r="AV30" s="452">
        <f t="shared" si="7"/>
        <v>3.0710000000000002</v>
      </c>
      <c r="AW30" s="486">
        <f>SUM(AW25:AW29)</f>
        <v>0.39159363585763407</v>
      </c>
      <c r="AX30" s="487">
        <f>SUM(AX25:AX29)</f>
        <v>1.1044063641423658</v>
      </c>
      <c r="AY30" s="487">
        <f>SUM(AY25:AY29)</f>
        <v>0</v>
      </c>
      <c r="AZ30" s="487">
        <f>SUM(AZ25:AZ29)</f>
        <v>0</v>
      </c>
      <c r="BA30" s="488">
        <f>SUM(BA25:BA29)</f>
        <v>0</v>
      </c>
      <c r="BB30" s="452">
        <f t="shared" si="8"/>
        <v>1.496</v>
      </c>
      <c r="BC30" s="424"/>
      <c r="BD30" s="133" t="s">
        <v>149</v>
      </c>
      <c r="BE30" s="430"/>
      <c r="BF30" s="6"/>
      <c r="BG30" s="43"/>
      <c r="BH30" s="43"/>
      <c r="BI30" s="6"/>
      <c r="BJ30" s="62">
        <f t="shared" si="10"/>
        <v>17</v>
      </c>
      <c r="BK30" s="63" t="s">
        <v>148</v>
      </c>
      <c r="BL30" s="64" t="s">
        <v>41</v>
      </c>
      <c r="BM30" s="79">
        <v>3</v>
      </c>
      <c r="BN30" s="489" t="s">
        <v>989</v>
      </c>
      <c r="BO30" s="137" t="s">
        <v>990</v>
      </c>
      <c r="BP30" s="137" t="s">
        <v>991</v>
      </c>
      <c r="BQ30" s="137" t="s">
        <v>992</v>
      </c>
      <c r="BR30" s="83" t="s">
        <v>993</v>
      </c>
      <c r="BS30" s="138" t="s">
        <v>994</v>
      </c>
      <c r="BT30" s="6"/>
      <c r="BU30" s="7"/>
      <c r="BV30" s="14"/>
      <c r="BW30" s="14"/>
      <c r="BX30" s="280"/>
      <c r="BY30" s="280"/>
      <c r="BZ30" s="280"/>
      <c r="CA30" s="280"/>
      <c r="CB30" s="280"/>
      <c r="CC30" s="149"/>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7"/>
      <c r="DU30" s="280"/>
      <c r="DV30" s="280"/>
      <c r="DW30" s="280"/>
      <c r="DX30" s="280"/>
      <c r="DY30" s="280"/>
      <c r="DZ30" s="149"/>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420"/>
    </row>
    <row r="31" spans="2:172" s="421" customFormat="1" ht="14.25" customHeight="1" x14ac:dyDescent="0.3">
      <c r="B31" s="62">
        <f t="shared" si="9"/>
        <v>18</v>
      </c>
      <c r="C31" s="63" t="s">
        <v>102</v>
      </c>
      <c r="D31" s="64"/>
      <c r="E31" s="64" t="s">
        <v>41</v>
      </c>
      <c r="F31" s="79">
        <v>3</v>
      </c>
      <c r="G31" s="463">
        <v>0</v>
      </c>
      <c r="H31" s="451">
        <v>0</v>
      </c>
      <c r="I31" s="451">
        <v>0</v>
      </c>
      <c r="J31" s="451">
        <v>0</v>
      </c>
      <c r="K31" s="451">
        <v>0</v>
      </c>
      <c r="L31" s="452">
        <f t="shared" si="1"/>
        <v>0</v>
      </c>
      <c r="M31" s="463">
        <v>0</v>
      </c>
      <c r="N31" s="451">
        <v>0</v>
      </c>
      <c r="O31" s="451">
        <v>0</v>
      </c>
      <c r="P31" s="451">
        <v>0</v>
      </c>
      <c r="Q31" s="451">
        <v>0</v>
      </c>
      <c r="R31" s="452">
        <f t="shared" si="2"/>
        <v>0</v>
      </c>
      <c r="S31" s="463">
        <v>0</v>
      </c>
      <c r="T31" s="451">
        <v>0</v>
      </c>
      <c r="U31" s="451">
        <v>0</v>
      </c>
      <c r="V31" s="451">
        <v>0</v>
      </c>
      <c r="W31" s="451">
        <v>0</v>
      </c>
      <c r="X31" s="452">
        <f t="shared" si="3"/>
        <v>0</v>
      </c>
      <c r="Y31" s="463">
        <v>0</v>
      </c>
      <c r="Z31" s="451">
        <v>0</v>
      </c>
      <c r="AA31" s="451">
        <v>0</v>
      </c>
      <c r="AB31" s="451">
        <v>0</v>
      </c>
      <c r="AC31" s="451">
        <v>0</v>
      </c>
      <c r="AD31" s="452">
        <f t="shared" si="4"/>
        <v>0</v>
      </c>
      <c r="AE31" s="463">
        <v>0</v>
      </c>
      <c r="AF31" s="451">
        <v>0</v>
      </c>
      <c r="AG31" s="451">
        <v>0</v>
      </c>
      <c r="AH31" s="451">
        <v>0</v>
      </c>
      <c r="AI31" s="451">
        <v>0</v>
      </c>
      <c r="AJ31" s="452">
        <f t="shared" si="5"/>
        <v>0</v>
      </c>
      <c r="AK31" s="463">
        <v>0</v>
      </c>
      <c r="AL31" s="451">
        <v>0</v>
      </c>
      <c r="AM31" s="451">
        <v>0</v>
      </c>
      <c r="AN31" s="451">
        <v>0</v>
      </c>
      <c r="AO31" s="451">
        <v>0</v>
      </c>
      <c r="AP31" s="452">
        <f t="shared" si="6"/>
        <v>0</v>
      </c>
      <c r="AQ31" s="463">
        <v>0</v>
      </c>
      <c r="AR31" s="451">
        <v>0</v>
      </c>
      <c r="AS31" s="451">
        <v>0</v>
      </c>
      <c r="AT31" s="451">
        <v>0</v>
      </c>
      <c r="AU31" s="451">
        <v>0</v>
      </c>
      <c r="AV31" s="452">
        <f t="shared" si="7"/>
        <v>0</v>
      </c>
      <c r="AW31" s="463">
        <v>0</v>
      </c>
      <c r="AX31" s="451">
        <v>0</v>
      </c>
      <c r="AY31" s="451">
        <v>0</v>
      </c>
      <c r="AZ31" s="451">
        <v>0</v>
      </c>
      <c r="BA31" s="451">
        <v>0</v>
      </c>
      <c r="BB31" s="452">
        <f t="shared" si="8"/>
        <v>0</v>
      </c>
      <c r="BC31" s="424"/>
      <c r="BD31" s="91"/>
      <c r="BE31" s="430"/>
      <c r="BF31" s="6"/>
      <c r="BG31" s="43">
        <f xml:space="preserve"> IF( SUM( BX31:DR31 ) = 0, 0, $BX$5 )</f>
        <v>0</v>
      </c>
      <c r="BH31" s="43"/>
      <c r="BI31" s="6"/>
      <c r="BJ31" s="62">
        <f t="shared" si="10"/>
        <v>18</v>
      </c>
      <c r="BK31" s="63" t="s">
        <v>102</v>
      </c>
      <c r="BL31" s="64" t="s">
        <v>41</v>
      </c>
      <c r="BM31" s="79">
        <v>3</v>
      </c>
      <c r="BN31" s="490" t="s">
        <v>995</v>
      </c>
      <c r="BO31" s="484" t="s">
        <v>996</v>
      </c>
      <c r="BP31" s="484" t="s">
        <v>997</v>
      </c>
      <c r="BQ31" s="484" t="s">
        <v>998</v>
      </c>
      <c r="BR31" s="485" t="s">
        <v>999</v>
      </c>
      <c r="BS31" s="138" t="s">
        <v>1000</v>
      </c>
      <c r="BT31" s="6"/>
      <c r="BU31" s="7"/>
      <c r="BV31" s="14"/>
      <c r="BW31" s="14"/>
      <c r="BX31" s="61">
        <f>IF('[1]Validation flags'!$H$3=1,0, IF( ISNUMBER(G31), 0, 1 ))</f>
        <v>0</v>
      </c>
      <c r="BY31" s="61">
        <f>IF('[1]Validation flags'!$H$3=1,0, IF( ISNUMBER(H31), 0, 1 ))</f>
        <v>0</v>
      </c>
      <c r="BZ31" s="61">
        <f>IF('[1]Validation flags'!$H$3=1,0, IF( ISNUMBER(I31), 0, 1 ))</f>
        <v>0</v>
      </c>
      <c r="CA31" s="61">
        <f>IF('[1]Validation flags'!$H$3=1,0, IF( ISNUMBER(J31), 0, 1 ))</f>
        <v>0</v>
      </c>
      <c r="CB31" s="61">
        <f>IF('[1]Validation flags'!$H$3=1,0, IF( ISNUMBER(K31), 0, 1 ))</f>
        <v>0</v>
      </c>
      <c r="CC31" s="149"/>
      <c r="CD31" s="61">
        <f>IF('[1]Validation flags'!$H$3=1,0, IF( ISNUMBER(M31), 0, 1 ))</f>
        <v>0</v>
      </c>
      <c r="CE31" s="61">
        <f>IF('[1]Validation flags'!$H$3=1,0, IF( ISNUMBER(N31), 0, 1 ))</f>
        <v>0</v>
      </c>
      <c r="CF31" s="61">
        <f>IF('[1]Validation flags'!$H$3=1,0, IF( ISNUMBER(O31), 0, 1 ))</f>
        <v>0</v>
      </c>
      <c r="CG31" s="61">
        <f>IF('[1]Validation flags'!$H$3=1,0, IF( ISNUMBER(P31), 0, 1 ))</f>
        <v>0</v>
      </c>
      <c r="CH31" s="61">
        <f>IF('[1]Validation flags'!$H$3=1,0, IF( ISNUMBER(Q31), 0, 1 ))</f>
        <v>0</v>
      </c>
      <c r="CI31" s="280"/>
      <c r="CJ31" s="61">
        <f>IF('[1]Validation flags'!$H$3=1,0, IF( ISNUMBER(S31), 0, 1 ))</f>
        <v>0</v>
      </c>
      <c r="CK31" s="61">
        <f>IF('[1]Validation flags'!$H$3=1,0, IF( ISNUMBER(T31), 0, 1 ))</f>
        <v>0</v>
      </c>
      <c r="CL31" s="61">
        <f>IF('[1]Validation flags'!$H$3=1,0, IF( ISNUMBER(U31), 0, 1 ))</f>
        <v>0</v>
      </c>
      <c r="CM31" s="61">
        <f>IF('[1]Validation flags'!$H$3=1,0, IF( ISNUMBER(V31), 0, 1 ))</f>
        <v>0</v>
      </c>
      <c r="CN31" s="61">
        <f>IF('[1]Validation flags'!$H$3=1,0, IF( ISNUMBER(W31), 0, 1 ))</f>
        <v>0</v>
      </c>
      <c r="CO31" s="280"/>
      <c r="CP31" s="61">
        <f>IF('[1]Validation flags'!$H$3=1,0, IF( ISNUMBER(Y31), 0, 1 ))</f>
        <v>0</v>
      </c>
      <c r="CQ31" s="61">
        <f>IF('[1]Validation flags'!$H$3=1,0, IF( ISNUMBER(Z31), 0, 1 ))</f>
        <v>0</v>
      </c>
      <c r="CR31" s="61">
        <f>IF('[1]Validation flags'!$H$3=1,0, IF( ISNUMBER(AA31), 0, 1 ))</f>
        <v>0</v>
      </c>
      <c r="CS31" s="61">
        <f>IF('[1]Validation flags'!$H$3=1,0, IF( ISNUMBER(AB31), 0, 1 ))</f>
        <v>0</v>
      </c>
      <c r="CT31" s="61">
        <f>IF('[1]Validation flags'!$H$3=1,0, IF( ISNUMBER(AC31), 0, 1 ))</f>
        <v>0</v>
      </c>
      <c r="CU31" s="280"/>
      <c r="CV31" s="61">
        <f>IF('[1]Validation flags'!$H$3=1,0, IF( ISNUMBER(AE31), 0, 1 ))</f>
        <v>0</v>
      </c>
      <c r="CW31" s="61">
        <f>IF('[1]Validation flags'!$H$3=1,0, IF( ISNUMBER(AF31), 0, 1 ))</f>
        <v>0</v>
      </c>
      <c r="CX31" s="61">
        <f>IF('[1]Validation flags'!$H$3=1,0, IF( ISNUMBER(AG31), 0, 1 ))</f>
        <v>0</v>
      </c>
      <c r="CY31" s="61">
        <f>IF('[1]Validation flags'!$H$3=1,0, IF( ISNUMBER(AH31), 0, 1 ))</f>
        <v>0</v>
      </c>
      <c r="CZ31" s="61">
        <f>IF('[1]Validation flags'!$H$3=1,0, IF( ISNUMBER(AI31), 0, 1 ))</f>
        <v>0</v>
      </c>
      <c r="DA31" s="280"/>
      <c r="DB31" s="61">
        <f>IF('[1]Validation flags'!$H$3=1,0, IF( ISNUMBER(AK31), 0, 1 ))</f>
        <v>0</v>
      </c>
      <c r="DC31" s="61">
        <f>IF('[1]Validation flags'!$H$3=1,0, IF( ISNUMBER(AL31), 0, 1 ))</f>
        <v>0</v>
      </c>
      <c r="DD31" s="61">
        <f>IF('[1]Validation flags'!$H$3=1,0, IF( ISNUMBER(AM31), 0, 1 ))</f>
        <v>0</v>
      </c>
      <c r="DE31" s="61">
        <f>IF('[1]Validation flags'!$H$3=1,0, IF( ISNUMBER(AN31), 0, 1 ))</f>
        <v>0</v>
      </c>
      <c r="DF31" s="61">
        <f>IF('[1]Validation flags'!$H$3=1,0, IF( ISNUMBER(AO31), 0, 1 ))</f>
        <v>0</v>
      </c>
      <c r="DG31" s="280"/>
      <c r="DH31" s="61">
        <f>IF('[1]Validation flags'!$H$3=1,0, IF( ISNUMBER(AQ31), 0, 1 ))</f>
        <v>0</v>
      </c>
      <c r="DI31" s="61">
        <f>IF('[1]Validation flags'!$H$3=1,0, IF( ISNUMBER(AR31), 0, 1 ))</f>
        <v>0</v>
      </c>
      <c r="DJ31" s="61">
        <f>IF('[1]Validation flags'!$H$3=1,0, IF( ISNUMBER(AS31), 0, 1 ))</f>
        <v>0</v>
      </c>
      <c r="DK31" s="61">
        <f>IF('[1]Validation flags'!$H$3=1,0, IF( ISNUMBER(AT31), 0, 1 ))</f>
        <v>0</v>
      </c>
      <c r="DL31" s="61">
        <f>IF('[1]Validation flags'!$H$3=1,0, IF( ISNUMBER(AU31), 0, 1 ))</f>
        <v>0</v>
      </c>
      <c r="DM31" s="280"/>
      <c r="DN31" s="61">
        <f>IF('[1]Validation flags'!$H$3=1,0, IF( ISNUMBER(AW31), 0, 1 ))</f>
        <v>0</v>
      </c>
      <c r="DO31" s="61">
        <f>IF('[1]Validation flags'!$H$3=1,0, IF( ISNUMBER(AX31), 0, 1 ))</f>
        <v>0</v>
      </c>
      <c r="DP31" s="61">
        <f>IF('[1]Validation flags'!$H$3=1,0, IF( ISNUMBER(AY31), 0, 1 ))</f>
        <v>0</v>
      </c>
      <c r="DQ31" s="61">
        <f>IF('[1]Validation flags'!$H$3=1,0, IF( ISNUMBER(AZ31), 0, 1 ))</f>
        <v>0</v>
      </c>
      <c r="DR31" s="61">
        <f>IF('[1]Validation flags'!$H$3=1,0, IF( ISNUMBER(BA31), 0, 1 ))</f>
        <v>0</v>
      </c>
      <c r="DS31" s="280"/>
      <c r="DT31" s="147"/>
      <c r="DU31" s="280"/>
      <c r="DV31" s="280"/>
      <c r="DW31" s="280"/>
      <c r="DX31" s="280"/>
      <c r="DY31" s="280"/>
      <c r="DZ31" s="149"/>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420"/>
    </row>
    <row r="32" spans="2:172" s="421" customFormat="1" ht="14.25" customHeight="1" x14ac:dyDescent="0.3">
      <c r="B32" s="62">
        <f t="shared" si="9"/>
        <v>19</v>
      </c>
      <c r="C32" s="63" t="s">
        <v>160</v>
      </c>
      <c r="D32" s="64"/>
      <c r="E32" s="64" t="s">
        <v>41</v>
      </c>
      <c r="F32" s="79">
        <v>3</v>
      </c>
      <c r="G32" s="486">
        <f>SUM(G30:G31)</f>
        <v>2.843265E-2</v>
      </c>
      <c r="H32" s="487">
        <f>SUM(H30:H31)</f>
        <v>0.10649744000000003</v>
      </c>
      <c r="I32" s="487">
        <f>SUM(I30:I31)</f>
        <v>0</v>
      </c>
      <c r="J32" s="487">
        <f>SUM(J30:J31)</f>
        <v>9.4863600000000006E-2</v>
      </c>
      <c r="K32" s="488">
        <f>SUM(K30:K31)</f>
        <v>0</v>
      </c>
      <c r="L32" s="452">
        <f t="shared" si="1"/>
        <v>0.22979369000000005</v>
      </c>
      <c r="M32" s="486">
        <f>SUM(M30:M31)</f>
        <v>0.27100000000000002</v>
      </c>
      <c r="N32" s="487">
        <f>SUM(N30:N31)</f>
        <v>0.30099999999999999</v>
      </c>
      <c r="O32" s="487">
        <f>SUM(O30:O31)</f>
        <v>0</v>
      </c>
      <c r="P32" s="487">
        <f>SUM(P30:P31)</f>
        <v>0</v>
      </c>
      <c r="Q32" s="488">
        <f>SUM(Q30:Q31)</f>
        <v>0</v>
      </c>
      <c r="R32" s="452">
        <f t="shared" si="2"/>
        <v>0.57200000000000006</v>
      </c>
      <c r="S32" s="486">
        <f>SUM(S30:S31)</f>
        <v>0</v>
      </c>
      <c r="T32" s="487">
        <f>SUM(T30:T31)</f>
        <v>2.30263098</v>
      </c>
      <c r="U32" s="487">
        <f>SUM(U30:U31)</f>
        <v>0</v>
      </c>
      <c r="V32" s="487">
        <f>SUM(V30:V31)</f>
        <v>0</v>
      </c>
      <c r="W32" s="488">
        <f>SUM(W30:W31)</f>
        <v>0</v>
      </c>
      <c r="X32" s="452">
        <f t="shared" si="3"/>
        <v>2.30263098</v>
      </c>
      <c r="Y32" s="486">
        <f>SUM(Y30:Y31)</f>
        <v>0.38543879222516242</v>
      </c>
      <c r="Z32" s="487">
        <f>SUM(Z30:Z31)</f>
        <v>1.0095612077748373</v>
      </c>
      <c r="AA32" s="487">
        <f>SUM(AA30:AA31)</f>
        <v>0</v>
      </c>
      <c r="AB32" s="487">
        <f>SUM(AB30:AB31)</f>
        <v>0</v>
      </c>
      <c r="AC32" s="488">
        <f>SUM(AC30:AC31)</f>
        <v>0</v>
      </c>
      <c r="AD32" s="452">
        <f t="shared" si="4"/>
        <v>1.3949999999999996</v>
      </c>
      <c r="AE32" s="486">
        <f>SUM(AE30:AE31)</f>
        <v>0.38695204721993998</v>
      </c>
      <c r="AF32" s="487">
        <f>SUM(AF30:AF31)</f>
        <v>1.3310479527800596</v>
      </c>
      <c r="AG32" s="487">
        <f>SUM(AG30:AG31)</f>
        <v>0</v>
      </c>
      <c r="AH32" s="487">
        <f>SUM(AH30:AH31)</f>
        <v>0</v>
      </c>
      <c r="AI32" s="488">
        <f>SUM(AI30:AI31)</f>
        <v>0</v>
      </c>
      <c r="AJ32" s="452">
        <f t="shared" si="5"/>
        <v>1.7179999999999995</v>
      </c>
      <c r="AK32" s="486">
        <f>SUM(AK30:AK31)</f>
        <v>0.38861183055568915</v>
      </c>
      <c r="AL32" s="487">
        <f>SUM(AL30:AL31)</f>
        <v>1.5563881694443107</v>
      </c>
      <c r="AM32" s="487">
        <f>SUM(AM30:AM31)</f>
        <v>0</v>
      </c>
      <c r="AN32" s="487">
        <f>SUM(AN30:AN31)</f>
        <v>0</v>
      </c>
      <c r="AO32" s="488">
        <f>SUM(AO30:AO31)</f>
        <v>0</v>
      </c>
      <c r="AP32" s="452">
        <f t="shared" si="6"/>
        <v>1.9449999999999998</v>
      </c>
      <c r="AQ32" s="486">
        <f>SUM(AQ30:AQ31)</f>
        <v>0.38750890050620723</v>
      </c>
      <c r="AR32" s="487">
        <f>SUM(AR30:AR31)</f>
        <v>2.6834910994937928</v>
      </c>
      <c r="AS32" s="487">
        <f>SUM(AS30:AS31)</f>
        <v>0</v>
      </c>
      <c r="AT32" s="487">
        <f>SUM(AT30:AT31)</f>
        <v>0</v>
      </c>
      <c r="AU32" s="488">
        <f>SUM(AU30:AU31)</f>
        <v>0</v>
      </c>
      <c r="AV32" s="452">
        <f t="shared" si="7"/>
        <v>3.0710000000000002</v>
      </c>
      <c r="AW32" s="486">
        <f>SUM(AW30:AW31)</f>
        <v>0.39159363585763407</v>
      </c>
      <c r="AX32" s="487">
        <f>SUM(AX30:AX31)</f>
        <v>1.1044063641423658</v>
      </c>
      <c r="AY32" s="487">
        <f>SUM(AY30:AY31)</f>
        <v>0</v>
      </c>
      <c r="AZ32" s="487">
        <f>SUM(AZ30:AZ31)</f>
        <v>0</v>
      </c>
      <c r="BA32" s="488">
        <f>SUM(BA30:BA31)</f>
        <v>0</v>
      </c>
      <c r="BB32" s="452">
        <f t="shared" si="8"/>
        <v>1.496</v>
      </c>
      <c r="BC32" s="424"/>
      <c r="BD32" s="133" t="s">
        <v>161</v>
      </c>
      <c r="BE32" s="430"/>
      <c r="BF32" s="6"/>
      <c r="BG32" s="43"/>
      <c r="BH32" s="43"/>
      <c r="BI32" s="6"/>
      <c r="BJ32" s="62">
        <f t="shared" si="10"/>
        <v>19</v>
      </c>
      <c r="BK32" s="63" t="s">
        <v>160</v>
      </c>
      <c r="BL32" s="64" t="s">
        <v>41</v>
      </c>
      <c r="BM32" s="79">
        <v>3</v>
      </c>
      <c r="BN32" s="489" t="s">
        <v>1001</v>
      </c>
      <c r="BO32" s="137" t="s">
        <v>1002</v>
      </c>
      <c r="BP32" s="137" t="s">
        <v>1003</v>
      </c>
      <c r="BQ32" s="137" t="s">
        <v>1004</v>
      </c>
      <c r="BR32" s="83" t="s">
        <v>1005</v>
      </c>
      <c r="BS32" s="138" t="s">
        <v>1006</v>
      </c>
      <c r="BT32" s="6"/>
      <c r="BU32" s="7"/>
      <c r="BV32" s="14"/>
      <c r="BW32" s="14"/>
      <c r="BX32" s="280"/>
      <c r="BY32" s="280"/>
      <c r="BZ32" s="280"/>
      <c r="CA32" s="280"/>
      <c r="CB32" s="280"/>
      <c r="CC32" s="149"/>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7"/>
      <c r="DU32" s="280"/>
      <c r="DV32" s="280"/>
      <c r="DW32" s="280"/>
      <c r="DX32" s="280"/>
      <c r="DY32" s="280"/>
      <c r="DZ32" s="149"/>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420"/>
    </row>
    <row r="33" spans="2:171" ht="14.25" customHeight="1" thickBot="1" x14ac:dyDescent="0.4">
      <c r="B33" s="461"/>
      <c r="C33" s="461"/>
      <c r="D33" s="436"/>
      <c r="E33" s="436"/>
      <c r="F33" s="436"/>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24"/>
      <c r="BD33" s="477"/>
      <c r="BE33" s="204"/>
      <c r="BG33" s="43"/>
      <c r="BH33" s="43"/>
      <c r="BJ33" s="461"/>
      <c r="BK33" s="461"/>
      <c r="BL33" s="436"/>
      <c r="BM33" s="436"/>
      <c r="BN33" s="478"/>
      <c r="BO33" s="478"/>
      <c r="BP33" s="478"/>
      <c r="BQ33" s="478"/>
      <c r="BR33" s="478"/>
      <c r="BS33" s="478"/>
      <c r="BX33" s="280"/>
      <c r="BY33" s="280"/>
      <c r="BZ33" s="280"/>
      <c r="CA33" s="280"/>
      <c r="CB33" s="280"/>
      <c r="CC33" s="149"/>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U33" s="280"/>
      <c r="DV33" s="280"/>
      <c r="DW33" s="280"/>
      <c r="DX33" s="280"/>
      <c r="DY33" s="280"/>
      <c r="DZ33" s="149"/>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row>
    <row r="34" spans="2:171" ht="16.5" thickBot="1" x14ac:dyDescent="0.4">
      <c r="B34" s="40" t="s">
        <v>167</v>
      </c>
      <c r="C34" s="41" t="s">
        <v>168</v>
      </c>
      <c r="D34" s="479"/>
      <c r="E34" s="425"/>
      <c r="F34" s="42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24"/>
      <c r="BD34" s="477"/>
      <c r="BE34" s="204"/>
      <c r="BG34" s="43"/>
      <c r="BH34" s="43"/>
      <c r="BJ34" s="40" t="s">
        <v>167</v>
      </c>
      <c r="BK34" s="41" t="s">
        <v>168</v>
      </c>
      <c r="BL34" s="425"/>
      <c r="BM34" s="425"/>
      <c r="BN34" s="476"/>
      <c r="BO34" s="476"/>
      <c r="BP34" s="476"/>
      <c r="BQ34" s="476"/>
      <c r="BR34" s="476"/>
      <c r="BS34" s="476"/>
      <c r="BX34" s="280"/>
      <c r="BY34" s="280"/>
      <c r="BZ34" s="280"/>
      <c r="CA34" s="280"/>
      <c r="CB34" s="280"/>
      <c r="CC34" s="149"/>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147"/>
      <c r="DU34" s="280"/>
      <c r="DV34" s="280"/>
      <c r="DW34" s="280"/>
      <c r="DX34" s="280"/>
      <c r="DY34" s="280"/>
      <c r="DZ34" s="149"/>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row>
    <row r="35" spans="2:171" ht="14.25" customHeight="1" x14ac:dyDescent="0.3">
      <c r="B35" s="44">
        <f>+B32+1</f>
        <v>20</v>
      </c>
      <c r="C35" s="45" t="s">
        <v>169</v>
      </c>
      <c r="D35" s="46"/>
      <c r="E35" s="46" t="s">
        <v>41</v>
      </c>
      <c r="F35" s="442">
        <v>3</v>
      </c>
      <c r="G35" s="443">
        <v>0.02</v>
      </c>
      <c r="H35" s="444">
        <v>0</v>
      </c>
      <c r="I35" s="444">
        <v>0</v>
      </c>
      <c r="J35" s="444">
        <v>0</v>
      </c>
      <c r="K35" s="444">
        <v>0</v>
      </c>
      <c r="L35" s="445">
        <f>SUM(G35:K35)</f>
        <v>0.02</v>
      </c>
      <c r="M35" s="1002">
        <v>4.1000000000000002E-2</v>
      </c>
      <c r="N35" s="1003">
        <v>3.7999999999999999E-2</v>
      </c>
      <c r="O35" s="444">
        <v>0</v>
      </c>
      <c r="P35" s="444">
        <v>0</v>
      </c>
      <c r="Q35" s="444">
        <v>0</v>
      </c>
      <c r="R35" s="1004">
        <f>SUM(M35:Q35)</f>
        <v>7.9000000000000001E-2</v>
      </c>
      <c r="S35" s="443">
        <v>0.151</v>
      </c>
      <c r="T35" s="444">
        <v>0</v>
      </c>
      <c r="U35" s="444">
        <v>0</v>
      </c>
      <c r="V35" s="444">
        <v>0</v>
      </c>
      <c r="W35" s="444">
        <v>0</v>
      </c>
      <c r="X35" s="445">
        <f>SUM(S35:W35)</f>
        <v>0.151</v>
      </c>
      <c r="Y35" s="443">
        <v>2.1999999999999999E-2</v>
      </c>
      <c r="Z35" s="444">
        <v>0</v>
      </c>
      <c r="AA35" s="444">
        <v>0</v>
      </c>
      <c r="AB35" s="444">
        <v>0</v>
      </c>
      <c r="AC35" s="444">
        <v>0</v>
      </c>
      <c r="AD35" s="445">
        <f>SUM(Y35:AC35)</f>
        <v>2.1999999999999999E-2</v>
      </c>
      <c r="AE35" s="443">
        <v>2.3E-2</v>
      </c>
      <c r="AF35" s="444">
        <v>0</v>
      </c>
      <c r="AG35" s="444">
        <v>0</v>
      </c>
      <c r="AH35" s="444">
        <v>0</v>
      </c>
      <c r="AI35" s="444">
        <v>0</v>
      </c>
      <c r="AJ35" s="445">
        <f>SUM(AE35:AI35)</f>
        <v>2.3E-2</v>
      </c>
      <c r="AK35" s="443">
        <v>2.4E-2</v>
      </c>
      <c r="AL35" s="444">
        <v>0</v>
      </c>
      <c r="AM35" s="444">
        <v>0</v>
      </c>
      <c r="AN35" s="444">
        <v>0</v>
      </c>
      <c r="AO35" s="444">
        <v>0</v>
      </c>
      <c r="AP35" s="445">
        <f>SUM(AK35:AO35)</f>
        <v>2.4E-2</v>
      </c>
      <c r="AQ35" s="443">
        <v>2.4E-2</v>
      </c>
      <c r="AR35" s="444">
        <v>0</v>
      </c>
      <c r="AS35" s="444">
        <v>0</v>
      </c>
      <c r="AT35" s="444">
        <v>0</v>
      </c>
      <c r="AU35" s="444">
        <v>0</v>
      </c>
      <c r="AV35" s="445">
        <f>SUM(AQ35:AU35)</f>
        <v>2.4E-2</v>
      </c>
      <c r="AW35" s="443">
        <v>2.5000000000000001E-2</v>
      </c>
      <c r="AX35" s="444">
        <v>0</v>
      </c>
      <c r="AY35" s="444">
        <v>0</v>
      </c>
      <c r="AZ35" s="444">
        <v>0</v>
      </c>
      <c r="BA35" s="444">
        <v>0</v>
      </c>
      <c r="BB35" s="445">
        <f>SUM(AW35:BA35)</f>
        <v>2.5000000000000001E-2</v>
      </c>
      <c r="BC35" s="424"/>
      <c r="BD35" s="90"/>
      <c r="BE35" s="449"/>
      <c r="BG35" s="43">
        <f xml:space="preserve"> IF( SUM( BX35:DR35 ) = 0, 0, $BX$5 )</f>
        <v>0</v>
      </c>
      <c r="BH35" s="43"/>
      <c r="BJ35" s="44">
        <v>20</v>
      </c>
      <c r="BK35" s="45" t="s">
        <v>169</v>
      </c>
      <c r="BL35" s="46" t="s">
        <v>41</v>
      </c>
      <c r="BM35" s="442">
        <v>3</v>
      </c>
      <c r="BN35" s="480" t="s">
        <v>1007</v>
      </c>
      <c r="BO35" s="481" t="s">
        <v>1008</v>
      </c>
      <c r="BP35" s="481" t="s">
        <v>1009</v>
      </c>
      <c r="BQ35" s="481" t="s">
        <v>1010</v>
      </c>
      <c r="BR35" s="482" t="s">
        <v>1011</v>
      </c>
      <c r="BS35" s="450" t="s">
        <v>1012</v>
      </c>
      <c r="BX35" s="61">
        <f>IF('[1]Validation flags'!$H$3=1,0, IF( ISNUMBER(G35), 0, 1 ))</f>
        <v>0</v>
      </c>
      <c r="BY35" s="61">
        <f>IF('[1]Validation flags'!$H$3=1,0, IF( ISNUMBER(H35), 0, 1 ))</f>
        <v>0</v>
      </c>
      <c r="BZ35" s="61">
        <f>IF('[1]Validation flags'!$H$3=1,0, IF( ISNUMBER(I35), 0, 1 ))</f>
        <v>0</v>
      </c>
      <c r="CA35" s="61">
        <f>IF('[1]Validation flags'!$H$3=1,0, IF( ISNUMBER(J35), 0, 1 ))</f>
        <v>0</v>
      </c>
      <c r="CB35" s="61">
        <f>IF('[1]Validation flags'!$H$3=1,0, IF( ISNUMBER(K35), 0, 1 ))</f>
        <v>0</v>
      </c>
      <c r="CC35" s="149"/>
      <c r="CD35" s="61">
        <f>IF('[1]Validation flags'!$H$3=1,0, IF( ISNUMBER(M35), 0, 1 ))</f>
        <v>0</v>
      </c>
      <c r="CE35" s="61">
        <f>IF('[1]Validation flags'!$H$3=1,0, IF( ISNUMBER(N35), 0, 1 ))</f>
        <v>0</v>
      </c>
      <c r="CF35" s="61">
        <f>IF('[1]Validation flags'!$H$3=1,0, IF( ISNUMBER(O35), 0, 1 ))</f>
        <v>0</v>
      </c>
      <c r="CG35" s="61">
        <f>IF('[1]Validation flags'!$H$3=1,0, IF( ISNUMBER(P35), 0, 1 ))</f>
        <v>0</v>
      </c>
      <c r="CH35" s="61">
        <f>IF('[1]Validation flags'!$H$3=1,0, IF( ISNUMBER(Q35), 0, 1 ))</f>
        <v>0</v>
      </c>
      <c r="CI35" s="280"/>
      <c r="CJ35" s="61">
        <f>IF('[1]Validation flags'!$H$3=1,0, IF( ISNUMBER(S35), 0, 1 ))</f>
        <v>0</v>
      </c>
      <c r="CK35" s="61">
        <f>IF('[1]Validation flags'!$H$3=1,0, IF( ISNUMBER(T35), 0, 1 ))</f>
        <v>0</v>
      </c>
      <c r="CL35" s="61">
        <f>IF('[1]Validation flags'!$H$3=1,0, IF( ISNUMBER(U35), 0, 1 ))</f>
        <v>0</v>
      </c>
      <c r="CM35" s="61">
        <f>IF('[1]Validation flags'!$H$3=1,0, IF( ISNUMBER(V35), 0, 1 ))</f>
        <v>0</v>
      </c>
      <c r="CN35" s="61">
        <f>IF('[1]Validation flags'!$H$3=1,0, IF( ISNUMBER(W35), 0, 1 ))</f>
        <v>0</v>
      </c>
      <c r="CO35" s="280"/>
      <c r="CP35" s="61">
        <f>IF('[1]Validation flags'!$H$3=1,0, IF( ISNUMBER(Y35), 0, 1 ))</f>
        <v>0</v>
      </c>
      <c r="CQ35" s="61">
        <f>IF('[1]Validation flags'!$H$3=1,0, IF( ISNUMBER(Z35), 0, 1 ))</f>
        <v>0</v>
      </c>
      <c r="CR35" s="61">
        <f>IF('[1]Validation flags'!$H$3=1,0, IF( ISNUMBER(AA35), 0, 1 ))</f>
        <v>0</v>
      </c>
      <c r="CS35" s="61">
        <f>IF('[1]Validation flags'!$H$3=1,0, IF( ISNUMBER(AB35), 0, 1 ))</f>
        <v>0</v>
      </c>
      <c r="CT35" s="61">
        <f>IF('[1]Validation flags'!$H$3=1,0, IF( ISNUMBER(AC35), 0, 1 ))</f>
        <v>0</v>
      </c>
      <c r="CU35" s="280"/>
      <c r="CV35" s="61">
        <f>IF('[1]Validation flags'!$H$3=1,0, IF( ISNUMBER(AE35), 0, 1 ))</f>
        <v>0</v>
      </c>
      <c r="CW35" s="61">
        <f>IF('[1]Validation flags'!$H$3=1,0, IF( ISNUMBER(AF35), 0, 1 ))</f>
        <v>0</v>
      </c>
      <c r="CX35" s="61">
        <f>IF('[1]Validation flags'!$H$3=1,0, IF( ISNUMBER(AG35), 0, 1 ))</f>
        <v>0</v>
      </c>
      <c r="CY35" s="61">
        <f>IF('[1]Validation flags'!$H$3=1,0, IF( ISNUMBER(AH35), 0, 1 ))</f>
        <v>0</v>
      </c>
      <c r="CZ35" s="61">
        <f>IF('[1]Validation flags'!$H$3=1,0, IF( ISNUMBER(AI35), 0, 1 ))</f>
        <v>0</v>
      </c>
      <c r="DA35" s="280"/>
      <c r="DB35" s="61">
        <f>IF('[1]Validation flags'!$H$3=1,0, IF( ISNUMBER(AK35), 0, 1 ))</f>
        <v>0</v>
      </c>
      <c r="DC35" s="61">
        <f>IF('[1]Validation flags'!$H$3=1,0, IF( ISNUMBER(AL35), 0, 1 ))</f>
        <v>0</v>
      </c>
      <c r="DD35" s="61">
        <f>IF('[1]Validation flags'!$H$3=1,0, IF( ISNUMBER(AM35), 0, 1 ))</f>
        <v>0</v>
      </c>
      <c r="DE35" s="61">
        <f>IF('[1]Validation flags'!$H$3=1,0, IF( ISNUMBER(AN35), 0, 1 ))</f>
        <v>0</v>
      </c>
      <c r="DF35" s="61">
        <f>IF('[1]Validation flags'!$H$3=1,0, IF( ISNUMBER(AO35), 0, 1 ))</f>
        <v>0</v>
      </c>
      <c r="DG35" s="280"/>
      <c r="DH35" s="61">
        <f>IF('[1]Validation flags'!$H$3=1,0, IF( ISNUMBER(AQ35), 0, 1 ))</f>
        <v>0</v>
      </c>
      <c r="DI35" s="61">
        <f>IF('[1]Validation flags'!$H$3=1,0, IF( ISNUMBER(AR35), 0, 1 ))</f>
        <v>0</v>
      </c>
      <c r="DJ35" s="61">
        <f>IF('[1]Validation flags'!$H$3=1,0, IF( ISNUMBER(AS35), 0, 1 ))</f>
        <v>0</v>
      </c>
      <c r="DK35" s="61">
        <f>IF('[1]Validation flags'!$H$3=1,0, IF( ISNUMBER(AT35), 0, 1 ))</f>
        <v>0</v>
      </c>
      <c r="DL35" s="61">
        <f>IF('[1]Validation flags'!$H$3=1,0, IF( ISNUMBER(AU35), 0, 1 ))</f>
        <v>0</v>
      </c>
      <c r="DM35" s="280"/>
      <c r="DN35" s="61">
        <f>IF('[1]Validation flags'!$H$3=1,0, IF( ISNUMBER(AW35), 0, 1 ))</f>
        <v>0</v>
      </c>
      <c r="DO35" s="61">
        <f>IF('[1]Validation flags'!$H$3=1,0, IF( ISNUMBER(AX35), 0, 1 ))</f>
        <v>0</v>
      </c>
      <c r="DP35" s="61">
        <f>IF('[1]Validation flags'!$H$3=1,0, IF( ISNUMBER(AY35), 0, 1 ))</f>
        <v>0</v>
      </c>
      <c r="DQ35" s="61">
        <f>IF('[1]Validation flags'!$H$3=1,0, IF( ISNUMBER(AZ35), 0, 1 ))</f>
        <v>0</v>
      </c>
      <c r="DR35" s="61">
        <f>IF('[1]Validation flags'!$H$3=1,0, IF( ISNUMBER(BA35), 0, 1 ))</f>
        <v>0</v>
      </c>
      <c r="DS35" s="280"/>
      <c r="DT35" s="147"/>
      <c r="DU35" s="280"/>
      <c r="DV35" s="280"/>
      <c r="DW35" s="280"/>
      <c r="DX35" s="280"/>
      <c r="DY35" s="280"/>
      <c r="DZ35" s="149"/>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row>
    <row r="36" spans="2:171" ht="14.25" customHeight="1" x14ac:dyDescent="0.3">
      <c r="B36" s="62">
        <f>+B35+1</f>
        <v>21</v>
      </c>
      <c r="C36" s="63" t="s">
        <v>175</v>
      </c>
      <c r="D36" s="64"/>
      <c r="E36" s="64" t="s">
        <v>41</v>
      </c>
      <c r="F36" s="65">
        <v>3</v>
      </c>
      <c r="G36" s="463">
        <v>3.3000000000000002E-2</v>
      </c>
      <c r="H36" s="451">
        <v>0</v>
      </c>
      <c r="I36" s="451">
        <v>0</v>
      </c>
      <c r="J36" s="451">
        <v>0</v>
      </c>
      <c r="K36" s="451">
        <v>0</v>
      </c>
      <c r="L36" s="452">
        <f>SUM(G36:K36)</f>
        <v>3.3000000000000002E-2</v>
      </c>
      <c r="M36" s="463">
        <v>4.8000000000000001E-2</v>
      </c>
      <c r="N36" s="1005">
        <v>4.8000000000000001E-2</v>
      </c>
      <c r="O36" s="451">
        <v>0</v>
      </c>
      <c r="P36" s="451">
        <v>0</v>
      </c>
      <c r="Q36" s="451">
        <v>0</v>
      </c>
      <c r="R36" s="1006">
        <f>SUM(M36:Q36)</f>
        <v>9.6000000000000002E-2</v>
      </c>
      <c r="S36" s="463">
        <v>4.4999999999999998E-2</v>
      </c>
      <c r="T36" s="451">
        <v>0</v>
      </c>
      <c r="U36" s="451">
        <v>0</v>
      </c>
      <c r="V36" s="451">
        <v>0</v>
      </c>
      <c r="W36" s="451">
        <v>0</v>
      </c>
      <c r="X36" s="452">
        <f>SUM(S36:W36)</f>
        <v>4.4999999999999998E-2</v>
      </c>
      <c r="Y36" s="463">
        <v>4.2999999999999997E-2</v>
      </c>
      <c r="Z36" s="451">
        <v>0</v>
      </c>
      <c r="AA36" s="451">
        <v>0</v>
      </c>
      <c r="AB36" s="451">
        <v>0</v>
      </c>
      <c r="AC36" s="451">
        <v>0</v>
      </c>
      <c r="AD36" s="452">
        <f>SUM(Y36:AC36)</f>
        <v>4.2999999999999997E-2</v>
      </c>
      <c r="AE36" s="463">
        <v>4.5999999999999999E-2</v>
      </c>
      <c r="AF36" s="451">
        <v>0</v>
      </c>
      <c r="AG36" s="451">
        <v>0</v>
      </c>
      <c r="AH36" s="451">
        <v>0</v>
      </c>
      <c r="AI36" s="451">
        <v>0</v>
      </c>
      <c r="AJ36" s="452">
        <f>SUM(AE36:AI36)</f>
        <v>4.5999999999999999E-2</v>
      </c>
      <c r="AK36" s="463">
        <v>4.9000000000000002E-2</v>
      </c>
      <c r="AL36" s="451">
        <v>0</v>
      </c>
      <c r="AM36" s="451">
        <v>0</v>
      </c>
      <c r="AN36" s="451">
        <v>0</v>
      </c>
      <c r="AO36" s="451">
        <v>0</v>
      </c>
      <c r="AP36" s="452">
        <f>SUM(AK36:AO36)</f>
        <v>4.9000000000000002E-2</v>
      </c>
      <c r="AQ36" s="463">
        <v>5.0999999999999997E-2</v>
      </c>
      <c r="AR36" s="451">
        <v>0</v>
      </c>
      <c r="AS36" s="451">
        <v>0</v>
      </c>
      <c r="AT36" s="451">
        <v>0</v>
      </c>
      <c r="AU36" s="451">
        <v>0</v>
      </c>
      <c r="AV36" s="452">
        <f>SUM(AQ36:AU36)</f>
        <v>5.0999999999999997E-2</v>
      </c>
      <c r="AW36" s="463">
        <v>0.05</v>
      </c>
      <c r="AX36" s="451">
        <v>0</v>
      </c>
      <c r="AY36" s="451">
        <v>0</v>
      </c>
      <c r="AZ36" s="451">
        <v>0</v>
      </c>
      <c r="BA36" s="451">
        <v>0</v>
      </c>
      <c r="BB36" s="452">
        <f>SUM(AW36:BA36)</f>
        <v>0.05</v>
      </c>
      <c r="BC36" s="424"/>
      <c r="BD36" s="92"/>
      <c r="BE36" s="430"/>
      <c r="BG36" s="43">
        <f xml:space="preserve"> IF( SUM( BX36:DR36 ) = 0, 0, $BX$5 )</f>
        <v>0</v>
      </c>
      <c r="BH36" s="43"/>
      <c r="BJ36" s="62">
        <v>21</v>
      </c>
      <c r="BK36" s="63" t="s">
        <v>175</v>
      </c>
      <c r="BL36" s="64" t="s">
        <v>41</v>
      </c>
      <c r="BM36" s="65">
        <v>3</v>
      </c>
      <c r="BN36" s="490" t="s">
        <v>1013</v>
      </c>
      <c r="BO36" s="484" t="s">
        <v>1014</v>
      </c>
      <c r="BP36" s="484" t="s">
        <v>1015</v>
      </c>
      <c r="BQ36" s="484" t="s">
        <v>1016</v>
      </c>
      <c r="BR36" s="485" t="s">
        <v>1017</v>
      </c>
      <c r="BS36" s="138" t="s">
        <v>1018</v>
      </c>
      <c r="BX36" s="61">
        <f>IF('[1]Validation flags'!$H$3=1,0, IF( ISNUMBER(G36), 0, 1 ))</f>
        <v>0</v>
      </c>
      <c r="BY36" s="61">
        <f>IF('[1]Validation flags'!$H$3=1,0, IF( ISNUMBER(H36), 0, 1 ))</f>
        <v>0</v>
      </c>
      <c r="BZ36" s="61">
        <f>IF('[1]Validation flags'!$H$3=1,0, IF( ISNUMBER(I36), 0, 1 ))</f>
        <v>0</v>
      </c>
      <c r="CA36" s="61">
        <f>IF('[1]Validation flags'!$H$3=1,0, IF( ISNUMBER(J36), 0, 1 ))</f>
        <v>0</v>
      </c>
      <c r="CB36" s="61">
        <f>IF('[1]Validation flags'!$H$3=1,0, IF( ISNUMBER(K36), 0, 1 ))</f>
        <v>0</v>
      </c>
      <c r="CC36" s="149"/>
      <c r="CD36" s="61">
        <f>IF('[1]Validation flags'!$H$3=1,0, IF( ISNUMBER(M36), 0, 1 ))</f>
        <v>0</v>
      </c>
      <c r="CE36" s="61">
        <f>IF('[1]Validation flags'!$H$3=1,0, IF( ISNUMBER(N36), 0, 1 ))</f>
        <v>0</v>
      </c>
      <c r="CF36" s="61">
        <f>IF('[1]Validation flags'!$H$3=1,0, IF( ISNUMBER(O36), 0, 1 ))</f>
        <v>0</v>
      </c>
      <c r="CG36" s="61">
        <f>IF('[1]Validation flags'!$H$3=1,0, IF( ISNUMBER(P36), 0, 1 ))</f>
        <v>0</v>
      </c>
      <c r="CH36" s="61">
        <f>IF('[1]Validation flags'!$H$3=1,0, IF( ISNUMBER(Q36), 0, 1 ))</f>
        <v>0</v>
      </c>
      <c r="CI36" s="280"/>
      <c r="CJ36" s="61">
        <f>IF('[1]Validation flags'!$H$3=1,0, IF( ISNUMBER(S36), 0, 1 ))</f>
        <v>0</v>
      </c>
      <c r="CK36" s="61">
        <f>IF('[1]Validation flags'!$H$3=1,0, IF( ISNUMBER(T36), 0, 1 ))</f>
        <v>0</v>
      </c>
      <c r="CL36" s="61">
        <f>IF('[1]Validation flags'!$H$3=1,0, IF( ISNUMBER(U36), 0, 1 ))</f>
        <v>0</v>
      </c>
      <c r="CM36" s="61">
        <f>IF('[1]Validation flags'!$H$3=1,0, IF( ISNUMBER(V36), 0, 1 ))</f>
        <v>0</v>
      </c>
      <c r="CN36" s="61">
        <f>IF('[1]Validation flags'!$H$3=1,0, IF( ISNUMBER(W36), 0, 1 ))</f>
        <v>0</v>
      </c>
      <c r="CO36" s="280"/>
      <c r="CP36" s="61">
        <f>IF('[1]Validation flags'!$H$3=1,0, IF( ISNUMBER(Y36), 0, 1 ))</f>
        <v>0</v>
      </c>
      <c r="CQ36" s="61">
        <f>IF('[1]Validation flags'!$H$3=1,0, IF( ISNUMBER(Z36), 0, 1 ))</f>
        <v>0</v>
      </c>
      <c r="CR36" s="61">
        <f>IF('[1]Validation flags'!$H$3=1,0, IF( ISNUMBER(AA36), 0, 1 ))</f>
        <v>0</v>
      </c>
      <c r="CS36" s="61">
        <f>IF('[1]Validation flags'!$H$3=1,0, IF( ISNUMBER(AB36), 0, 1 ))</f>
        <v>0</v>
      </c>
      <c r="CT36" s="61">
        <f>IF('[1]Validation flags'!$H$3=1,0, IF( ISNUMBER(AC36), 0, 1 ))</f>
        <v>0</v>
      </c>
      <c r="CU36" s="280"/>
      <c r="CV36" s="61">
        <f>IF('[1]Validation flags'!$H$3=1,0, IF( ISNUMBER(AE36), 0, 1 ))</f>
        <v>0</v>
      </c>
      <c r="CW36" s="61">
        <f>IF('[1]Validation flags'!$H$3=1,0, IF( ISNUMBER(AF36), 0, 1 ))</f>
        <v>0</v>
      </c>
      <c r="CX36" s="61">
        <f>IF('[1]Validation flags'!$H$3=1,0, IF( ISNUMBER(AG36), 0, 1 ))</f>
        <v>0</v>
      </c>
      <c r="CY36" s="61">
        <f>IF('[1]Validation flags'!$H$3=1,0, IF( ISNUMBER(AH36), 0, 1 ))</f>
        <v>0</v>
      </c>
      <c r="CZ36" s="61">
        <f>IF('[1]Validation flags'!$H$3=1,0, IF( ISNUMBER(AI36), 0, 1 ))</f>
        <v>0</v>
      </c>
      <c r="DA36" s="280"/>
      <c r="DB36" s="61">
        <f>IF('[1]Validation flags'!$H$3=1,0, IF( ISNUMBER(AK36), 0, 1 ))</f>
        <v>0</v>
      </c>
      <c r="DC36" s="61">
        <f>IF('[1]Validation flags'!$H$3=1,0, IF( ISNUMBER(AL36), 0, 1 ))</f>
        <v>0</v>
      </c>
      <c r="DD36" s="61">
        <f>IF('[1]Validation flags'!$H$3=1,0, IF( ISNUMBER(AM36), 0, 1 ))</f>
        <v>0</v>
      </c>
      <c r="DE36" s="61">
        <f>IF('[1]Validation flags'!$H$3=1,0, IF( ISNUMBER(AN36), 0, 1 ))</f>
        <v>0</v>
      </c>
      <c r="DF36" s="61">
        <f>IF('[1]Validation flags'!$H$3=1,0, IF( ISNUMBER(AO36), 0, 1 ))</f>
        <v>0</v>
      </c>
      <c r="DG36" s="280"/>
      <c r="DH36" s="61">
        <f>IF('[1]Validation flags'!$H$3=1,0, IF( ISNUMBER(AQ36), 0, 1 ))</f>
        <v>0</v>
      </c>
      <c r="DI36" s="61">
        <f>IF('[1]Validation flags'!$H$3=1,0, IF( ISNUMBER(AR36), 0, 1 ))</f>
        <v>0</v>
      </c>
      <c r="DJ36" s="61">
        <f>IF('[1]Validation flags'!$H$3=1,0, IF( ISNUMBER(AS36), 0, 1 ))</f>
        <v>0</v>
      </c>
      <c r="DK36" s="61">
        <f>IF('[1]Validation flags'!$H$3=1,0, IF( ISNUMBER(AT36), 0, 1 ))</f>
        <v>0</v>
      </c>
      <c r="DL36" s="61">
        <f>IF('[1]Validation flags'!$H$3=1,0, IF( ISNUMBER(AU36), 0, 1 ))</f>
        <v>0</v>
      </c>
      <c r="DM36" s="280"/>
      <c r="DN36" s="61">
        <f>IF('[1]Validation flags'!$H$3=1,0, IF( ISNUMBER(AW36), 0, 1 ))</f>
        <v>0</v>
      </c>
      <c r="DO36" s="61">
        <f>IF('[1]Validation flags'!$H$3=1,0, IF( ISNUMBER(AX36), 0, 1 ))</f>
        <v>0</v>
      </c>
      <c r="DP36" s="61">
        <f>IF('[1]Validation flags'!$H$3=1,0, IF( ISNUMBER(AY36), 0, 1 ))</f>
        <v>0</v>
      </c>
      <c r="DQ36" s="61">
        <f>IF('[1]Validation flags'!$H$3=1,0, IF( ISNUMBER(AZ36), 0, 1 ))</f>
        <v>0</v>
      </c>
      <c r="DR36" s="61">
        <f>IF('[1]Validation flags'!$H$3=1,0, IF( ISNUMBER(BA36), 0, 1 ))</f>
        <v>0</v>
      </c>
      <c r="DS36" s="280"/>
      <c r="DU36" s="280"/>
      <c r="DV36" s="280"/>
      <c r="DW36" s="280"/>
      <c r="DX36" s="280"/>
      <c r="DY36" s="280"/>
      <c r="DZ36" s="149"/>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row>
    <row r="37" spans="2:171" ht="14.25" customHeight="1" thickBot="1" x14ac:dyDescent="0.35">
      <c r="B37" s="95">
        <f t="shared" si="9"/>
        <v>22</v>
      </c>
      <c r="C37" s="96" t="s">
        <v>168</v>
      </c>
      <c r="D37" s="97"/>
      <c r="E37" s="97" t="s">
        <v>41</v>
      </c>
      <c r="F37" s="491">
        <v>3</v>
      </c>
      <c r="G37" s="492">
        <f>G22+G32-SUM(G35:G36)</f>
        <v>0.99196696298786435</v>
      </c>
      <c r="H37" s="467">
        <f>H22+H32-SUM(H35:H36)</f>
        <v>1.4600368005728219</v>
      </c>
      <c r="I37" s="467">
        <f>I22+I32-SUM(I35:I36)</f>
        <v>0.38046767758056982</v>
      </c>
      <c r="J37" s="467">
        <f>J22+J32-SUM(J35:J36)</f>
        <v>0.32132710014973953</v>
      </c>
      <c r="K37" s="493">
        <f>K22+K32-SUM(K35:K36)</f>
        <v>0.131377786275826</v>
      </c>
      <c r="L37" s="469">
        <f>SUM(G37:K37)</f>
        <v>3.2851763275668211</v>
      </c>
      <c r="M37" s="492">
        <f>M22+M32-SUM(M35:M36)</f>
        <v>0.90000000000000013</v>
      </c>
      <c r="N37" s="467">
        <f>N22+N32-SUM(N35:N36)</f>
        <v>2.4020434866000002</v>
      </c>
      <c r="O37" s="467">
        <f>O22+O32-SUM(O35:O36)</f>
        <v>0.12</v>
      </c>
      <c r="P37" s="467">
        <f>P22+P32-SUM(P35:P36)</f>
        <v>0.41099999999999998</v>
      </c>
      <c r="Q37" s="493">
        <f>Q22+Q32-SUM(Q35:Q36)</f>
        <v>3.0000000000000001E-3</v>
      </c>
      <c r="R37" s="469">
        <f>SUM(M37:Q37)</f>
        <v>3.8360434866000008</v>
      </c>
      <c r="S37" s="492">
        <f>S22+S32-SUM(S35:S36)</f>
        <v>0.69052480311968267</v>
      </c>
      <c r="T37" s="467">
        <f>T22+T32-SUM(T35:T36)</f>
        <v>4.4192102272047613</v>
      </c>
      <c r="U37" s="467">
        <f>U22+U32-SUM(U35:U36)</f>
        <v>0.31466819985493255</v>
      </c>
      <c r="V37" s="467">
        <f>V22+V32-SUM(V35:V36)</f>
        <v>0.17155944743849899</v>
      </c>
      <c r="W37" s="493">
        <f>W22+W32-SUM(W35:W36)</f>
        <v>9.9124369087624717E-2</v>
      </c>
      <c r="X37" s="469">
        <f>SUM(S37:W37)</f>
        <v>5.6950870467055008</v>
      </c>
      <c r="Y37" s="492">
        <f>Y22+Y32-SUM(Y35:Y36)</f>
        <v>1.1695790356165268</v>
      </c>
      <c r="Z37" s="467">
        <f>Z22+Z32-SUM(Z35:Z36)</f>
        <v>2.6304209643834726</v>
      </c>
      <c r="AA37" s="467">
        <f>AA22+AA32-SUM(AA35:AA36)</f>
        <v>0.38393508259911024</v>
      </c>
      <c r="AB37" s="467">
        <f>AB22+AB32-SUM(AB35:AB36)</f>
        <v>0.18528590546469809</v>
      </c>
      <c r="AC37" s="493">
        <f>AC22+AC32-SUM(AC35:AC36)</f>
        <v>0.12877901193619157</v>
      </c>
      <c r="AD37" s="469">
        <f>SUM(Y37:AC37)</f>
        <v>4.4979999999999993</v>
      </c>
      <c r="AE37" s="492">
        <f>AE22+AE32-SUM(AE35:AE36)</f>
        <v>1.1613733286638575</v>
      </c>
      <c r="AF37" s="467">
        <f>AF22+AF32-SUM(AF35:AF36)</f>
        <v>2.966626671336142</v>
      </c>
      <c r="AG37" s="467">
        <f>AG22+AG32-SUM(AG35:AG36)</f>
        <v>0.39832462905208044</v>
      </c>
      <c r="AH37" s="467">
        <f>AH22+AH32-SUM(AH35:AH36)</f>
        <v>0.19392424457608776</v>
      </c>
      <c r="AI37" s="493">
        <f>AI22+AI32-SUM(AI35:AI36)</f>
        <v>0.13375112637183173</v>
      </c>
      <c r="AJ37" s="469">
        <f>SUM(AE37:AI37)</f>
        <v>4.8539999999999983</v>
      </c>
      <c r="AK37" s="492">
        <f>AK22+AK32-SUM(AK35:AK36)</f>
        <v>1.1536081952432302</v>
      </c>
      <c r="AL37" s="467">
        <f>AL22+AL32-SUM(AL35:AL36)</f>
        <v>3.1713918047567695</v>
      </c>
      <c r="AM37" s="467">
        <f>AM22+AM32-SUM(AM35:AM36)</f>
        <v>0.39832979751967396</v>
      </c>
      <c r="AN37" s="467">
        <f>AN22+AN32-SUM(AN35:AN36)</f>
        <v>0.19391808617094786</v>
      </c>
      <c r="AO37" s="493">
        <f>AO22+AO32-SUM(AO35:AO36)</f>
        <v>0.13375211630937811</v>
      </c>
      <c r="AP37" s="469">
        <f>SUM(AK37:AO37)</f>
        <v>5.0509999999999993</v>
      </c>
      <c r="AQ37" s="492">
        <f>AQ22+AQ32-SUM(AQ35:AQ36)</f>
        <v>1.143908759335782</v>
      </c>
      <c r="AR37" s="467">
        <f>AR22+AR32-SUM(AR35:AR36)</f>
        <v>4.2930912406642179</v>
      </c>
      <c r="AS37" s="467">
        <f>AS22+AS32-SUM(AS35:AS36)</f>
        <v>0.39833475522619755</v>
      </c>
      <c r="AT37" s="467">
        <f>AT22+AT32-SUM(AT35:AT36)</f>
        <v>0.19391217889479995</v>
      </c>
      <c r="AU37" s="493">
        <f>AU22+AU32-SUM(AU35:AU36)</f>
        <v>0.13375306587900254</v>
      </c>
      <c r="AV37" s="469">
        <f>SUM(AQ37:AU37)</f>
        <v>6.1629999999999985</v>
      </c>
      <c r="AW37" s="492">
        <f>AW22+AW32-SUM(AW35:AW36)</f>
        <v>1.146858461069969</v>
      </c>
      <c r="AX37" s="467">
        <f>AX22+AX32-SUM(AX35:AX36)</f>
        <v>2.7181415389300305</v>
      </c>
      <c r="AY37" s="467">
        <f>AY22+AY32-SUM(AY35:AY36)</f>
        <v>0.39833754547862404</v>
      </c>
      <c r="AZ37" s="467">
        <f>AZ22+AZ32-SUM(AZ35:AZ36)</f>
        <v>0.19390885421401713</v>
      </c>
      <c r="BA37" s="493">
        <f>BA22+BA32-SUM(BA35:BA36)</f>
        <v>0.13375360030735889</v>
      </c>
      <c r="BB37" s="469">
        <f>SUM(AW37:BA37)</f>
        <v>4.5909999999999993</v>
      </c>
      <c r="BC37" s="424"/>
      <c r="BD37" s="141" t="s">
        <v>1019</v>
      </c>
      <c r="BE37" s="439"/>
      <c r="BG37" s="43"/>
      <c r="BH37" s="43"/>
      <c r="BJ37" s="95">
        <v>22</v>
      </c>
      <c r="BK37" s="96" t="s">
        <v>168</v>
      </c>
      <c r="BL37" s="97" t="s">
        <v>41</v>
      </c>
      <c r="BM37" s="491">
        <v>3</v>
      </c>
      <c r="BN37" s="494" t="s">
        <v>1020</v>
      </c>
      <c r="BO37" s="472" t="s">
        <v>1021</v>
      </c>
      <c r="BP37" s="472" t="s">
        <v>1022</v>
      </c>
      <c r="BQ37" s="472" t="s">
        <v>1023</v>
      </c>
      <c r="BR37" s="495" t="s">
        <v>1024</v>
      </c>
      <c r="BS37" s="143" t="s">
        <v>1025</v>
      </c>
      <c r="BX37" s="280"/>
      <c r="BY37" s="280"/>
      <c r="BZ37" s="280"/>
      <c r="CA37" s="280"/>
      <c r="CB37" s="280"/>
      <c r="CC37" s="149"/>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U37" s="280"/>
      <c r="DV37" s="280"/>
      <c r="DW37" s="280"/>
      <c r="DX37" s="280"/>
      <c r="DY37" s="280"/>
      <c r="DZ37" s="149"/>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C37" s="280"/>
      <c r="FD37" s="280"/>
      <c r="FE37" s="280"/>
      <c r="FF37" s="280"/>
      <c r="FG37" s="280"/>
      <c r="FH37" s="280"/>
      <c r="FI37" s="280"/>
      <c r="FJ37" s="280"/>
      <c r="FK37" s="280"/>
      <c r="FL37" s="280"/>
      <c r="FM37" s="280"/>
      <c r="FN37" s="280"/>
      <c r="FO37" s="280"/>
    </row>
    <row r="38" spans="2:171" ht="14.25" customHeight="1" thickBot="1" x14ac:dyDescent="0.35">
      <c r="B38" s="424"/>
      <c r="C38" s="424"/>
      <c r="D38" s="436"/>
      <c r="E38" s="436"/>
      <c r="F38" s="436"/>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24"/>
      <c r="BD38" s="120"/>
      <c r="BE38" s="204"/>
      <c r="BG38" s="43"/>
      <c r="BH38" s="43"/>
      <c r="BJ38" s="424"/>
      <c r="BK38" s="424"/>
      <c r="BL38" s="436"/>
      <c r="BM38" s="436"/>
      <c r="BN38" s="478"/>
      <c r="BO38" s="478"/>
      <c r="BP38" s="478"/>
      <c r="BQ38" s="478"/>
      <c r="BR38" s="478"/>
      <c r="BS38" s="478"/>
      <c r="BX38" s="280"/>
      <c r="BY38" s="280"/>
      <c r="BZ38" s="280"/>
      <c r="CA38" s="280"/>
      <c r="CB38" s="280"/>
      <c r="CC38" s="149"/>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U38" s="280"/>
      <c r="DV38" s="280"/>
      <c r="DW38" s="280"/>
      <c r="DX38" s="280"/>
      <c r="DY38" s="280"/>
      <c r="DZ38" s="149"/>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c r="FC38" s="280"/>
      <c r="FD38" s="280"/>
      <c r="FE38" s="280"/>
      <c r="FF38" s="280"/>
      <c r="FG38" s="280"/>
      <c r="FH38" s="280"/>
      <c r="FI38" s="280"/>
      <c r="FJ38" s="280"/>
      <c r="FK38" s="280"/>
      <c r="FL38" s="280"/>
      <c r="FM38" s="280"/>
      <c r="FN38" s="280"/>
      <c r="FO38" s="280"/>
    </row>
    <row r="39" spans="2:171" ht="15.75" thickBot="1" x14ac:dyDescent="0.35">
      <c r="B39" s="40" t="s">
        <v>187</v>
      </c>
      <c r="C39" s="41" t="s">
        <v>1026</v>
      </c>
      <c r="D39" s="479"/>
      <c r="E39" s="425"/>
      <c r="F39" s="42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24"/>
      <c r="BD39" s="115"/>
      <c r="BE39" s="204"/>
      <c r="BG39" s="43"/>
      <c r="BH39" s="43"/>
      <c r="BJ39" s="40" t="s">
        <v>187</v>
      </c>
      <c r="BK39" s="41" t="s">
        <v>1026</v>
      </c>
      <c r="BL39" s="425"/>
      <c r="BM39" s="425"/>
      <c r="BN39" s="476"/>
      <c r="BO39" s="476"/>
      <c r="BP39" s="476"/>
      <c r="BQ39" s="476"/>
      <c r="BR39" s="476"/>
      <c r="BS39" s="476"/>
      <c r="BX39" s="280"/>
      <c r="BY39" s="280"/>
      <c r="BZ39" s="280"/>
      <c r="CA39" s="280"/>
      <c r="CB39" s="280"/>
      <c r="CC39" s="149"/>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U39" s="280"/>
      <c r="DV39" s="280"/>
      <c r="DW39" s="280"/>
      <c r="DX39" s="280"/>
      <c r="DY39" s="280"/>
      <c r="DZ39" s="149"/>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c r="FF39" s="280"/>
      <c r="FG39" s="280"/>
      <c r="FH39" s="280"/>
      <c r="FI39" s="280"/>
      <c r="FJ39" s="280"/>
      <c r="FK39" s="280"/>
      <c r="FL39" s="280"/>
      <c r="FM39" s="280"/>
      <c r="FN39" s="280"/>
      <c r="FO39" s="280"/>
    </row>
    <row r="40" spans="2:171" ht="14.25" customHeight="1" x14ac:dyDescent="0.3">
      <c r="B40" s="44">
        <f>+B37+1</f>
        <v>23</v>
      </c>
      <c r="C40" s="45" t="s">
        <v>189</v>
      </c>
      <c r="D40" s="46"/>
      <c r="E40" s="46" t="s">
        <v>41</v>
      </c>
      <c r="F40" s="47">
        <v>3</v>
      </c>
      <c r="G40" s="443">
        <v>0</v>
      </c>
      <c r="H40" s="444">
        <v>0</v>
      </c>
      <c r="I40" s="444">
        <v>0</v>
      </c>
      <c r="J40" s="444">
        <v>0</v>
      </c>
      <c r="K40" s="444">
        <v>0</v>
      </c>
      <c r="L40" s="496">
        <f>SUM(G40:K40)</f>
        <v>0</v>
      </c>
      <c r="M40" s="443">
        <v>0</v>
      </c>
      <c r="N40" s="444">
        <v>0</v>
      </c>
      <c r="O40" s="444">
        <v>0</v>
      </c>
      <c r="P40" s="444">
        <v>0</v>
      </c>
      <c r="Q40" s="444">
        <v>0</v>
      </c>
      <c r="R40" s="496">
        <f>SUM(M40:Q40)</f>
        <v>0</v>
      </c>
      <c r="S40" s="443">
        <v>0</v>
      </c>
      <c r="T40" s="444">
        <v>0</v>
      </c>
      <c r="U40" s="444">
        <v>0</v>
      </c>
      <c r="V40" s="444">
        <v>0</v>
      </c>
      <c r="W40" s="444">
        <v>0</v>
      </c>
      <c r="X40" s="496">
        <f>SUM(S40:W40)</f>
        <v>0</v>
      </c>
      <c r="Y40" s="443">
        <v>0</v>
      </c>
      <c r="Z40" s="444">
        <v>0</v>
      </c>
      <c r="AA40" s="444">
        <v>0</v>
      </c>
      <c r="AB40" s="444">
        <v>0</v>
      </c>
      <c r="AC40" s="444">
        <v>0</v>
      </c>
      <c r="AD40" s="496">
        <f>SUM(Y40:AC40)</f>
        <v>0</v>
      </c>
      <c r="AE40" s="443">
        <v>0</v>
      </c>
      <c r="AF40" s="444">
        <v>0</v>
      </c>
      <c r="AG40" s="444">
        <v>0</v>
      </c>
      <c r="AH40" s="444">
        <v>0</v>
      </c>
      <c r="AI40" s="444">
        <v>0</v>
      </c>
      <c r="AJ40" s="496">
        <f>SUM(AE40:AI40)</f>
        <v>0</v>
      </c>
      <c r="AK40" s="443">
        <v>0</v>
      </c>
      <c r="AL40" s="444">
        <v>0</v>
      </c>
      <c r="AM40" s="444">
        <v>0</v>
      </c>
      <c r="AN40" s="444">
        <v>0</v>
      </c>
      <c r="AO40" s="444">
        <v>0</v>
      </c>
      <c r="AP40" s="496">
        <f>SUM(AK40:AO40)</f>
        <v>0</v>
      </c>
      <c r="AQ40" s="443">
        <v>0</v>
      </c>
      <c r="AR40" s="444">
        <v>0</v>
      </c>
      <c r="AS40" s="444">
        <v>0</v>
      </c>
      <c r="AT40" s="444">
        <v>0</v>
      </c>
      <c r="AU40" s="444">
        <v>0</v>
      </c>
      <c r="AV40" s="496">
        <f>SUM(AQ40:AU40)</f>
        <v>0</v>
      </c>
      <c r="AW40" s="443">
        <v>0</v>
      </c>
      <c r="AX40" s="444">
        <v>0</v>
      </c>
      <c r="AY40" s="444">
        <v>0</v>
      </c>
      <c r="AZ40" s="444">
        <v>0</v>
      </c>
      <c r="BA40" s="444">
        <v>0</v>
      </c>
      <c r="BB40" s="496">
        <f>SUM(AW40:BA40)</f>
        <v>0</v>
      </c>
      <c r="BC40" s="424"/>
      <c r="BD40" s="90"/>
      <c r="BE40" s="449"/>
      <c r="BG40" s="43">
        <f xml:space="preserve"> IF( SUM( BX40:DR40 ) = 0, 0, $BX$5 )</f>
        <v>0</v>
      </c>
      <c r="BH40" s="43"/>
      <c r="BJ40" s="44">
        <f>+BJ37+1</f>
        <v>23</v>
      </c>
      <c r="BK40" s="45" t="s">
        <v>189</v>
      </c>
      <c r="BL40" s="46" t="s">
        <v>41</v>
      </c>
      <c r="BM40" s="47">
        <v>3</v>
      </c>
      <c r="BN40" s="55" t="s">
        <v>1027</v>
      </c>
      <c r="BO40" s="56" t="s">
        <v>1028</v>
      </c>
      <c r="BP40" s="56" t="s">
        <v>1029</v>
      </c>
      <c r="BQ40" s="118" t="s">
        <v>1030</v>
      </c>
      <c r="BR40" s="118" t="s">
        <v>1031</v>
      </c>
      <c r="BS40" s="497" t="s">
        <v>1032</v>
      </c>
      <c r="BX40" s="61">
        <f>IF('[1]Validation flags'!$H$3=1,0, IF( ISNUMBER(G40), 0, 1 ))</f>
        <v>0</v>
      </c>
      <c r="BY40" s="61">
        <f>IF('[1]Validation flags'!$H$3=1,0, IF( ISNUMBER(H40), 0, 1 ))</f>
        <v>0</v>
      </c>
      <c r="BZ40" s="61">
        <f>IF('[1]Validation flags'!$H$3=1,0, IF( ISNUMBER(I40), 0, 1 ))</f>
        <v>0</v>
      </c>
      <c r="CA40" s="61">
        <f>IF('[1]Validation flags'!$H$3=1,0, IF( ISNUMBER(J40), 0, 1 ))</f>
        <v>0</v>
      </c>
      <c r="CB40" s="61">
        <f>IF('[1]Validation flags'!$H$3=1,0, IF( ISNUMBER(K40), 0, 1 ))</f>
        <v>0</v>
      </c>
      <c r="CC40" s="149"/>
      <c r="CD40" s="61">
        <f>IF('[1]Validation flags'!$H$3=1,0, IF( ISNUMBER(M40), 0, 1 ))</f>
        <v>0</v>
      </c>
      <c r="CE40" s="61">
        <f>IF('[1]Validation flags'!$H$3=1,0, IF( ISNUMBER(N40), 0, 1 ))</f>
        <v>0</v>
      </c>
      <c r="CF40" s="61">
        <f>IF('[1]Validation flags'!$H$3=1,0, IF( ISNUMBER(O40), 0, 1 ))</f>
        <v>0</v>
      </c>
      <c r="CG40" s="61">
        <f>IF('[1]Validation flags'!$H$3=1,0, IF( ISNUMBER(P40), 0, 1 ))</f>
        <v>0</v>
      </c>
      <c r="CH40" s="61">
        <f>IF('[1]Validation flags'!$H$3=1,0, IF( ISNUMBER(Q40), 0, 1 ))</f>
        <v>0</v>
      </c>
      <c r="CI40" s="280"/>
      <c r="CJ40" s="61">
        <f>IF('[1]Validation flags'!$H$3=1,0, IF( ISNUMBER(S40), 0, 1 ))</f>
        <v>0</v>
      </c>
      <c r="CK40" s="61">
        <f>IF('[1]Validation flags'!$H$3=1,0, IF( ISNUMBER(T40), 0, 1 ))</f>
        <v>0</v>
      </c>
      <c r="CL40" s="61">
        <f>IF('[1]Validation flags'!$H$3=1,0, IF( ISNUMBER(U40), 0, 1 ))</f>
        <v>0</v>
      </c>
      <c r="CM40" s="61">
        <f>IF('[1]Validation flags'!$H$3=1,0, IF( ISNUMBER(V40), 0, 1 ))</f>
        <v>0</v>
      </c>
      <c r="CN40" s="61">
        <f>IF('[1]Validation flags'!$H$3=1,0, IF( ISNUMBER(W40), 0, 1 ))</f>
        <v>0</v>
      </c>
      <c r="CO40" s="280"/>
      <c r="CP40" s="61">
        <f>IF('[1]Validation flags'!$H$3=1,0, IF( ISNUMBER(Y40), 0, 1 ))</f>
        <v>0</v>
      </c>
      <c r="CQ40" s="61">
        <f>IF('[1]Validation flags'!$H$3=1,0, IF( ISNUMBER(Z40), 0, 1 ))</f>
        <v>0</v>
      </c>
      <c r="CR40" s="61">
        <f>IF('[1]Validation flags'!$H$3=1,0, IF( ISNUMBER(AA40), 0, 1 ))</f>
        <v>0</v>
      </c>
      <c r="CS40" s="61">
        <f>IF('[1]Validation flags'!$H$3=1,0, IF( ISNUMBER(AB40), 0, 1 ))</f>
        <v>0</v>
      </c>
      <c r="CT40" s="61">
        <f>IF('[1]Validation flags'!$H$3=1,0, IF( ISNUMBER(AC40), 0, 1 ))</f>
        <v>0</v>
      </c>
      <c r="CU40" s="280"/>
      <c r="CV40" s="61">
        <f>IF('[1]Validation flags'!$H$3=1,0, IF( ISNUMBER(AE40), 0, 1 ))</f>
        <v>0</v>
      </c>
      <c r="CW40" s="61">
        <f>IF('[1]Validation flags'!$H$3=1,0, IF( ISNUMBER(AF40), 0, 1 ))</f>
        <v>0</v>
      </c>
      <c r="CX40" s="61">
        <f>IF('[1]Validation flags'!$H$3=1,0, IF( ISNUMBER(AG40), 0, 1 ))</f>
        <v>0</v>
      </c>
      <c r="CY40" s="61">
        <f>IF('[1]Validation flags'!$H$3=1,0, IF( ISNUMBER(AH40), 0, 1 ))</f>
        <v>0</v>
      </c>
      <c r="CZ40" s="61">
        <f>IF('[1]Validation flags'!$H$3=1,0, IF( ISNUMBER(AI40), 0, 1 ))</f>
        <v>0</v>
      </c>
      <c r="DA40" s="280"/>
      <c r="DB40" s="61">
        <f>IF('[1]Validation flags'!$H$3=1,0, IF( ISNUMBER(AK40), 0, 1 ))</f>
        <v>0</v>
      </c>
      <c r="DC40" s="61">
        <f>IF('[1]Validation flags'!$H$3=1,0, IF( ISNUMBER(AL40), 0, 1 ))</f>
        <v>0</v>
      </c>
      <c r="DD40" s="61">
        <f>IF('[1]Validation flags'!$H$3=1,0, IF( ISNUMBER(AM40), 0, 1 ))</f>
        <v>0</v>
      </c>
      <c r="DE40" s="61">
        <f>IF('[1]Validation flags'!$H$3=1,0, IF( ISNUMBER(AN40), 0, 1 ))</f>
        <v>0</v>
      </c>
      <c r="DF40" s="61">
        <f>IF('[1]Validation flags'!$H$3=1,0, IF( ISNUMBER(AO40), 0, 1 ))</f>
        <v>0</v>
      </c>
      <c r="DG40" s="280"/>
      <c r="DH40" s="61">
        <f>IF('[1]Validation flags'!$H$3=1,0, IF( ISNUMBER(AQ40), 0, 1 ))</f>
        <v>0</v>
      </c>
      <c r="DI40" s="61">
        <f>IF('[1]Validation flags'!$H$3=1,0, IF( ISNUMBER(AR40), 0, 1 ))</f>
        <v>0</v>
      </c>
      <c r="DJ40" s="61">
        <f>IF('[1]Validation flags'!$H$3=1,0, IF( ISNUMBER(AS40), 0, 1 ))</f>
        <v>0</v>
      </c>
      <c r="DK40" s="61">
        <f>IF('[1]Validation flags'!$H$3=1,0, IF( ISNUMBER(AT40), 0, 1 ))</f>
        <v>0</v>
      </c>
      <c r="DL40" s="61">
        <f>IF('[1]Validation flags'!$H$3=1,0, IF( ISNUMBER(AU40), 0, 1 ))</f>
        <v>0</v>
      </c>
      <c r="DM40" s="280"/>
      <c r="DN40" s="61">
        <f>IF('[1]Validation flags'!$H$3=1,0, IF( ISNUMBER(AW40), 0, 1 ))</f>
        <v>0</v>
      </c>
      <c r="DO40" s="61">
        <f>IF('[1]Validation flags'!$H$3=1,0, IF( ISNUMBER(AX40), 0, 1 ))</f>
        <v>0</v>
      </c>
      <c r="DP40" s="61">
        <f>IF('[1]Validation flags'!$H$3=1,0, IF( ISNUMBER(AY40), 0, 1 ))</f>
        <v>0</v>
      </c>
      <c r="DQ40" s="61">
        <f>IF('[1]Validation flags'!$H$3=1,0, IF( ISNUMBER(AZ40), 0, 1 ))</f>
        <v>0</v>
      </c>
      <c r="DR40" s="61">
        <f>IF('[1]Validation flags'!$H$3=1,0, IF( ISNUMBER(BA40), 0, 1 ))</f>
        <v>0</v>
      </c>
      <c r="DS40" s="280"/>
      <c r="DT40" s="124"/>
      <c r="DU40" s="280"/>
      <c r="DV40" s="280"/>
      <c r="DW40" s="280"/>
      <c r="DX40" s="280"/>
      <c r="DY40" s="280"/>
      <c r="DZ40" s="149"/>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row>
    <row r="41" spans="2:171" ht="14.25" customHeight="1" x14ac:dyDescent="0.3">
      <c r="B41" s="62">
        <f>+B40+1</f>
        <v>24</v>
      </c>
      <c r="C41" s="63" t="s">
        <v>195</v>
      </c>
      <c r="D41" s="64"/>
      <c r="E41" s="64" t="s">
        <v>41</v>
      </c>
      <c r="F41" s="65">
        <v>3</v>
      </c>
      <c r="G41" s="463">
        <v>0</v>
      </c>
      <c r="H41" s="451">
        <v>0</v>
      </c>
      <c r="I41" s="451">
        <v>0</v>
      </c>
      <c r="J41" s="451">
        <v>0</v>
      </c>
      <c r="K41" s="451">
        <v>0</v>
      </c>
      <c r="L41" s="498">
        <f>SUM(G41:K41)</f>
        <v>0</v>
      </c>
      <c r="M41" s="451">
        <v>0</v>
      </c>
      <c r="N41" s="451">
        <v>0</v>
      </c>
      <c r="O41" s="451">
        <v>0</v>
      </c>
      <c r="P41" s="451">
        <v>0</v>
      </c>
      <c r="Q41" s="451">
        <v>0</v>
      </c>
      <c r="R41" s="498">
        <f>SUM(M41:Q41)</f>
        <v>0</v>
      </c>
      <c r="S41" s="451">
        <v>0</v>
      </c>
      <c r="T41" s="451">
        <v>0</v>
      </c>
      <c r="U41" s="451">
        <v>0</v>
      </c>
      <c r="V41" s="451">
        <v>0</v>
      </c>
      <c r="W41" s="451">
        <v>0</v>
      </c>
      <c r="X41" s="498">
        <f>SUM(S41:W41)</f>
        <v>0</v>
      </c>
      <c r="Y41" s="451">
        <v>0</v>
      </c>
      <c r="Z41" s="451">
        <v>0</v>
      </c>
      <c r="AA41" s="451">
        <v>0</v>
      </c>
      <c r="AB41" s="451">
        <v>0</v>
      </c>
      <c r="AC41" s="451">
        <v>0</v>
      </c>
      <c r="AD41" s="498">
        <f>SUM(Y41:AC41)</f>
        <v>0</v>
      </c>
      <c r="AE41" s="451">
        <v>0</v>
      </c>
      <c r="AF41" s="451">
        <v>0</v>
      </c>
      <c r="AG41" s="451">
        <v>0</v>
      </c>
      <c r="AH41" s="451">
        <v>0</v>
      </c>
      <c r="AI41" s="451">
        <v>0</v>
      </c>
      <c r="AJ41" s="498">
        <f>SUM(AE41:AI41)</f>
        <v>0</v>
      </c>
      <c r="AK41" s="451">
        <v>0</v>
      </c>
      <c r="AL41" s="451">
        <v>0</v>
      </c>
      <c r="AM41" s="451">
        <v>0</v>
      </c>
      <c r="AN41" s="451">
        <v>0</v>
      </c>
      <c r="AO41" s="451">
        <v>0</v>
      </c>
      <c r="AP41" s="498">
        <f>SUM(AK41:AO41)</f>
        <v>0</v>
      </c>
      <c r="AQ41" s="451">
        <v>0</v>
      </c>
      <c r="AR41" s="451">
        <v>0</v>
      </c>
      <c r="AS41" s="451">
        <v>0</v>
      </c>
      <c r="AT41" s="451">
        <v>0</v>
      </c>
      <c r="AU41" s="451">
        <v>0</v>
      </c>
      <c r="AV41" s="498">
        <f>SUM(AQ41:AU41)</f>
        <v>0</v>
      </c>
      <c r="AW41" s="451">
        <v>0</v>
      </c>
      <c r="AX41" s="451">
        <v>0</v>
      </c>
      <c r="AY41" s="451">
        <v>0</v>
      </c>
      <c r="AZ41" s="451">
        <v>0</v>
      </c>
      <c r="BA41" s="451">
        <v>0</v>
      </c>
      <c r="BB41" s="498">
        <f>SUM(AW41:BA41)</f>
        <v>0</v>
      </c>
      <c r="BC41" s="424"/>
      <c r="BD41" s="91"/>
      <c r="BE41" s="430"/>
      <c r="BG41" s="43">
        <f xml:space="preserve"> IF( SUM( BX41:DR41 ) = 0, 0, $BX$5 )</f>
        <v>0</v>
      </c>
      <c r="BH41" s="43"/>
      <c r="BJ41" s="62">
        <f>+BJ40+1</f>
        <v>24</v>
      </c>
      <c r="BK41" s="63" t="s">
        <v>195</v>
      </c>
      <c r="BL41" s="64" t="s">
        <v>41</v>
      </c>
      <c r="BM41" s="65">
        <v>3</v>
      </c>
      <c r="BN41" s="72" t="s">
        <v>1033</v>
      </c>
      <c r="BO41" s="73" t="s">
        <v>1034</v>
      </c>
      <c r="BP41" s="73" t="s">
        <v>1035</v>
      </c>
      <c r="BQ41" s="454" t="s">
        <v>1036</v>
      </c>
      <c r="BR41" s="454" t="s">
        <v>1037</v>
      </c>
      <c r="BS41" s="499" t="s">
        <v>1038</v>
      </c>
      <c r="BX41" s="61">
        <f>IF('[1]Validation flags'!$H$3=1,0, IF( ISNUMBER(G41), 0, 1 ))</f>
        <v>0</v>
      </c>
      <c r="BY41" s="61">
        <f>IF('[1]Validation flags'!$H$3=1,0, IF( ISNUMBER(H41), 0, 1 ))</f>
        <v>0</v>
      </c>
      <c r="BZ41" s="61">
        <f>IF('[1]Validation flags'!$H$3=1,0, IF( ISNUMBER(I41), 0, 1 ))</f>
        <v>0</v>
      </c>
      <c r="CA41" s="61">
        <f>IF('[1]Validation flags'!$H$3=1,0, IF( ISNUMBER(J41), 0, 1 ))</f>
        <v>0</v>
      </c>
      <c r="CB41" s="61">
        <f>IF('[1]Validation flags'!$H$3=1,0, IF( ISNUMBER(K41), 0, 1 ))</f>
        <v>0</v>
      </c>
      <c r="CC41" s="149"/>
      <c r="CD41" s="61">
        <f>IF('[1]Validation flags'!$H$3=1,0, IF( ISNUMBER(M41), 0, 1 ))</f>
        <v>0</v>
      </c>
      <c r="CE41" s="61">
        <f>IF('[1]Validation flags'!$H$3=1,0, IF( ISNUMBER(N41), 0, 1 ))</f>
        <v>0</v>
      </c>
      <c r="CF41" s="61">
        <f>IF('[1]Validation flags'!$H$3=1,0, IF( ISNUMBER(O41), 0, 1 ))</f>
        <v>0</v>
      </c>
      <c r="CG41" s="61">
        <f>IF('[1]Validation flags'!$H$3=1,0, IF( ISNUMBER(P41), 0, 1 ))</f>
        <v>0</v>
      </c>
      <c r="CH41" s="61">
        <f>IF('[1]Validation flags'!$H$3=1,0, IF( ISNUMBER(Q41), 0, 1 ))</f>
        <v>0</v>
      </c>
      <c r="CI41" s="280"/>
      <c r="CJ41" s="61">
        <f>IF('[1]Validation flags'!$H$3=1,0, IF( ISNUMBER(S41), 0, 1 ))</f>
        <v>0</v>
      </c>
      <c r="CK41" s="61">
        <f>IF('[1]Validation flags'!$H$3=1,0, IF( ISNUMBER(T41), 0, 1 ))</f>
        <v>0</v>
      </c>
      <c r="CL41" s="61">
        <f>IF('[1]Validation flags'!$H$3=1,0, IF( ISNUMBER(U41), 0, 1 ))</f>
        <v>0</v>
      </c>
      <c r="CM41" s="61">
        <f>IF('[1]Validation flags'!$H$3=1,0, IF( ISNUMBER(V41), 0, 1 ))</f>
        <v>0</v>
      </c>
      <c r="CN41" s="61">
        <f>IF('[1]Validation flags'!$H$3=1,0, IF( ISNUMBER(W41), 0, 1 ))</f>
        <v>0</v>
      </c>
      <c r="CO41" s="280"/>
      <c r="CP41" s="61">
        <f>IF('[1]Validation flags'!$H$3=1,0, IF( ISNUMBER(Y41), 0, 1 ))</f>
        <v>0</v>
      </c>
      <c r="CQ41" s="61">
        <f>IF('[1]Validation flags'!$H$3=1,0, IF( ISNUMBER(Z41), 0, 1 ))</f>
        <v>0</v>
      </c>
      <c r="CR41" s="61">
        <f>IF('[1]Validation flags'!$H$3=1,0, IF( ISNUMBER(AA41), 0, 1 ))</f>
        <v>0</v>
      </c>
      <c r="CS41" s="61">
        <f>IF('[1]Validation flags'!$H$3=1,0, IF( ISNUMBER(AB41), 0, 1 ))</f>
        <v>0</v>
      </c>
      <c r="CT41" s="61">
        <f>IF('[1]Validation flags'!$H$3=1,0, IF( ISNUMBER(AC41), 0, 1 ))</f>
        <v>0</v>
      </c>
      <c r="CU41" s="280"/>
      <c r="CV41" s="61">
        <f>IF('[1]Validation flags'!$H$3=1,0, IF( ISNUMBER(AE41), 0, 1 ))</f>
        <v>0</v>
      </c>
      <c r="CW41" s="61">
        <f>IF('[1]Validation flags'!$H$3=1,0, IF( ISNUMBER(AF41), 0, 1 ))</f>
        <v>0</v>
      </c>
      <c r="CX41" s="61">
        <f>IF('[1]Validation flags'!$H$3=1,0, IF( ISNUMBER(AG41), 0, 1 ))</f>
        <v>0</v>
      </c>
      <c r="CY41" s="61">
        <f>IF('[1]Validation flags'!$H$3=1,0, IF( ISNUMBER(AH41), 0, 1 ))</f>
        <v>0</v>
      </c>
      <c r="CZ41" s="61">
        <f>IF('[1]Validation flags'!$H$3=1,0, IF( ISNUMBER(AI41), 0, 1 ))</f>
        <v>0</v>
      </c>
      <c r="DA41" s="280"/>
      <c r="DB41" s="61">
        <f>IF('[1]Validation flags'!$H$3=1,0, IF( ISNUMBER(AK41), 0, 1 ))</f>
        <v>0</v>
      </c>
      <c r="DC41" s="61">
        <f>IF('[1]Validation flags'!$H$3=1,0, IF( ISNUMBER(AL41), 0, 1 ))</f>
        <v>0</v>
      </c>
      <c r="DD41" s="61">
        <f>IF('[1]Validation flags'!$H$3=1,0, IF( ISNUMBER(AM41), 0, 1 ))</f>
        <v>0</v>
      </c>
      <c r="DE41" s="61">
        <f>IF('[1]Validation flags'!$H$3=1,0, IF( ISNUMBER(AN41), 0, 1 ))</f>
        <v>0</v>
      </c>
      <c r="DF41" s="61">
        <f>IF('[1]Validation flags'!$H$3=1,0, IF( ISNUMBER(AO41), 0, 1 ))</f>
        <v>0</v>
      </c>
      <c r="DG41" s="280"/>
      <c r="DH41" s="61">
        <f>IF('[1]Validation flags'!$H$3=1,0, IF( ISNUMBER(AQ41), 0, 1 ))</f>
        <v>0</v>
      </c>
      <c r="DI41" s="61">
        <f>IF('[1]Validation flags'!$H$3=1,0, IF( ISNUMBER(AR41), 0, 1 ))</f>
        <v>0</v>
      </c>
      <c r="DJ41" s="61">
        <f>IF('[1]Validation flags'!$H$3=1,0, IF( ISNUMBER(AS41), 0, 1 ))</f>
        <v>0</v>
      </c>
      <c r="DK41" s="61">
        <f>IF('[1]Validation flags'!$H$3=1,0, IF( ISNUMBER(AT41), 0, 1 ))</f>
        <v>0</v>
      </c>
      <c r="DL41" s="61">
        <f>IF('[1]Validation flags'!$H$3=1,0, IF( ISNUMBER(AU41), 0, 1 ))</f>
        <v>0</v>
      </c>
      <c r="DM41" s="280"/>
      <c r="DN41" s="61">
        <f>IF('[1]Validation flags'!$H$3=1,0, IF( ISNUMBER(AW41), 0, 1 ))</f>
        <v>0</v>
      </c>
      <c r="DO41" s="61">
        <f>IF('[1]Validation flags'!$H$3=1,0, IF( ISNUMBER(AX41), 0, 1 ))</f>
        <v>0</v>
      </c>
      <c r="DP41" s="61">
        <f>IF('[1]Validation flags'!$H$3=1,0, IF( ISNUMBER(AY41), 0, 1 ))</f>
        <v>0</v>
      </c>
      <c r="DQ41" s="61">
        <f>IF('[1]Validation flags'!$H$3=1,0, IF( ISNUMBER(AZ41), 0, 1 ))</f>
        <v>0</v>
      </c>
      <c r="DR41" s="61">
        <f>IF('[1]Validation flags'!$H$3=1,0, IF( ISNUMBER(BA41), 0, 1 ))</f>
        <v>0</v>
      </c>
      <c r="DS41" s="280"/>
      <c r="DT41" s="124"/>
      <c r="DU41" s="280"/>
      <c r="DV41" s="280"/>
      <c r="DW41" s="280"/>
      <c r="DX41" s="280"/>
      <c r="DY41" s="280"/>
      <c r="DZ41" s="149"/>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c r="FF41" s="280"/>
      <c r="FG41" s="280"/>
      <c r="FH41" s="280"/>
      <c r="FI41" s="280"/>
      <c r="FJ41" s="280"/>
      <c r="FK41" s="280"/>
      <c r="FL41" s="280"/>
      <c r="FM41" s="280"/>
      <c r="FN41" s="280"/>
      <c r="FO41" s="280"/>
    </row>
    <row r="42" spans="2:171" ht="14.25" customHeight="1" thickBot="1" x14ac:dyDescent="0.35">
      <c r="B42" s="95">
        <f>+B41+1</f>
        <v>25</v>
      </c>
      <c r="C42" s="96" t="s">
        <v>201</v>
      </c>
      <c r="D42" s="97"/>
      <c r="E42" s="97" t="s">
        <v>41</v>
      </c>
      <c r="F42" s="98">
        <v>3</v>
      </c>
      <c r="G42" s="500">
        <f>G37+G40+G41</f>
        <v>0.99196696298786435</v>
      </c>
      <c r="H42" s="501">
        <f>H37+H40+H41</f>
        <v>1.4600368005728219</v>
      </c>
      <c r="I42" s="501">
        <f>I37+I40+I41</f>
        <v>0.38046767758056982</v>
      </c>
      <c r="J42" s="502">
        <f>J37+J40+J41</f>
        <v>0.32132710014973953</v>
      </c>
      <c r="K42" s="502">
        <f>K37+K40+K41</f>
        <v>0.131377786275826</v>
      </c>
      <c r="L42" s="503">
        <f>SUM(G42:K42)</f>
        <v>3.2851763275668211</v>
      </c>
      <c r="M42" s="500">
        <f>M37+M40+M41</f>
        <v>0.90000000000000013</v>
      </c>
      <c r="N42" s="501">
        <f>N37+N40+N41</f>
        <v>2.4020434866000002</v>
      </c>
      <c r="O42" s="501">
        <f>O37+O40+O41</f>
        <v>0.12</v>
      </c>
      <c r="P42" s="502">
        <f>P37+P40+P41</f>
        <v>0.41099999999999998</v>
      </c>
      <c r="Q42" s="502">
        <f>Q37+Q40+Q41</f>
        <v>3.0000000000000001E-3</v>
      </c>
      <c r="R42" s="503">
        <f>SUM(M42:Q42)</f>
        <v>3.8360434866000008</v>
      </c>
      <c r="S42" s="500">
        <f>S37+S40+S41</f>
        <v>0.69052480311968267</v>
      </c>
      <c r="T42" s="501">
        <f>T37+T40+T41</f>
        <v>4.4192102272047613</v>
      </c>
      <c r="U42" s="501">
        <f>U37+U40+U41</f>
        <v>0.31466819985493255</v>
      </c>
      <c r="V42" s="502">
        <f>V37+V40+V41</f>
        <v>0.17155944743849899</v>
      </c>
      <c r="W42" s="502">
        <f>W37+W40+W41</f>
        <v>9.9124369087624717E-2</v>
      </c>
      <c r="X42" s="503">
        <f>SUM(S42:W42)</f>
        <v>5.6950870467055008</v>
      </c>
      <c r="Y42" s="500">
        <f>Y37+Y40+Y41</f>
        <v>1.1695790356165268</v>
      </c>
      <c r="Z42" s="501">
        <f>Z37+Z40+Z41</f>
        <v>2.6304209643834726</v>
      </c>
      <c r="AA42" s="501">
        <f>AA37+AA40+AA41</f>
        <v>0.38393508259911024</v>
      </c>
      <c r="AB42" s="502">
        <f>AB37+AB40+AB41</f>
        <v>0.18528590546469809</v>
      </c>
      <c r="AC42" s="502">
        <f>AC37+AC40+AC41</f>
        <v>0.12877901193619157</v>
      </c>
      <c r="AD42" s="503">
        <f>SUM(Y42:AC42)</f>
        <v>4.4979999999999993</v>
      </c>
      <c r="AE42" s="500">
        <f>AE37+AE40+AE41</f>
        <v>1.1613733286638575</v>
      </c>
      <c r="AF42" s="501">
        <f>AF37+AF40+AF41</f>
        <v>2.966626671336142</v>
      </c>
      <c r="AG42" s="501">
        <f>AG37+AG40+AG41</f>
        <v>0.39832462905208044</v>
      </c>
      <c r="AH42" s="502">
        <f>AH37+AH40+AH41</f>
        <v>0.19392424457608776</v>
      </c>
      <c r="AI42" s="502">
        <f>AI37+AI40+AI41</f>
        <v>0.13375112637183173</v>
      </c>
      <c r="AJ42" s="503">
        <f>SUM(AE42:AI42)</f>
        <v>4.8539999999999983</v>
      </c>
      <c r="AK42" s="500">
        <f>AK37+AK40+AK41</f>
        <v>1.1536081952432302</v>
      </c>
      <c r="AL42" s="501">
        <f>AL37+AL40+AL41</f>
        <v>3.1713918047567695</v>
      </c>
      <c r="AM42" s="501">
        <f>AM37+AM40+AM41</f>
        <v>0.39832979751967396</v>
      </c>
      <c r="AN42" s="502">
        <f>AN37+AN40+AN41</f>
        <v>0.19391808617094786</v>
      </c>
      <c r="AO42" s="502">
        <f>AO37+AO40+AO41</f>
        <v>0.13375211630937811</v>
      </c>
      <c r="AP42" s="503">
        <f>SUM(AK42:AO42)</f>
        <v>5.0509999999999993</v>
      </c>
      <c r="AQ42" s="500">
        <f>AQ37+AQ40+AQ41</f>
        <v>1.143908759335782</v>
      </c>
      <c r="AR42" s="501">
        <f>AR37+AR40+AR41</f>
        <v>4.2930912406642179</v>
      </c>
      <c r="AS42" s="501">
        <f>AS37+AS40+AS41</f>
        <v>0.39833475522619755</v>
      </c>
      <c r="AT42" s="502">
        <f>AT37+AT40+AT41</f>
        <v>0.19391217889479995</v>
      </c>
      <c r="AU42" s="502">
        <f>AU37+AU40+AU41</f>
        <v>0.13375306587900254</v>
      </c>
      <c r="AV42" s="503">
        <f>SUM(AQ42:AU42)</f>
        <v>6.1629999999999985</v>
      </c>
      <c r="AW42" s="500">
        <f>AW37+AW40+AW41</f>
        <v>1.146858461069969</v>
      </c>
      <c r="AX42" s="501">
        <f>AX37+AX40+AX41</f>
        <v>2.7181415389300305</v>
      </c>
      <c r="AY42" s="501">
        <f>AY37+AY40+AY41</f>
        <v>0.39833754547862404</v>
      </c>
      <c r="AZ42" s="502">
        <f>AZ37+AZ40+AZ41</f>
        <v>0.19390885421401713</v>
      </c>
      <c r="BA42" s="502">
        <f>BA37+BA40+BA41</f>
        <v>0.13375360030735889</v>
      </c>
      <c r="BB42" s="503">
        <f>SUM(AW42:BA42)</f>
        <v>4.5909999999999993</v>
      </c>
      <c r="BC42" s="424"/>
      <c r="BD42" s="141" t="s">
        <v>202</v>
      </c>
      <c r="BE42" s="439"/>
      <c r="BG42" s="43"/>
      <c r="BH42" s="43"/>
      <c r="BJ42" s="95">
        <f>+BJ41+1</f>
        <v>25</v>
      </c>
      <c r="BK42" s="96" t="s">
        <v>201</v>
      </c>
      <c r="BL42" s="97" t="s">
        <v>41</v>
      </c>
      <c r="BM42" s="98">
        <v>3</v>
      </c>
      <c r="BN42" s="106" t="s">
        <v>1039</v>
      </c>
      <c r="BO42" s="108" t="s">
        <v>1040</v>
      </c>
      <c r="BP42" s="108" t="s">
        <v>1041</v>
      </c>
      <c r="BQ42" s="109" t="s">
        <v>1042</v>
      </c>
      <c r="BR42" s="109" t="s">
        <v>1043</v>
      </c>
      <c r="BS42" s="504" t="s">
        <v>1044</v>
      </c>
      <c r="BX42" s="280"/>
      <c r="BY42" s="280"/>
      <c r="BZ42" s="280"/>
      <c r="CA42" s="280"/>
      <c r="CB42" s="280"/>
      <c r="CC42" s="149"/>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124"/>
      <c r="DU42" s="280"/>
      <c r="DV42" s="280"/>
      <c r="DW42" s="280"/>
      <c r="DX42" s="280"/>
      <c r="DY42" s="280"/>
      <c r="DZ42" s="149"/>
      <c r="EA42" s="280"/>
      <c r="EB42" s="280"/>
      <c r="EC42" s="280"/>
      <c r="ED42" s="280"/>
      <c r="EE42" s="280"/>
      <c r="EF42" s="280"/>
      <c r="EG42" s="280"/>
      <c r="EH42" s="280"/>
      <c r="EI42" s="280"/>
      <c r="EJ42" s="280"/>
      <c r="EK42" s="280"/>
      <c r="EL42" s="280"/>
      <c r="EM42" s="280"/>
      <c r="EN42" s="280"/>
      <c r="EO42" s="280"/>
      <c r="EP42" s="280"/>
      <c r="EQ42" s="280"/>
      <c r="ER42" s="280"/>
      <c r="ES42" s="280"/>
      <c r="ET42" s="280"/>
      <c r="EU42" s="280"/>
      <c r="EV42" s="280"/>
      <c r="EW42" s="280"/>
      <c r="EX42" s="280"/>
      <c r="EY42" s="280"/>
      <c r="EZ42" s="280"/>
      <c r="FA42" s="280"/>
      <c r="FB42" s="280"/>
      <c r="FC42" s="280"/>
      <c r="FD42" s="280"/>
      <c r="FE42" s="280"/>
      <c r="FF42" s="280"/>
      <c r="FG42" s="280"/>
      <c r="FH42" s="280"/>
      <c r="FI42" s="280"/>
      <c r="FJ42" s="280"/>
      <c r="FK42" s="280"/>
      <c r="FL42" s="280"/>
      <c r="FM42" s="280"/>
      <c r="FN42" s="280"/>
      <c r="FO42" s="280"/>
    </row>
    <row r="43" spans="2:171" ht="14.25" customHeight="1" thickBot="1" x14ac:dyDescent="0.35">
      <c r="B43" s="505"/>
      <c r="C43" s="506"/>
      <c r="D43" s="436"/>
      <c r="E43" s="436"/>
      <c r="F43" s="436"/>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24"/>
      <c r="BD43" s="120"/>
      <c r="BE43" s="204"/>
      <c r="BG43" s="43"/>
      <c r="BH43" s="43"/>
      <c r="BJ43" s="505"/>
      <c r="BK43" s="506"/>
      <c r="BL43" s="436"/>
      <c r="BM43" s="436"/>
      <c r="BN43" s="437"/>
      <c r="BO43" s="437"/>
      <c r="BP43" s="437"/>
      <c r="BQ43" s="437"/>
      <c r="BR43" s="437"/>
      <c r="BS43" s="437"/>
      <c r="BX43" s="280"/>
      <c r="BY43" s="280"/>
      <c r="BZ43" s="280"/>
      <c r="CA43" s="280"/>
      <c r="CB43" s="280"/>
      <c r="CC43" s="149"/>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124"/>
      <c r="DU43" s="280"/>
      <c r="DV43" s="280"/>
      <c r="DW43" s="280"/>
      <c r="DX43" s="280"/>
      <c r="DY43" s="280"/>
      <c r="DZ43" s="149"/>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c r="FC43" s="280"/>
      <c r="FD43" s="280"/>
      <c r="FE43" s="280"/>
      <c r="FF43" s="280"/>
      <c r="FG43" s="280"/>
      <c r="FH43" s="280"/>
      <c r="FI43" s="280"/>
      <c r="FJ43" s="280"/>
      <c r="FK43" s="280"/>
      <c r="FL43" s="280"/>
      <c r="FM43" s="280"/>
      <c r="FN43" s="280"/>
      <c r="FO43" s="280"/>
    </row>
    <row r="44" spans="2:171" ht="15.75" thickBot="1" x14ac:dyDescent="0.35">
      <c r="B44" s="40" t="s">
        <v>208</v>
      </c>
      <c r="C44" s="153" t="s">
        <v>209</v>
      </c>
      <c r="D44" s="479"/>
      <c r="E44" s="425"/>
      <c r="F44" s="42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24"/>
      <c r="BD44" s="115"/>
      <c r="BE44" s="204"/>
      <c r="BG44" s="43"/>
      <c r="BH44" s="43"/>
      <c r="BJ44" s="40" t="s">
        <v>208</v>
      </c>
      <c r="BK44" s="153" t="s">
        <v>209</v>
      </c>
      <c r="BL44" s="425"/>
      <c r="BM44" s="425"/>
      <c r="BN44" s="507"/>
      <c r="BO44" s="507"/>
      <c r="BP44" s="507"/>
      <c r="BQ44" s="507"/>
      <c r="BR44" s="507"/>
      <c r="BS44" s="507"/>
      <c r="BX44" s="280"/>
      <c r="BY44" s="280"/>
      <c r="BZ44" s="280"/>
      <c r="CA44" s="280"/>
      <c r="CB44" s="280"/>
      <c r="CC44" s="149"/>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124"/>
      <c r="DU44" s="280"/>
      <c r="DV44" s="280"/>
      <c r="DW44" s="280"/>
      <c r="DX44" s="280"/>
      <c r="DY44" s="280"/>
      <c r="DZ44" s="149"/>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row>
    <row r="45" spans="2:171" ht="14.25" customHeight="1" x14ac:dyDescent="0.3">
      <c r="B45" s="508">
        <f>+B42+1</f>
        <v>26</v>
      </c>
      <c r="C45" s="156" t="s">
        <v>343</v>
      </c>
      <c r="D45" s="157"/>
      <c r="E45" s="46" t="s">
        <v>41</v>
      </c>
      <c r="F45" s="442">
        <v>3</v>
      </c>
      <c r="G45" s="443">
        <v>0</v>
      </c>
      <c r="H45" s="444">
        <v>0</v>
      </c>
      <c r="I45" s="444">
        <v>0</v>
      </c>
      <c r="J45" s="444">
        <v>0</v>
      </c>
      <c r="K45" s="444">
        <v>0</v>
      </c>
      <c r="L45" s="509">
        <f t="shared" ref="L45:L55" si="11">SUM(G45:K45)</f>
        <v>0</v>
      </c>
      <c r="M45" s="1002">
        <v>13.063000000000001</v>
      </c>
      <c r="N45" s="1003">
        <v>28.079000000000001</v>
      </c>
      <c r="O45" s="444">
        <v>0</v>
      </c>
      <c r="P45" s="444">
        <v>0</v>
      </c>
      <c r="Q45" s="444">
        <v>0</v>
      </c>
      <c r="R45" s="1010">
        <f t="shared" ref="R45:R55" si="12">SUM(M45:Q45)</f>
        <v>41.142000000000003</v>
      </c>
      <c r="S45" s="443">
        <v>0</v>
      </c>
      <c r="T45" s="1003">
        <v>1.9E-2</v>
      </c>
      <c r="U45" s="444">
        <v>0</v>
      </c>
      <c r="V45" s="444">
        <v>0</v>
      </c>
      <c r="W45" s="444">
        <v>0</v>
      </c>
      <c r="X45" s="509">
        <f t="shared" ref="X45:X55" si="13">SUM(S45:W45)</f>
        <v>1.9E-2</v>
      </c>
      <c r="Y45" s="443">
        <v>0</v>
      </c>
      <c r="Z45" s="444">
        <v>0</v>
      </c>
      <c r="AA45" s="444">
        <v>0</v>
      </c>
      <c r="AB45" s="444">
        <v>0</v>
      </c>
      <c r="AC45" s="444">
        <v>0</v>
      </c>
      <c r="AD45" s="509">
        <f t="shared" ref="AD45:AD55" si="14">SUM(Y45:AC45)</f>
        <v>0</v>
      </c>
      <c r="AE45" s="443">
        <v>0</v>
      </c>
      <c r="AF45" s="444">
        <v>0</v>
      </c>
      <c r="AG45" s="444">
        <v>0</v>
      </c>
      <c r="AH45" s="444">
        <v>0</v>
      </c>
      <c r="AI45" s="444">
        <v>0</v>
      </c>
      <c r="AJ45" s="509">
        <f t="shared" ref="AJ45:AJ55" si="15">SUM(AE45:AI45)</f>
        <v>0</v>
      </c>
      <c r="AK45" s="443">
        <v>0</v>
      </c>
      <c r="AL45" s="444">
        <v>0</v>
      </c>
      <c r="AM45" s="444">
        <v>0</v>
      </c>
      <c r="AN45" s="444">
        <v>0</v>
      </c>
      <c r="AO45" s="444">
        <v>0</v>
      </c>
      <c r="AP45" s="509">
        <f t="shared" ref="AP45:AP55" si="16">SUM(AK45:AO45)</f>
        <v>0</v>
      </c>
      <c r="AQ45" s="443">
        <v>0</v>
      </c>
      <c r="AR45" s="444">
        <v>0</v>
      </c>
      <c r="AS45" s="444">
        <v>0</v>
      </c>
      <c r="AT45" s="444">
        <v>0</v>
      </c>
      <c r="AU45" s="444">
        <v>0</v>
      </c>
      <c r="AV45" s="509">
        <f t="shared" ref="AV45:AV55" si="17">SUM(AQ45:AU45)</f>
        <v>0</v>
      </c>
      <c r="AW45" s="443">
        <v>0</v>
      </c>
      <c r="AX45" s="444">
        <v>0</v>
      </c>
      <c r="AY45" s="444">
        <v>0</v>
      </c>
      <c r="AZ45" s="444">
        <v>0</v>
      </c>
      <c r="BA45" s="444">
        <v>0</v>
      </c>
      <c r="BB45" s="509">
        <f t="shared" ref="BB45:BB55" si="18">SUM(AW45:BA45)</f>
        <v>0</v>
      </c>
      <c r="BC45" s="424"/>
      <c r="BD45" s="90"/>
      <c r="BE45" s="449" t="s">
        <v>498</v>
      </c>
      <c r="BG45" s="375">
        <f>(IF(SUM(BX45:DR45)=0,IF(BV45=1,$BV$5,0),$BX$5))</f>
        <v>0</v>
      </c>
      <c r="BH45" s="43"/>
      <c r="BJ45" s="44">
        <f>+BJ42+1</f>
        <v>26</v>
      </c>
      <c r="BK45" s="159" t="s">
        <v>212</v>
      </c>
      <c r="BL45" s="46" t="s">
        <v>41</v>
      </c>
      <c r="BM45" s="442">
        <v>3</v>
      </c>
      <c r="BN45" s="160" t="s">
        <v>1045</v>
      </c>
      <c r="BO45" s="161" t="s">
        <v>1046</v>
      </c>
      <c r="BP45" s="161" t="s">
        <v>1047</v>
      </c>
      <c r="BQ45" s="510" t="s">
        <v>1048</v>
      </c>
      <c r="BR45" s="510" t="s">
        <v>1049</v>
      </c>
      <c r="BS45" s="511" t="s">
        <v>1050</v>
      </c>
      <c r="BV45" s="512">
        <f xml:space="preserve"> IF( AND( OR( C45 = DS45, C45=""), SUM(G45:BB45) &lt;&gt; 0), 1, 0 )</f>
        <v>0</v>
      </c>
      <c r="BX45" s="61">
        <f xml:space="preserve"> IF( OR( $C$45 = $DS$45, $C$45 =""), 0, IF( ISNUMBER( G45 ), 0, 1 ))</f>
        <v>0</v>
      </c>
      <c r="BY45" s="61">
        <f xml:space="preserve"> IF( OR( $C$45 = $DS$45, $C$45 =""), 0, IF( ISNUMBER( H45 ), 0, 1 ))</f>
        <v>0</v>
      </c>
      <c r="BZ45" s="61">
        <f xml:space="preserve"> IF( OR( $C$45 = $DS$45, $C$45 =""), 0, IF( ISNUMBER( I45 ), 0, 1 ))</f>
        <v>0</v>
      </c>
      <c r="CA45" s="61">
        <f xml:space="preserve"> IF( OR( $C$45 = $DS$45, $C$45 =""), 0, IF( ISNUMBER( J45 ), 0, 1 ))</f>
        <v>0</v>
      </c>
      <c r="CB45" s="61">
        <f xml:space="preserve"> IF( OR( $C$45 = $DS$45, $C$45 =""), 0, IF( ISNUMBER( K45 ), 0, 1 ))</f>
        <v>0</v>
      </c>
      <c r="CC45" s="149"/>
      <c r="CD45" s="61">
        <f xml:space="preserve"> IF( OR( $C$45 = $DS$45, $C$45 =""), 0, IF( ISNUMBER( M45 ), 0, 1 ))</f>
        <v>0</v>
      </c>
      <c r="CE45" s="61">
        <f xml:space="preserve"> IF( OR( $C$45 = $DS$45, $C$45 =""), 0, IF( ISNUMBER( N45 ), 0, 1 ))</f>
        <v>0</v>
      </c>
      <c r="CF45" s="61">
        <f xml:space="preserve"> IF( OR( $C$45 = $DS$45, $C$45 =""), 0, IF( ISNUMBER( O45 ), 0, 1 ))</f>
        <v>0</v>
      </c>
      <c r="CG45" s="61">
        <f xml:space="preserve"> IF( OR( $C$45 = $DS$45, $C$45 =""), 0, IF( ISNUMBER( P45 ), 0, 1 ))</f>
        <v>0</v>
      </c>
      <c r="CH45" s="61">
        <f xml:space="preserve"> IF( OR( $C$45 = $DS$45, $C$45 =""), 0, IF( ISNUMBER( Q45 ), 0, 1 ))</f>
        <v>0</v>
      </c>
      <c r="CI45" s="280"/>
      <c r="CJ45" s="61">
        <f xml:space="preserve"> IF( OR( $C$45 = $DS$45, $C$45 =""), 0, IF( ISNUMBER( S45 ), 0, 1 ))</f>
        <v>0</v>
      </c>
      <c r="CK45" s="61">
        <f xml:space="preserve"> IF( OR( $C$45 = $DS$45, $C$45 =""), 0, IF( ISNUMBER( T45 ), 0, 1 ))</f>
        <v>0</v>
      </c>
      <c r="CL45" s="61">
        <f xml:space="preserve"> IF( OR( $C$45 = $DS$45, $C$45 =""), 0, IF( ISNUMBER( U45 ), 0, 1 ))</f>
        <v>0</v>
      </c>
      <c r="CM45" s="61">
        <f xml:space="preserve"> IF( OR( $C$45 = $DS$45, $C$45 =""), 0, IF( ISNUMBER( V45 ), 0, 1 ))</f>
        <v>0</v>
      </c>
      <c r="CN45" s="61">
        <f xml:space="preserve"> IF( OR( $C$45 = $DS$45, $C$45 =""), 0, IF( ISNUMBER( W45 ), 0, 1 ))</f>
        <v>0</v>
      </c>
      <c r="CO45" s="280"/>
      <c r="CP45" s="61">
        <f xml:space="preserve"> IF( OR( $C$45 = $DS$45, $C$45 =""), 0, IF( ISNUMBER( Y45 ), 0, 1 ))</f>
        <v>0</v>
      </c>
      <c r="CQ45" s="61">
        <f xml:space="preserve"> IF( OR( $C$45 = $DS$45, $C$45 =""), 0, IF( ISNUMBER( Z45 ), 0, 1 ))</f>
        <v>0</v>
      </c>
      <c r="CR45" s="61">
        <f xml:space="preserve"> IF( OR( $C$45 = $DS$45, $C$45 =""), 0, IF( ISNUMBER( AA45 ), 0, 1 ))</f>
        <v>0</v>
      </c>
      <c r="CS45" s="61">
        <f xml:space="preserve"> IF( OR( $C$45 = $DS$45, $C$45 =""), 0, IF( ISNUMBER( AB45 ), 0, 1 ))</f>
        <v>0</v>
      </c>
      <c r="CT45" s="61">
        <f xml:space="preserve"> IF( OR( $C$45 = $DS$45, $C$45 =""), 0, IF( ISNUMBER( AC45 ), 0, 1 ))</f>
        <v>0</v>
      </c>
      <c r="CU45" s="280"/>
      <c r="CV45" s="61">
        <f xml:space="preserve"> IF( OR( $C$45 = $DS$45, $C$45 =""), 0, IF( ISNUMBER( AE45 ), 0, 1 ))</f>
        <v>0</v>
      </c>
      <c r="CW45" s="61">
        <f xml:space="preserve"> IF( OR( $C$45 = $DS$45, $C$45 =""), 0, IF( ISNUMBER( AF45 ), 0, 1 ))</f>
        <v>0</v>
      </c>
      <c r="CX45" s="61">
        <f xml:space="preserve"> IF( OR( $C$45 = $DS$45, $C$45 =""), 0, IF( ISNUMBER( AG45 ), 0, 1 ))</f>
        <v>0</v>
      </c>
      <c r="CY45" s="61">
        <f xml:space="preserve"> IF( OR( $C$45 = $DS$45, $C$45 =""), 0, IF( ISNUMBER( AH45 ), 0, 1 ))</f>
        <v>0</v>
      </c>
      <c r="CZ45" s="61">
        <f xml:space="preserve"> IF( OR( $C$45 = $DS$45, $C$45 =""), 0, IF( ISNUMBER( AI45 ), 0, 1 ))</f>
        <v>0</v>
      </c>
      <c r="DA45" s="280"/>
      <c r="DB45" s="61">
        <f xml:space="preserve"> IF( OR( $C$45 = $DS$45, $C$45 =""), 0, IF( ISNUMBER( AK45 ), 0, 1 ))</f>
        <v>0</v>
      </c>
      <c r="DC45" s="61">
        <f xml:space="preserve"> IF( OR( $C$45 = $DS$45, $C$45 =""), 0, IF( ISNUMBER( AL45 ), 0, 1 ))</f>
        <v>0</v>
      </c>
      <c r="DD45" s="61">
        <f xml:space="preserve"> IF( OR( $C$45 = $DS$45, $C$45 =""), 0, IF( ISNUMBER( AM45 ), 0, 1 ))</f>
        <v>0</v>
      </c>
      <c r="DE45" s="61">
        <f xml:space="preserve"> IF( OR( $C$45 = $DS$45, $C$45 =""), 0, IF( ISNUMBER( AN45 ), 0, 1 ))</f>
        <v>0</v>
      </c>
      <c r="DF45" s="61">
        <f xml:space="preserve"> IF( OR( $C$45 = $DS$45, $C$45 =""), 0, IF( ISNUMBER( AO45 ), 0, 1 ))</f>
        <v>0</v>
      </c>
      <c r="DG45" s="280"/>
      <c r="DH45" s="61">
        <f xml:space="preserve"> IF( OR( $C$45 = $DS$45, $C$45 =""), 0, IF( ISNUMBER( AQ45 ), 0, 1 ))</f>
        <v>0</v>
      </c>
      <c r="DI45" s="61">
        <f xml:space="preserve"> IF( OR( $C$45 = $DS$45, $C$45 =""), 0, IF( ISNUMBER( AR45 ), 0, 1 ))</f>
        <v>0</v>
      </c>
      <c r="DJ45" s="61">
        <f xml:space="preserve"> IF( OR( $C$45 = $DS$45, $C$45 =""), 0, IF( ISNUMBER( AS45 ), 0, 1 ))</f>
        <v>0</v>
      </c>
      <c r="DK45" s="61">
        <f xml:space="preserve"> IF( OR( $C$45 = $DS$45, $C$45 =""), 0, IF( ISNUMBER( AT45 ), 0, 1 ))</f>
        <v>0</v>
      </c>
      <c r="DL45" s="61">
        <f xml:space="preserve"> IF( OR( $C$45 = $DS$45, $C$45 =""), 0, IF( ISNUMBER( AU45 ), 0, 1 ))</f>
        <v>0</v>
      </c>
      <c r="DM45" s="280"/>
      <c r="DN45" s="61">
        <f xml:space="preserve"> IF( OR( $C$45 = $DS$45, $C$45 =""), 0, IF( ISNUMBER( AW45 ), 0, 1 ))</f>
        <v>0</v>
      </c>
      <c r="DO45" s="61">
        <f xml:space="preserve"> IF( OR( $C$45 = $DS$45, $C$45 =""), 0, IF( ISNUMBER( AX45 ), 0, 1 ))</f>
        <v>0</v>
      </c>
      <c r="DP45" s="61">
        <f xml:space="preserve"> IF( OR( $C$45 = $DS$45, $C$45 =""), 0, IF( ISNUMBER( AY45 ), 0, 1 ))</f>
        <v>0</v>
      </c>
      <c r="DQ45" s="61">
        <f xml:space="preserve"> IF( OR( $C$45 = $DS$45, $C$45 =""), 0, IF( ISNUMBER( AZ45 ), 0, 1 ))</f>
        <v>0</v>
      </c>
      <c r="DR45" s="61">
        <f xml:space="preserve"> IF( OR( $C$45 = $DS$45, $C$45 =""), 0, IF( ISNUMBER( BA45 ), 0, 1 ))</f>
        <v>0</v>
      </c>
      <c r="DS45" s="280" t="s">
        <v>210</v>
      </c>
      <c r="DT45" s="124"/>
      <c r="DU45" s="280"/>
      <c r="DV45" s="280"/>
      <c r="DW45" s="280"/>
      <c r="DX45" s="280"/>
      <c r="DY45" s="280"/>
      <c r="DZ45" s="149"/>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c r="FL45" s="280"/>
      <c r="FM45" s="280"/>
      <c r="FN45" s="280"/>
      <c r="FO45" s="280"/>
    </row>
    <row r="46" spans="2:171" ht="14.25" customHeight="1" x14ac:dyDescent="0.3">
      <c r="B46" s="513">
        <f t="shared" ref="B46:B54" si="19">+B45+1</f>
        <v>27</v>
      </c>
      <c r="C46" s="514" t="s">
        <v>218</v>
      </c>
      <c r="D46" s="167"/>
      <c r="E46" s="64" t="s">
        <v>41</v>
      </c>
      <c r="F46" s="79">
        <v>3</v>
      </c>
      <c r="G46" s="463">
        <v>0</v>
      </c>
      <c r="H46" s="451">
        <v>0</v>
      </c>
      <c r="I46" s="451">
        <v>0</v>
      </c>
      <c r="J46" s="451">
        <v>0</v>
      </c>
      <c r="K46" s="451">
        <v>0</v>
      </c>
      <c r="L46" s="515">
        <f t="shared" si="11"/>
        <v>0</v>
      </c>
      <c r="M46" s="463">
        <v>0</v>
      </c>
      <c r="N46" s="451">
        <v>0</v>
      </c>
      <c r="O46" s="451">
        <v>0</v>
      </c>
      <c r="P46" s="451">
        <v>0</v>
      </c>
      <c r="Q46" s="451">
        <v>0</v>
      </c>
      <c r="R46" s="515">
        <f t="shared" si="12"/>
        <v>0</v>
      </c>
      <c r="S46" s="463">
        <v>0</v>
      </c>
      <c r="T46" s="451">
        <v>0</v>
      </c>
      <c r="U46" s="451">
        <v>0</v>
      </c>
      <c r="V46" s="451">
        <v>0</v>
      </c>
      <c r="W46" s="451">
        <v>0</v>
      </c>
      <c r="X46" s="515">
        <f t="shared" si="13"/>
        <v>0</v>
      </c>
      <c r="Y46" s="463">
        <v>0</v>
      </c>
      <c r="Z46" s="451">
        <v>0</v>
      </c>
      <c r="AA46" s="451">
        <v>0</v>
      </c>
      <c r="AB46" s="451">
        <v>0</v>
      </c>
      <c r="AC46" s="451">
        <v>0</v>
      </c>
      <c r="AD46" s="515">
        <f t="shared" si="14"/>
        <v>0</v>
      </c>
      <c r="AE46" s="463">
        <v>0</v>
      </c>
      <c r="AF46" s="451">
        <v>0</v>
      </c>
      <c r="AG46" s="451">
        <v>0</v>
      </c>
      <c r="AH46" s="451">
        <v>0</v>
      </c>
      <c r="AI46" s="451">
        <v>0</v>
      </c>
      <c r="AJ46" s="515">
        <f t="shared" si="15"/>
        <v>0</v>
      </c>
      <c r="AK46" s="463">
        <v>0</v>
      </c>
      <c r="AL46" s="451">
        <v>0</v>
      </c>
      <c r="AM46" s="451">
        <v>0</v>
      </c>
      <c r="AN46" s="451">
        <v>0</v>
      </c>
      <c r="AO46" s="451">
        <v>0</v>
      </c>
      <c r="AP46" s="515">
        <f t="shared" si="16"/>
        <v>0</v>
      </c>
      <c r="AQ46" s="463">
        <v>0</v>
      </c>
      <c r="AR46" s="451">
        <v>0</v>
      </c>
      <c r="AS46" s="451">
        <v>0</v>
      </c>
      <c r="AT46" s="451">
        <v>0</v>
      </c>
      <c r="AU46" s="451">
        <v>0</v>
      </c>
      <c r="AV46" s="515">
        <f t="shared" si="17"/>
        <v>0</v>
      </c>
      <c r="AW46" s="463">
        <v>0</v>
      </c>
      <c r="AX46" s="451">
        <v>0</v>
      </c>
      <c r="AY46" s="451">
        <v>0</v>
      </c>
      <c r="AZ46" s="451">
        <v>0</v>
      </c>
      <c r="BA46" s="451">
        <v>0</v>
      </c>
      <c r="BB46" s="515">
        <f t="shared" si="18"/>
        <v>0</v>
      </c>
      <c r="BC46" s="424"/>
      <c r="BD46" s="91"/>
      <c r="BE46" s="430" t="s">
        <v>498</v>
      </c>
      <c r="BG46" s="375">
        <f t="shared" ref="BG46:BG54" si="20">(IF(SUM(BX46:DR46)=0,IF(BV46=1,$BV$5,0),$BX$5))</f>
        <v>0</v>
      </c>
      <c r="BH46" s="43"/>
      <c r="BJ46" s="62">
        <f t="shared" ref="BJ46:BJ54" si="21">+BJ45+1</f>
        <v>27</v>
      </c>
      <c r="BK46" s="169" t="s">
        <v>219</v>
      </c>
      <c r="BL46" s="64" t="s">
        <v>41</v>
      </c>
      <c r="BM46" s="79">
        <v>3</v>
      </c>
      <c r="BN46" s="170" t="s">
        <v>1051</v>
      </c>
      <c r="BO46" s="171" t="s">
        <v>1052</v>
      </c>
      <c r="BP46" s="171" t="s">
        <v>1053</v>
      </c>
      <c r="BQ46" s="516" t="s">
        <v>1054</v>
      </c>
      <c r="BR46" s="516" t="s">
        <v>1055</v>
      </c>
      <c r="BS46" s="517" t="s">
        <v>1056</v>
      </c>
      <c r="BV46" s="512">
        <f t="shared" ref="BV46:BV54" si="22" xml:space="preserve"> IF( AND( OR( C46 = DS46, C46=""), SUM(G46:BB46) &lt;&gt; 0), 1, 0 )</f>
        <v>0</v>
      </c>
      <c r="BX46" s="61">
        <f xml:space="preserve"> IF( OR( $C$46 = $DS$46, $C$46 =""), 0, IF( ISNUMBER( G46 ), 0, 1 ))</f>
        <v>0</v>
      </c>
      <c r="BY46" s="61">
        <f xml:space="preserve"> IF( OR( $C$46 = $DS$46, $C$46 =""), 0, IF( ISNUMBER( H46 ), 0, 1 ))</f>
        <v>0</v>
      </c>
      <c r="BZ46" s="61">
        <f xml:space="preserve"> IF( OR( $C$46 = $DS$46, $C$46 =""), 0, IF( ISNUMBER( I46 ), 0, 1 ))</f>
        <v>0</v>
      </c>
      <c r="CA46" s="61">
        <f xml:space="preserve"> IF( OR( $C$46 = $DS$46, $C$46 =""), 0, IF( ISNUMBER( J46 ), 0, 1 ))</f>
        <v>0</v>
      </c>
      <c r="CB46" s="61">
        <f xml:space="preserve"> IF( OR( $C$46 = $DS$46, $C$46 =""), 0, IF( ISNUMBER( K46 ), 0, 1 ))</f>
        <v>0</v>
      </c>
      <c r="CC46" s="149"/>
      <c r="CD46" s="61">
        <f xml:space="preserve"> IF( OR( $C$46 = $DS$46, $C$46 =""), 0, IF( ISNUMBER( M46 ), 0, 1 ))</f>
        <v>0</v>
      </c>
      <c r="CE46" s="61">
        <f xml:space="preserve"> IF( OR( $C$46 = $DS$46, $C$46 =""), 0, IF( ISNUMBER( N46 ), 0, 1 ))</f>
        <v>0</v>
      </c>
      <c r="CF46" s="61">
        <f xml:space="preserve"> IF( OR( $C$46 = $DS$46, $C$46 =""), 0, IF( ISNUMBER( O46 ), 0, 1 ))</f>
        <v>0</v>
      </c>
      <c r="CG46" s="61">
        <f xml:space="preserve"> IF( OR( $C$46 = $DS$46, $C$46 =""), 0, IF( ISNUMBER( P46 ), 0, 1 ))</f>
        <v>0</v>
      </c>
      <c r="CH46" s="61">
        <f xml:space="preserve"> IF( OR( $C$46 = $DS$46, $C$46 =""), 0, IF( ISNUMBER( Q46 ), 0, 1 ))</f>
        <v>0</v>
      </c>
      <c r="CI46" s="280"/>
      <c r="CJ46" s="61">
        <f xml:space="preserve"> IF( OR( $C$46 = $DS$46, $C$46 =""), 0, IF( ISNUMBER( S46 ), 0, 1 ))</f>
        <v>0</v>
      </c>
      <c r="CK46" s="61">
        <f xml:space="preserve"> IF( OR( $C$46 = $DS$46, $C$46 =""), 0, IF( ISNUMBER( T46 ), 0, 1 ))</f>
        <v>0</v>
      </c>
      <c r="CL46" s="61">
        <f xml:space="preserve"> IF( OR( $C$46 = $DS$46, $C$46 =""), 0, IF( ISNUMBER( U46 ), 0, 1 ))</f>
        <v>0</v>
      </c>
      <c r="CM46" s="61">
        <f xml:space="preserve"> IF( OR( $C$46 = $DS$46, $C$46 =""), 0, IF( ISNUMBER( V46 ), 0, 1 ))</f>
        <v>0</v>
      </c>
      <c r="CN46" s="61">
        <f xml:space="preserve"> IF( OR( $C$46 = $DS$46, $C$46 =""), 0, IF( ISNUMBER( W46 ), 0, 1 ))</f>
        <v>0</v>
      </c>
      <c r="CO46" s="280"/>
      <c r="CP46" s="61">
        <f xml:space="preserve"> IF( OR( $C$46 = $DS$46, $C$46 =""), 0, IF( ISNUMBER( Y46 ), 0, 1 ))</f>
        <v>0</v>
      </c>
      <c r="CQ46" s="61">
        <f xml:space="preserve"> IF( OR( $C$46 = $DS$46, $C$46 =""), 0, IF( ISNUMBER( Z46 ), 0, 1 ))</f>
        <v>0</v>
      </c>
      <c r="CR46" s="61">
        <f xml:space="preserve"> IF( OR( $C$46 = $DS$46, $C$46 =""), 0, IF( ISNUMBER( AA46 ), 0, 1 ))</f>
        <v>0</v>
      </c>
      <c r="CS46" s="61">
        <f xml:space="preserve"> IF( OR( $C$46 = $DS$46, $C$46 =""), 0, IF( ISNUMBER( AB46 ), 0, 1 ))</f>
        <v>0</v>
      </c>
      <c r="CT46" s="61">
        <f xml:space="preserve"> IF( OR( $C$46 = $DS$46, $C$46 =""), 0, IF( ISNUMBER( AC46 ), 0, 1 ))</f>
        <v>0</v>
      </c>
      <c r="CU46" s="280"/>
      <c r="CV46" s="61">
        <f xml:space="preserve"> IF( OR( $C$46 = $DS$46, $C$46 =""), 0, IF( ISNUMBER( AE46 ), 0, 1 ))</f>
        <v>0</v>
      </c>
      <c r="CW46" s="61">
        <f xml:space="preserve"> IF( OR( $C$46 = $DS$46, $C$46 =""), 0, IF( ISNUMBER( AF46 ), 0, 1 ))</f>
        <v>0</v>
      </c>
      <c r="CX46" s="61">
        <f xml:space="preserve"> IF( OR( $C$46 = $DS$46, $C$46 =""), 0, IF( ISNUMBER( AG46 ), 0, 1 ))</f>
        <v>0</v>
      </c>
      <c r="CY46" s="61">
        <f xml:space="preserve"> IF( OR( $C$46 = $DS$46, $C$46 =""), 0, IF( ISNUMBER( AH46 ), 0, 1 ))</f>
        <v>0</v>
      </c>
      <c r="CZ46" s="61">
        <f xml:space="preserve"> IF( OR( $C$46 = $DS$46, $C$46 =""), 0, IF( ISNUMBER( AI46 ), 0, 1 ))</f>
        <v>0</v>
      </c>
      <c r="DA46" s="280"/>
      <c r="DB46" s="61">
        <f xml:space="preserve"> IF( OR( $C$46 = $DS$46, $C$46 =""), 0, IF( ISNUMBER( AK46 ), 0, 1 ))</f>
        <v>0</v>
      </c>
      <c r="DC46" s="61">
        <f xml:space="preserve"> IF( OR( $C$46 = $DS$46, $C$46 =""), 0, IF( ISNUMBER( AL46 ), 0, 1 ))</f>
        <v>0</v>
      </c>
      <c r="DD46" s="61">
        <f xml:space="preserve"> IF( OR( $C$46 = $DS$46, $C$46 =""), 0, IF( ISNUMBER( AM46 ), 0, 1 ))</f>
        <v>0</v>
      </c>
      <c r="DE46" s="61">
        <f xml:space="preserve"> IF( OR( $C$46 = $DS$46, $C$46 =""), 0, IF( ISNUMBER( AN46 ), 0, 1 ))</f>
        <v>0</v>
      </c>
      <c r="DF46" s="61">
        <f xml:space="preserve"> IF( OR( $C$46 = $DS$46, $C$46 =""), 0, IF( ISNUMBER( AO46 ), 0, 1 ))</f>
        <v>0</v>
      </c>
      <c r="DG46" s="280"/>
      <c r="DH46" s="61">
        <f xml:space="preserve"> IF( OR( $C$46 = $DS$46, $C$46 =""), 0, IF( ISNUMBER( AQ46 ), 0, 1 ))</f>
        <v>0</v>
      </c>
      <c r="DI46" s="61">
        <f xml:space="preserve"> IF( OR( $C$46 = $DS$46, $C$46 =""), 0, IF( ISNUMBER( AR46 ), 0, 1 ))</f>
        <v>0</v>
      </c>
      <c r="DJ46" s="61">
        <f xml:space="preserve"> IF( OR( $C$46 = $DS$46, $C$46 =""), 0, IF( ISNUMBER( AS46 ), 0, 1 ))</f>
        <v>0</v>
      </c>
      <c r="DK46" s="61">
        <f xml:space="preserve"> IF( OR( $C$46 = $DS$46, $C$46 =""), 0, IF( ISNUMBER( AT46 ), 0, 1 ))</f>
        <v>0</v>
      </c>
      <c r="DL46" s="61">
        <f xml:space="preserve"> IF( OR( $C$46 = $DS$46, $C$46 =""), 0, IF( ISNUMBER( AU46 ), 0, 1 ))</f>
        <v>0</v>
      </c>
      <c r="DM46" s="280"/>
      <c r="DN46" s="61">
        <f xml:space="preserve"> IF( OR( $C$46 = $DS$46, $C$46 =""), 0, IF( ISNUMBER( AW46 ), 0, 1 ))</f>
        <v>0</v>
      </c>
      <c r="DO46" s="61">
        <f xml:space="preserve"> IF( OR( $C$46 = $DS$46, $C$46 =""), 0, IF( ISNUMBER( AX46 ), 0, 1 ))</f>
        <v>0</v>
      </c>
      <c r="DP46" s="61">
        <f xml:space="preserve"> IF( OR( $C$46 = $DS$46, $C$46 =""), 0, IF( ISNUMBER( AY46 ), 0, 1 ))</f>
        <v>0</v>
      </c>
      <c r="DQ46" s="61">
        <f xml:space="preserve"> IF( OR( $C$46 = $DS$46, $C$46 =""), 0, IF( ISNUMBER( AZ46 ), 0, 1 ))</f>
        <v>0</v>
      </c>
      <c r="DR46" s="61">
        <f xml:space="preserve"> IF( OR( $C$46 = $DS$46, $C$46 =""), 0, IF( ISNUMBER( BA46 ), 0, 1 ))</f>
        <v>0</v>
      </c>
      <c r="DS46" s="280" t="s">
        <v>218</v>
      </c>
      <c r="DT46" s="124"/>
      <c r="DU46" s="280"/>
      <c r="DV46" s="280"/>
      <c r="DW46" s="280"/>
      <c r="DX46" s="280"/>
      <c r="DY46" s="280"/>
      <c r="DZ46" s="149"/>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c r="FL46" s="280"/>
      <c r="FM46" s="280"/>
      <c r="FN46" s="280"/>
      <c r="FO46" s="280"/>
    </row>
    <row r="47" spans="2:171" ht="14.25" customHeight="1" x14ac:dyDescent="0.3">
      <c r="B47" s="513">
        <f t="shared" si="19"/>
        <v>28</v>
      </c>
      <c r="C47" s="514" t="s">
        <v>225</v>
      </c>
      <c r="D47" s="167"/>
      <c r="E47" s="64" t="s">
        <v>41</v>
      </c>
      <c r="F47" s="79">
        <v>3</v>
      </c>
      <c r="G47" s="463">
        <v>0</v>
      </c>
      <c r="H47" s="451">
        <v>0</v>
      </c>
      <c r="I47" s="451">
        <v>0</v>
      </c>
      <c r="J47" s="451">
        <v>0</v>
      </c>
      <c r="K47" s="451">
        <v>0</v>
      </c>
      <c r="L47" s="515">
        <f t="shared" si="11"/>
        <v>0</v>
      </c>
      <c r="M47" s="463">
        <v>0</v>
      </c>
      <c r="N47" s="451">
        <v>0</v>
      </c>
      <c r="O47" s="451">
        <v>0</v>
      </c>
      <c r="P47" s="451">
        <v>0</v>
      </c>
      <c r="Q47" s="451">
        <v>0</v>
      </c>
      <c r="R47" s="515">
        <f t="shared" si="12"/>
        <v>0</v>
      </c>
      <c r="S47" s="463">
        <v>0</v>
      </c>
      <c r="T47" s="451">
        <v>0</v>
      </c>
      <c r="U47" s="451">
        <v>0</v>
      </c>
      <c r="V47" s="451">
        <v>0</v>
      </c>
      <c r="W47" s="451">
        <v>0</v>
      </c>
      <c r="X47" s="515">
        <f t="shared" si="13"/>
        <v>0</v>
      </c>
      <c r="Y47" s="463">
        <v>0</v>
      </c>
      <c r="Z47" s="451">
        <v>0</v>
      </c>
      <c r="AA47" s="451">
        <v>0</v>
      </c>
      <c r="AB47" s="451">
        <v>0</v>
      </c>
      <c r="AC47" s="451">
        <v>0</v>
      </c>
      <c r="AD47" s="515">
        <f t="shared" si="14"/>
        <v>0</v>
      </c>
      <c r="AE47" s="463">
        <v>0</v>
      </c>
      <c r="AF47" s="451">
        <v>0</v>
      </c>
      <c r="AG47" s="451">
        <v>0</v>
      </c>
      <c r="AH47" s="451">
        <v>0</v>
      </c>
      <c r="AI47" s="451">
        <v>0</v>
      </c>
      <c r="AJ47" s="515">
        <f t="shared" si="15"/>
        <v>0</v>
      </c>
      <c r="AK47" s="463">
        <v>0</v>
      </c>
      <c r="AL47" s="451">
        <v>0</v>
      </c>
      <c r="AM47" s="451">
        <v>0</v>
      </c>
      <c r="AN47" s="451">
        <v>0</v>
      </c>
      <c r="AO47" s="451">
        <v>0</v>
      </c>
      <c r="AP47" s="515">
        <f t="shared" si="16"/>
        <v>0</v>
      </c>
      <c r="AQ47" s="463">
        <v>0</v>
      </c>
      <c r="AR47" s="451">
        <v>0</v>
      </c>
      <c r="AS47" s="451">
        <v>0</v>
      </c>
      <c r="AT47" s="451">
        <v>0</v>
      </c>
      <c r="AU47" s="451">
        <v>0</v>
      </c>
      <c r="AV47" s="515">
        <f t="shared" si="17"/>
        <v>0</v>
      </c>
      <c r="AW47" s="463">
        <v>0</v>
      </c>
      <c r="AX47" s="451">
        <v>0</v>
      </c>
      <c r="AY47" s="451">
        <v>0</v>
      </c>
      <c r="AZ47" s="451">
        <v>0</v>
      </c>
      <c r="BA47" s="451">
        <v>0</v>
      </c>
      <c r="BB47" s="515">
        <f t="shared" si="18"/>
        <v>0</v>
      </c>
      <c r="BC47" s="424"/>
      <c r="BD47" s="91"/>
      <c r="BE47" s="430" t="s">
        <v>498</v>
      </c>
      <c r="BG47" s="375">
        <f t="shared" si="20"/>
        <v>0</v>
      </c>
      <c r="BH47" s="43"/>
      <c r="BJ47" s="62">
        <f t="shared" si="21"/>
        <v>28</v>
      </c>
      <c r="BK47" s="169" t="s">
        <v>226</v>
      </c>
      <c r="BL47" s="64" t="s">
        <v>41</v>
      </c>
      <c r="BM47" s="79">
        <v>3</v>
      </c>
      <c r="BN47" s="170" t="s">
        <v>1057</v>
      </c>
      <c r="BO47" s="171" t="s">
        <v>1058</v>
      </c>
      <c r="BP47" s="171" t="s">
        <v>1059</v>
      </c>
      <c r="BQ47" s="516" t="s">
        <v>1060</v>
      </c>
      <c r="BR47" s="516" t="s">
        <v>1061</v>
      </c>
      <c r="BS47" s="517" t="s">
        <v>1062</v>
      </c>
      <c r="BV47" s="512">
        <f t="shared" si="22"/>
        <v>0</v>
      </c>
      <c r="BX47" s="61">
        <f xml:space="preserve"> IF( OR( $C$47 = $DS$47, $C$47 =""), 0, IF( ISNUMBER( G47 ), 0, 1 ))</f>
        <v>0</v>
      </c>
      <c r="BY47" s="61">
        <f xml:space="preserve"> IF( OR( $C$47 = $DS$47, $C$47 =""), 0, IF( ISNUMBER( H47 ), 0, 1 ))</f>
        <v>0</v>
      </c>
      <c r="BZ47" s="61">
        <f xml:space="preserve"> IF( OR( $C$47 = $DS$47, $C$47 =""), 0, IF( ISNUMBER( I47 ), 0, 1 ))</f>
        <v>0</v>
      </c>
      <c r="CA47" s="61">
        <f xml:space="preserve"> IF( OR( $C$47 = $DS$47, $C$47 =""), 0, IF( ISNUMBER( J47 ), 0, 1 ))</f>
        <v>0</v>
      </c>
      <c r="CB47" s="61">
        <f xml:space="preserve"> IF( OR( $C$47 = $DS$47, $C$47 =""), 0, IF( ISNUMBER( K47 ), 0, 1 ))</f>
        <v>0</v>
      </c>
      <c r="CC47" s="149"/>
      <c r="CD47" s="61">
        <f xml:space="preserve"> IF( OR( $C$47 = $DS$47, $C$47 =""), 0, IF( ISNUMBER( M47 ), 0, 1 ))</f>
        <v>0</v>
      </c>
      <c r="CE47" s="61">
        <f xml:space="preserve"> IF( OR( $C$47 = $DS$47, $C$47 =""), 0, IF( ISNUMBER( N47 ), 0, 1 ))</f>
        <v>0</v>
      </c>
      <c r="CF47" s="61">
        <f xml:space="preserve"> IF( OR( $C$47 = $DS$47, $C$47 =""), 0, IF( ISNUMBER( O47 ), 0, 1 ))</f>
        <v>0</v>
      </c>
      <c r="CG47" s="61">
        <f xml:space="preserve"> IF( OR( $C$47 = $DS$47, $C$47 =""), 0, IF( ISNUMBER( P47 ), 0, 1 ))</f>
        <v>0</v>
      </c>
      <c r="CH47" s="61">
        <f xml:space="preserve"> IF( OR( $C$47 = $DS$47, $C$47 =""), 0, IF( ISNUMBER( Q47 ), 0, 1 ))</f>
        <v>0</v>
      </c>
      <c r="CI47" s="280"/>
      <c r="CJ47" s="61">
        <f xml:space="preserve"> IF( OR( $C$47 = $DS$47, $C$47 =""), 0, IF( ISNUMBER( S47 ), 0, 1 ))</f>
        <v>0</v>
      </c>
      <c r="CK47" s="61">
        <f xml:space="preserve"> IF( OR( $C$47 = $DS$47, $C$47 =""), 0, IF( ISNUMBER( T47 ), 0, 1 ))</f>
        <v>0</v>
      </c>
      <c r="CL47" s="61">
        <f xml:space="preserve"> IF( OR( $C$47 = $DS$47, $C$47 =""), 0, IF( ISNUMBER( U47 ), 0, 1 ))</f>
        <v>0</v>
      </c>
      <c r="CM47" s="61">
        <f xml:space="preserve"> IF( OR( $C$47 = $DS$47, $C$47 =""), 0, IF( ISNUMBER( V47 ), 0, 1 ))</f>
        <v>0</v>
      </c>
      <c r="CN47" s="61">
        <f xml:space="preserve"> IF( OR( $C$47 = $DS$47, $C$47 =""), 0, IF( ISNUMBER( W47 ), 0, 1 ))</f>
        <v>0</v>
      </c>
      <c r="CO47" s="280"/>
      <c r="CP47" s="61">
        <f xml:space="preserve"> IF( OR( $C$47 = $DS$47, $C$47 =""), 0, IF( ISNUMBER( Y47 ), 0, 1 ))</f>
        <v>0</v>
      </c>
      <c r="CQ47" s="61">
        <f xml:space="preserve"> IF( OR( $C$47 = $DS$47, $C$47 =""), 0, IF( ISNUMBER( Z47 ), 0, 1 ))</f>
        <v>0</v>
      </c>
      <c r="CR47" s="61">
        <f xml:space="preserve"> IF( OR( $C$47 = $DS$47, $C$47 =""), 0, IF( ISNUMBER( AA47 ), 0, 1 ))</f>
        <v>0</v>
      </c>
      <c r="CS47" s="61">
        <f xml:space="preserve"> IF( OR( $C$47 = $DS$47, $C$47 =""), 0, IF( ISNUMBER( AB47 ), 0, 1 ))</f>
        <v>0</v>
      </c>
      <c r="CT47" s="61">
        <f xml:space="preserve"> IF( OR( $C$47 = $DS$47, $C$47 =""), 0, IF( ISNUMBER( AC47 ), 0, 1 ))</f>
        <v>0</v>
      </c>
      <c r="CU47" s="280"/>
      <c r="CV47" s="61">
        <f xml:space="preserve"> IF( OR( $C$47 = $DS$47, $C$47 =""), 0, IF( ISNUMBER( AE47 ), 0, 1 ))</f>
        <v>0</v>
      </c>
      <c r="CW47" s="61">
        <f xml:space="preserve"> IF( OR( $C$47 = $DS$47, $C$47 =""), 0, IF( ISNUMBER( AF47 ), 0, 1 ))</f>
        <v>0</v>
      </c>
      <c r="CX47" s="61">
        <f xml:space="preserve"> IF( OR( $C$47 = $DS$47, $C$47 =""), 0, IF( ISNUMBER( AG47 ), 0, 1 ))</f>
        <v>0</v>
      </c>
      <c r="CY47" s="61">
        <f xml:space="preserve"> IF( OR( $C$47 = $DS$47, $C$47 =""), 0, IF( ISNUMBER( AH47 ), 0, 1 ))</f>
        <v>0</v>
      </c>
      <c r="CZ47" s="61">
        <f xml:space="preserve"> IF( OR( $C$47 = $DS$47, $C$47 =""), 0, IF( ISNUMBER( AI47 ), 0, 1 ))</f>
        <v>0</v>
      </c>
      <c r="DA47" s="280"/>
      <c r="DB47" s="61">
        <f xml:space="preserve"> IF( OR( $C$47 = $DS$47, $C$47 =""), 0, IF( ISNUMBER( AK47 ), 0, 1 ))</f>
        <v>0</v>
      </c>
      <c r="DC47" s="61">
        <f xml:space="preserve"> IF( OR( $C$47 = $DS$47, $C$47 =""), 0, IF( ISNUMBER( AL47 ), 0, 1 ))</f>
        <v>0</v>
      </c>
      <c r="DD47" s="61">
        <f xml:space="preserve"> IF( OR( $C$47 = $DS$47, $C$47 =""), 0, IF( ISNUMBER( AM47 ), 0, 1 ))</f>
        <v>0</v>
      </c>
      <c r="DE47" s="61">
        <f xml:space="preserve"> IF( OR( $C$47 = $DS$47, $C$47 =""), 0, IF( ISNUMBER( AN47 ), 0, 1 ))</f>
        <v>0</v>
      </c>
      <c r="DF47" s="61">
        <f xml:space="preserve"> IF( OR( $C$47 = $DS$47, $C$47 =""), 0, IF( ISNUMBER( AO47 ), 0, 1 ))</f>
        <v>0</v>
      </c>
      <c r="DG47" s="280"/>
      <c r="DH47" s="61">
        <f xml:space="preserve"> IF( OR( $C$47 = $DS$47, $C$47 =""), 0, IF( ISNUMBER( AQ47 ), 0, 1 ))</f>
        <v>0</v>
      </c>
      <c r="DI47" s="61">
        <f xml:space="preserve"> IF( OR( $C$47 = $DS$47, $C$47 =""), 0, IF( ISNUMBER( AR47 ), 0, 1 ))</f>
        <v>0</v>
      </c>
      <c r="DJ47" s="61">
        <f xml:space="preserve"> IF( OR( $C$47 = $DS$47, $C$47 =""), 0, IF( ISNUMBER( AS47 ), 0, 1 ))</f>
        <v>0</v>
      </c>
      <c r="DK47" s="61">
        <f xml:space="preserve"> IF( OR( $C$47 = $DS$47, $C$47 =""), 0, IF( ISNUMBER( AT47 ), 0, 1 ))</f>
        <v>0</v>
      </c>
      <c r="DL47" s="61">
        <f xml:space="preserve"> IF( OR( $C$47 = $DS$47, $C$47 =""), 0, IF( ISNUMBER( AU47 ), 0, 1 ))</f>
        <v>0</v>
      </c>
      <c r="DM47" s="280"/>
      <c r="DN47" s="61">
        <f xml:space="preserve"> IF( OR( $C$47 = $DS$47, $C$47 =""), 0, IF( ISNUMBER( AW47 ), 0, 1 ))</f>
        <v>0</v>
      </c>
      <c r="DO47" s="61">
        <f xml:space="preserve"> IF( OR( $C$47 = $DS$47, $C$47 =""), 0, IF( ISNUMBER( AX47 ), 0, 1 ))</f>
        <v>0</v>
      </c>
      <c r="DP47" s="61">
        <f xml:space="preserve"> IF( OR( $C$47 = $DS$47, $C$47 =""), 0, IF( ISNUMBER( AY47 ), 0, 1 ))</f>
        <v>0</v>
      </c>
      <c r="DQ47" s="61">
        <f xml:space="preserve"> IF( OR( $C$47 = $DS$47, $C$47 =""), 0, IF( ISNUMBER( AZ47 ), 0, 1 ))</f>
        <v>0</v>
      </c>
      <c r="DR47" s="61">
        <f xml:space="preserve"> IF( OR( $C$47 = $DS$47, $C$47 =""), 0, IF( ISNUMBER( BA47 ), 0, 1 ))</f>
        <v>0</v>
      </c>
      <c r="DS47" s="280" t="s">
        <v>225</v>
      </c>
      <c r="DT47" s="124"/>
      <c r="DU47" s="280"/>
      <c r="DV47" s="280"/>
      <c r="DW47" s="280"/>
      <c r="DX47" s="280"/>
      <c r="DY47" s="280"/>
      <c r="DZ47" s="149"/>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c r="FL47" s="280"/>
      <c r="FM47" s="280"/>
      <c r="FN47" s="280"/>
      <c r="FO47" s="280"/>
    </row>
    <row r="48" spans="2:171" ht="14.25" customHeight="1" x14ac:dyDescent="0.3">
      <c r="B48" s="518">
        <f t="shared" si="19"/>
        <v>29</v>
      </c>
      <c r="C48" s="514" t="s">
        <v>232</v>
      </c>
      <c r="D48" s="167"/>
      <c r="E48" s="64" t="s">
        <v>41</v>
      </c>
      <c r="F48" s="79">
        <v>3</v>
      </c>
      <c r="G48" s="463">
        <v>0</v>
      </c>
      <c r="H48" s="451">
        <v>0</v>
      </c>
      <c r="I48" s="451">
        <v>0</v>
      </c>
      <c r="J48" s="451">
        <v>0</v>
      </c>
      <c r="K48" s="451">
        <v>0</v>
      </c>
      <c r="L48" s="515">
        <f t="shared" si="11"/>
        <v>0</v>
      </c>
      <c r="M48" s="463">
        <v>0</v>
      </c>
      <c r="N48" s="451">
        <v>0</v>
      </c>
      <c r="O48" s="451">
        <v>0</v>
      </c>
      <c r="P48" s="451">
        <v>0</v>
      </c>
      <c r="Q48" s="451">
        <v>0</v>
      </c>
      <c r="R48" s="515">
        <f t="shared" si="12"/>
        <v>0</v>
      </c>
      <c r="S48" s="463">
        <v>0</v>
      </c>
      <c r="T48" s="451">
        <v>0</v>
      </c>
      <c r="U48" s="451">
        <v>0</v>
      </c>
      <c r="V48" s="451">
        <v>0</v>
      </c>
      <c r="W48" s="451">
        <v>0</v>
      </c>
      <c r="X48" s="515">
        <f t="shared" si="13"/>
        <v>0</v>
      </c>
      <c r="Y48" s="463">
        <v>0</v>
      </c>
      <c r="Z48" s="451">
        <v>0</v>
      </c>
      <c r="AA48" s="451">
        <v>0</v>
      </c>
      <c r="AB48" s="451">
        <v>0</v>
      </c>
      <c r="AC48" s="451">
        <v>0</v>
      </c>
      <c r="AD48" s="515">
        <f t="shared" si="14"/>
        <v>0</v>
      </c>
      <c r="AE48" s="463">
        <v>0</v>
      </c>
      <c r="AF48" s="451">
        <v>0</v>
      </c>
      <c r="AG48" s="451">
        <v>0</v>
      </c>
      <c r="AH48" s="451">
        <v>0</v>
      </c>
      <c r="AI48" s="451">
        <v>0</v>
      </c>
      <c r="AJ48" s="515">
        <f t="shared" si="15"/>
        <v>0</v>
      </c>
      <c r="AK48" s="463">
        <v>0</v>
      </c>
      <c r="AL48" s="451">
        <v>0</v>
      </c>
      <c r="AM48" s="451">
        <v>0</v>
      </c>
      <c r="AN48" s="451">
        <v>0</v>
      </c>
      <c r="AO48" s="451">
        <v>0</v>
      </c>
      <c r="AP48" s="515">
        <f t="shared" si="16"/>
        <v>0</v>
      </c>
      <c r="AQ48" s="463">
        <v>0</v>
      </c>
      <c r="AR48" s="451">
        <v>0</v>
      </c>
      <c r="AS48" s="451">
        <v>0</v>
      </c>
      <c r="AT48" s="451">
        <v>0</v>
      </c>
      <c r="AU48" s="451">
        <v>0</v>
      </c>
      <c r="AV48" s="515">
        <f t="shared" si="17"/>
        <v>0</v>
      </c>
      <c r="AW48" s="463">
        <v>0</v>
      </c>
      <c r="AX48" s="451">
        <v>0</v>
      </c>
      <c r="AY48" s="451">
        <v>0</v>
      </c>
      <c r="AZ48" s="451">
        <v>0</v>
      </c>
      <c r="BA48" s="451">
        <v>0</v>
      </c>
      <c r="BB48" s="515">
        <f t="shared" si="18"/>
        <v>0</v>
      </c>
      <c r="BC48" s="424"/>
      <c r="BD48" s="91"/>
      <c r="BE48" s="430" t="s">
        <v>498</v>
      </c>
      <c r="BG48" s="375">
        <f t="shared" si="20"/>
        <v>0</v>
      </c>
      <c r="BH48" s="43"/>
      <c r="BJ48" s="174">
        <f t="shared" si="21"/>
        <v>29</v>
      </c>
      <c r="BK48" s="169" t="s">
        <v>233</v>
      </c>
      <c r="BL48" s="64" t="s">
        <v>41</v>
      </c>
      <c r="BM48" s="79">
        <v>3</v>
      </c>
      <c r="BN48" s="170" t="s">
        <v>1063</v>
      </c>
      <c r="BO48" s="171" t="s">
        <v>1064</v>
      </c>
      <c r="BP48" s="171" t="s">
        <v>1065</v>
      </c>
      <c r="BQ48" s="516" t="s">
        <v>1066</v>
      </c>
      <c r="BR48" s="516" t="s">
        <v>1067</v>
      </c>
      <c r="BS48" s="517" t="s">
        <v>1068</v>
      </c>
      <c r="BV48" s="512">
        <f t="shared" si="22"/>
        <v>0</v>
      </c>
      <c r="BX48" s="61">
        <f xml:space="preserve"> IF( OR( $C$48 = $DS$48, $C$48 =""), 0, IF( ISNUMBER( G48 ), 0, 1 ))</f>
        <v>0</v>
      </c>
      <c r="BY48" s="61">
        <f xml:space="preserve"> IF( OR( $C$48 = $DS$48, $C$48 =""), 0, IF( ISNUMBER( H48 ), 0, 1 ))</f>
        <v>0</v>
      </c>
      <c r="BZ48" s="61">
        <f xml:space="preserve"> IF( OR( $C$48 = $DS$48, $C$48 =""), 0, IF( ISNUMBER( I48 ), 0, 1 ))</f>
        <v>0</v>
      </c>
      <c r="CA48" s="61">
        <f xml:space="preserve"> IF( OR( $C$48 = $DS$48, $C$48 =""), 0, IF( ISNUMBER( J48 ), 0, 1 ))</f>
        <v>0</v>
      </c>
      <c r="CB48" s="61">
        <f xml:space="preserve"> IF( OR( $C$48 = $DS$48, $C$48 =""), 0, IF( ISNUMBER( K48 ), 0, 1 ))</f>
        <v>0</v>
      </c>
      <c r="CC48" s="149"/>
      <c r="CD48" s="61">
        <f xml:space="preserve"> IF( OR( $C$48 = $DS$48, $C$48 =""), 0, IF( ISNUMBER( M48 ), 0, 1 ))</f>
        <v>0</v>
      </c>
      <c r="CE48" s="61">
        <f xml:space="preserve"> IF( OR( $C$48 = $DS$48, $C$48 =""), 0, IF( ISNUMBER( N48 ), 0, 1 ))</f>
        <v>0</v>
      </c>
      <c r="CF48" s="61">
        <f xml:space="preserve"> IF( OR( $C$48 = $DS$48, $C$48 =""), 0, IF( ISNUMBER( O48 ), 0, 1 ))</f>
        <v>0</v>
      </c>
      <c r="CG48" s="61">
        <f xml:space="preserve"> IF( OR( $C$48 = $DS$48, $C$48 =""), 0, IF( ISNUMBER( P48 ), 0, 1 ))</f>
        <v>0</v>
      </c>
      <c r="CH48" s="61">
        <f xml:space="preserve"> IF( OR( $C$48 = $DS$48, $C$48 =""), 0, IF( ISNUMBER( Q48 ), 0, 1 ))</f>
        <v>0</v>
      </c>
      <c r="CI48" s="280"/>
      <c r="CJ48" s="61">
        <f xml:space="preserve"> IF( OR( $C$48 = $DS$48, $C$48 =""), 0, IF( ISNUMBER( S48 ), 0, 1 ))</f>
        <v>0</v>
      </c>
      <c r="CK48" s="61">
        <f xml:space="preserve"> IF( OR( $C$48 = $DS$48, $C$48 =""), 0, IF( ISNUMBER( T48 ), 0, 1 ))</f>
        <v>0</v>
      </c>
      <c r="CL48" s="61">
        <f xml:space="preserve"> IF( OR( $C$48 = $DS$48, $C$48 =""), 0, IF( ISNUMBER( U48 ), 0, 1 ))</f>
        <v>0</v>
      </c>
      <c r="CM48" s="61">
        <f xml:space="preserve"> IF( OR( $C$48 = $DS$48, $C$48 =""), 0, IF( ISNUMBER( V48 ), 0, 1 ))</f>
        <v>0</v>
      </c>
      <c r="CN48" s="61">
        <f xml:space="preserve"> IF( OR( $C$48 = $DS$48, $C$48 =""), 0, IF( ISNUMBER( W48 ), 0, 1 ))</f>
        <v>0</v>
      </c>
      <c r="CO48" s="280"/>
      <c r="CP48" s="61">
        <f xml:space="preserve"> IF( OR( $C$48 = $DS$48, $C$48 =""), 0, IF( ISNUMBER( Y48 ), 0, 1 ))</f>
        <v>0</v>
      </c>
      <c r="CQ48" s="61">
        <f xml:space="preserve"> IF( OR( $C$48 = $DS$48, $C$48 =""), 0, IF( ISNUMBER( Z48 ), 0, 1 ))</f>
        <v>0</v>
      </c>
      <c r="CR48" s="61">
        <f xml:space="preserve"> IF( OR( $C$48 = $DS$48, $C$48 =""), 0, IF( ISNUMBER( AA48 ), 0, 1 ))</f>
        <v>0</v>
      </c>
      <c r="CS48" s="61">
        <f xml:space="preserve"> IF( OR( $C$48 = $DS$48, $C$48 =""), 0, IF( ISNUMBER( AB48 ), 0, 1 ))</f>
        <v>0</v>
      </c>
      <c r="CT48" s="61">
        <f xml:space="preserve"> IF( OR( $C$48 = $DS$48, $C$48 =""), 0, IF( ISNUMBER( AC48 ), 0, 1 ))</f>
        <v>0</v>
      </c>
      <c r="CU48" s="280"/>
      <c r="CV48" s="61">
        <f xml:space="preserve"> IF( OR( $C$48 = $DS$48, $C$48 =""), 0, IF( ISNUMBER( AE48 ), 0, 1 ))</f>
        <v>0</v>
      </c>
      <c r="CW48" s="61">
        <f xml:space="preserve"> IF( OR( $C$48 = $DS$48, $C$48 =""), 0, IF( ISNUMBER( AF48 ), 0, 1 ))</f>
        <v>0</v>
      </c>
      <c r="CX48" s="61">
        <f xml:space="preserve"> IF( OR( $C$48 = $DS$48, $C$48 =""), 0, IF( ISNUMBER( AG48 ), 0, 1 ))</f>
        <v>0</v>
      </c>
      <c r="CY48" s="61">
        <f xml:space="preserve"> IF( OR( $C$48 = $DS$48, $C$48 =""), 0, IF( ISNUMBER( AH48 ), 0, 1 ))</f>
        <v>0</v>
      </c>
      <c r="CZ48" s="61">
        <f xml:space="preserve"> IF( OR( $C$48 = $DS$48, $C$48 =""), 0, IF( ISNUMBER( AI48 ), 0, 1 ))</f>
        <v>0</v>
      </c>
      <c r="DA48" s="280"/>
      <c r="DB48" s="61">
        <f xml:space="preserve"> IF( OR( $C$48 = $DS$48, $C$48 =""), 0, IF( ISNUMBER( AK48 ), 0, 1 ))</f>
        <v>0</v>
      </c>
      <c r="DC48" s="61">
        <f xml:space="preserve"> IF( OR( $C$48 = $DS$48, $C$48 =""), 0, IF( ISNUMBER( AL48 ), 0, 1 ))</f>
        <v>0</v>
      </c>
      <c r="DD48" s="61">
        <f xml:space="preserve"> IF( OR( $C$48 = $DS$48, $C$48 =""), 0, IF( ISNUMBER( AM48 ), 0, 1 ))</f>
        <v>0</v>
      </c>
      <c r="DE48" s="61">
        <f xml:space="preserve"> IF( OR( $C$48 = $DS$48, $C$48 =""), 0, IF( ISNUMBER( AN48 ), 0, 1 ))</f>
        <v>0</v>
      </c>
      <c r="DF48" s="61">
        <f xml:space="preserve"> IF( OR( $C$48 = $DS$48, $C$48 =""), 0, IF( ISNUMBER( AO48 ), 0, 1 ))</f>
        <v>0</v>
      </c>
      <c r="DG48" s="280"/>
      <c r="DH48" s="61">
        <f xml:space="preserve"> IF( OR( $C$48 = $DS$48, $C$48 =""), 0, IF( ISNUMBER( AQ48 ), 0, 1 ))</f>
        <v>0</v>
      </c>
      <c r="DI48" s="61">
        <f xml:space="preserve"> IF( OR( $C$48 = $DS$48, $C$48 =""), 0, IF( ISNUMBER( AR48 ), 0, 1 ))</f>
        <v>0</v>
      </c>
      <c r="DJ48" s="61">
        <f xml:space="preserve"> IF( OR( $C$48 = $DS$48, $C$48 =""), 0, IF( ISNUMBER( AS48 ), 0, 1 ))</f>
        <v>0</v>
      </c>
      <c r="DK48" s="61">
        <f xml:space="preserve"> IF( OR( $C$48 = $DS$48, $C$48 =""), 0, IF( ISNUMBER( AT48 ), 0, 1 ))</f>
        <v>0</v>
      </c>
      <c r="DL48" s="61">
        <f xml:space="preserve"> IF( OR( $C$48 = $DS$48, $C$48 =""), 0, IF( ISNUMBER( AU48 ), 0, 1 ))</f>
        <v>0</v>
      </c>
      <c r="DM48" s="280"/>
      <c r="DN48" s="61">
        <f xml:space="preserve"> IF( OR( $C$48 = $DS$48, $C$48 =""), 0, IF( ISNUMBER( AW48 ), 0, 1 ))</f>
        <v>0</v>
      </c>
      <c r="DO48" s="61">
        <f xml:space="preserve"> IF( OR( $C$48 = $DS$48, $C$48 =""), 0, IF( ISNUMBER( AX48 ), 0, 1 ))</f>
        <v>0</v>
      </c>
      <c r="DP48" s="61">
        <f xml:space="preserve"> IF( OR( $C$48 = $DS$48, $C$48 =""), 0, IF( ISNUMBER( AY48 ), 0, 1 ))</f>
        <v>0</v>
      </c>
      <c r="DQ48" s="61">
        <f xml:space="preserve"> IF( OR( $C$48 = $DS$48, $C$48 =""), 0, IF( ISNUMBER( AZ48 ), 0, 1 ))</f>
        <v>0</v>
      </c>
      <c r="DR48" s="61">
        <f xml:space="preserve"> IF( OR( $C$48 = $DS$48, $C$48 =""), 0, IF( ISNUMBER( BA48 ), 0, 1 ))</f>
        <v>0</v>
      </c>
      <c r="DS48" s="280" t="s">
        <v>232</v>
      </c>
      <c r="DT48" s="147"/>
      <c r="DU48" s="280"/>
      <c r="DV48" s="280"/>
      <c r="DW48" s="280"/>
      <c r="DX48" s="280"/>
      <c r="DY48" s="280"/>
      <c r="DZ48" s="149"/>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row>
    <row r="49" spans="2:171" ht="14.25" customHeight="1" x14ac:dyDescent="0.3">
      <c r="B49" s="513">
        <f t="shared" si="19"/>
        <v>30</v>
      </c>
      <c r="C49" s="514" t="s">
        <v>239</v>
      </c>
      <c r="D49" s="167"/>
      <c r="E49" s="64" t="s">
        <v>41</v>
      </c>
      <c r="F49" s="79">
        <v>3</v>
      </c>
      <c r="G49" s="463">
        <v>0</v>
      </c>
      <c r="H49" s="451">
        <v>0</v>
      </c>
      <c r="I49" s="451">
        <v>0</v>
      </c>
      <c r="J49" s="451">
        <v>0</v>
      </c>
      <c r="K49" s="451">
        <v>0</v>
      </c>
      <c r="L49" s="515">
        <f t="shared" si="11"/>
        <v>0</v>
      </c>
      <c r="M49" s="463">
        <v>0</v>
      </c>
      <c r="N49" s="451">
        <v>0</v>
      </c>
      <c r="O49" s="451">
        <v>0</v>
      </c>
      <c r="P49" s="451">
        <v>0</v>
      </c>
      <c r="Q49" s="451">
        <v>0</v>
      </c>
      <c r="R49" s="515">
        <f t="shared" si="12"/>
        <v>0</v>
      </c>
      <c r="S49" s="463">
        <v>0</v>
      </c>
      <c r="T49" s="451">
        <v>0</v>
      </c>
      <c r="U49" s="451">
        <v>0</v>
      </c>
      <c r="V49" s="451">
        <v>0</v>
      </c>
      <c r="W49" s="451">
        <v>0</v>
      </c>
      <c r="X49" s="515">
        <f t="shared" si="13"/>
        <v>0</v>
      </c>
      <c r="Y49" s="463">
        <v>0</v>
      </c>
      <c r="Z49" s="451">
        <v>0</v>
      </c>
      <c r="AA49" s="451">
        <v>0</v>
      </c>
      <c r="AB49" s="451">
        <v>0</v>
      </c>
      <c r="AC49" s="451">
        <v>0</v>
      </c>
      <c r="AD49" s="515">
        <f t="shared" si="14"/>
        <v>0</v>
      </c>
      <c r="AE49" s="463">
        <v>0</v>
      </c>
      <c r="AF49" s="451">
        <v>0</v>
      </c>
      <c r="AG49" s="451">
        <v>0</v>
      </c>
      <c r="AH49" s="451">
        <v>0</v>
      </c>
      <c r="AI49" s="451">
        <v>0</v>
      </c>
      <c r="AJ49" s="515">
        <f t="shared" si="15"/>
        <v>0</v>
      </c>
      <c r="AK49" s="463">
        <v>0</v>
      </c>
      <c r="AL49" s="451">
        <v>0</v>
      </c>
      <c r="AM49" s="451">
        <v>0</v>
      </c>
      <c r="AN49" s="451">
        <v>0</v>
      </c>
      <c r="AO49" s="451">
        <v>0</v>
      </c>
      <c r="AP49" s="515">
        <f t="shared" si="16"/>
        <v>0</v>
      </c>
      <c r="AQ49" s="463">
        <v>0</v>
      </c>
      <c r="AR49" s="451">
        <v>0</v>
      </c>
      <c r="AS49" s="451">
        <v>0</v>
      </c>
      <c r="AT49" s="451">
        <v>0</v>
      </c>
      <c r="AU49" s="451">
        <v>0</v>
      </c>
      <c r="AV49" s="515">
        <f t="shared" si="17"/>
        <v>0</v>
      </c>
      <c r="AW49" s="463">
        <v>0</v>
      </c>
      <c r="AX49" s="451">
        <v>0</v>
      </c>
      <c r="AY49" s="451">
        <v>0</v>
      </c>
      <c r="AZ49" s="451">
        <v>0</v>
      </c>
      <c r="BA49" s="451">
        <v>0</v>
      </c>
      <c r="BB49" s="515">
        <f t="shared" si="18"/>
        <v>0</v>
      </c>
      <c r="BC49" s="424"/>
      <c r="BD49" s="91"/>
      <c r="BE49" s="430" t="s">
        <v>498</v>
      </c>
      <c r="BG49" s="375">
        <f t="shared" si="20"/>
        <v>0</v>
      </c>
      <c r="BH49" s="43"/>
      <c r="BJ49" s="62">
        <f t="shared" si="21"/>
        <v>30</v>
      </c>
      <c r="BK49" s="169" t="s">
        <v>240</v>
      </c>
      <c r="BL49" s="64" t="s">
        <v>41</v>
      </c>
      <c r="BM49" s="79">
        <v>3</v>
      </c>
      <c r="BN49" s="170" t="s">
        <v>1069</v>
      </c>
      <c r="BO49" s="171" t="s">
        <v>1070</v>
      </c>
      <c r="BP49" s="171" t="s">
        <v>1071</v>
      </c>
      <c r="BQ49" s="516" t="s">
        <v>1072</v>
      </c>
      <c r="BR49" s="516" t="s">
        <v>1073</v>
      </c>
      <c r="BS49" s="517" t="s">
        <v>1074</v>
      </c>
      <c r="BV49" s="512">
        <f t="shared" si="22"/>
        <v>0</v>
      </c>
      <c r="BX49" s="61">
        <f xml:space="preserve"> IF( OR( $C$49 = $DS$49, $C$49 =""), 0, IF( ISNUMBER( G49 ), 0, 1 ))</f>
        <v>0</v>
      </c>
      <c r="BY49" s="61">
        <f xml:space="preserve"> IF( OR( $C$49 = $DS$49, $C$49 =""), 0, IF( ISNUMBER( H49 ), 0, 1 ))</f>
        <v>0</v>
      </c>
      <c r="BZ49" s="61">
        <f xml:space="preserve"> IF( OR( $C$49 = $DS$49, $C$49 =""), 0, IF( ISNUMBER( I49 ), 0, 1 ))</f>
        <v>0</v>
      </c>
      <c r="CA49" s="61">
        <f xml:space="preserve"> IF( OR( $C$49 = $DS$49, $C$49 =""), 0, IF( ISNUMBER( J49 ), 0, 1 ))</f>
        <v>0</v>
      </c>
      <c r="CB49" s="61">
        <f xml:space="preserve"> IF( OR( $C$49 = $DS$49, $C$49 =""), 0, IF( ISNUMBER( K49 ), 0, 1 ))</f>
        <v>0</v>
      </c>
      <c r="CC49" s="149"/>
      <c r="CD49" s="61">
        <f xml:space="preserve"> IF( OR( $C$49 = $DS$49, $C$49 =""), 0, IF( ISNUMBER( M49 ), 0, 1 ))</f>
        <v>0</v>
      </c>
      <c r="CE49" s="61">
        <f xml:space="preserve"> IF( OR( $C$49 = $DS$49, $C$49 =""), 0, IF( ISNUMBER( N49 ), 0, 1 ))</f>
        <v>0</v>
      </c>
      <c r="CF49" s="61">
        <f xml:space="preserve"> IF( OR( $C$49 = $DS$49, $C$49 =""), 0, IF( ISNUMBER( O49 ), 0, 1 ))</f>
        <v>0</v>
      </c>
      <c r="CG49" s="61">
        <f xml:space="preserve"> IF( OR( $C$49 = $DS$49, $C$49 =""), 0, IF( ISNUMBER( P49 ), 0, 1 ))</f>
        <v>0</v>
      </c>
      <c r="CH49" s="61">
        <f xml:space="preserve"> IF( OR( $C$49 = $DS$49, $C$49 =""), 0, IF( ISNUMBER( Q49 ), 0, 1 ))</f>
        <v>0</v>
      </c>
      <c r="CI49" s="280"/>
      <c r="CJ49" s="61">
        <f xml:space="preserve"> IF( OR( $C$49 = $DS$49, $C$49 =""), 0, IF( ISNUMBER( S49 ), 0, 1 ))</f>
        <v>0</v>
      </c>
      <c r="CK49" s="61">
        <f xml:space="preserve"> IF( OR( $C$49 = $DS$49, $C$49 =""), 0, IF( ISNUMBER( T49 ), 0, 1 ))</f>
        <v>0</v>
      </c>
      <c r="CL49" s="61">
        <f xml:space="preserve"> IF( OR( $C$49 = $DS$49, $C$49 =""), 0, IF( ISNUMBER( U49 ), 0, 1 ))</f>
        <v>0</v>
      </c>
      <c r="CM49" s="61">
        <f xml:space="preserve"> IF( OR( $C$49 = $DS$49, $C$49 =""), 0, IF( ISNUMBER( V49 ), 0, 1 ))</f>
        <v>0</v>
      </c>
      <c r="CN49" s="61">
        <f xml:space="preserve"> IF( OR( $C$49 = $DS$49, $C$49 =""), 0, IF( ISNUMBER( W49 ), 0, 1 ))</f>
        <v>0</v>
      </c>
      <c r="CO49" s="280"/>
      <c r="CP49" s="61">
        <f xml:space="preserve"> IF( OR( $C$49 = $DS$49, $C$49 =""), 0, IF( ISNUMBER( Y49 ), 0, 1 ))</f>
        <v>0</v>
      </c>
      <c r="CQ49" s="61">
        <f xml:space="preserve"> IF( OR( $C$49 = $DS$49, $C$49 =""), 0, IF( ISNUMBER( Z49 ), 0, 1 ))</f>
        <v>0</v>
      </c>
      <c r="CR49" s="61">
        <f xml:space="preserve"> IF( OR( $C$49 = $DS$49, $C$49 =""), 0, IF( ISNUMBER( AA49 ), 0, 1 ))</f>
        <v>0</v>
      </c>
      <c r="CS49" s="61">
        <f xml:space="preserve"> IF( OR( $C$49 = $DS$49, $C$49 =""), 0, IF( ISNUMBER( AB49 ), 0, 1 ))</f>
        <v>0</v>
      </c>
      <c r="CT49" s="61">
        <f xml:space="preserve"> IF( OR( $C$49 = $DS$49, $C$49 =""), 0, IF( ISNUMBER( AC49 ), 0, 1 ))</f>
        <v>0</v>
      </c>
      <c r="CU49" s="280"/>
      <c r="CV49" s="61">
        <f xml:space="preserve"> IF( OR( $C$49 = $DS$49, $C$49 =""), 0, IF( ISNUMBER( AE49 ), 0, 1 ))</f>
        <v>0</v>
      </c>
      <c r="CW49" s="61">
        <f xml:space="preserve"> IF( OR( $C$49 = $DS$49, $C$49 =""), 0, IF( ISNUMBER( AF49 ), 0, 1 ))</f>
        <v>0</v>
      </c>
      <c r="CX49" s="61">
        <f xml:space="preserve"> IF( OR( $C$49 = $DS$49, $C$49 =""), 0, IF( ISNUMBER( AG49 ), 0, 1 ))</f>
        <v>0</v>
      </c>
      <c r="CY49" s="61">
        <f xml:space="preserve"> IF( OR( $C$49 = $DS$49, $C$49 =""), 0, IF( ISNUMBER( AH49 ), 0, 1 ))</f>
        <v>0</v>
      </c>
      <c r="CZ49" s="61">
        <f xml:space="preserve"> IF( OR( $C$49 = $DS$49, $C$49 =""), 0, IF( ISNUMBER( AI49 ), 0, 1 ))</f>
        <v>0</v>
      </c>
      <c r="DA49" s="280"/>
      <c r="DB49" s="61">
        <f xml:space="preserve"> IF( OR( $C$49 = $DS$49, $C$49 =""), 0, IF( ISNUMBER( AK49 ), 0, 1 ))</f>
        <v>0</v>
      </c>
      <c r="DC49" s="61">
        <f xml:space="preserve"> IF( OR( $C$49 = $DS$49, $C$49 =""), 0, IF( ISNUMBER( AL49 ), 0, 1 ))</f>
        <v>0</v>
      </c>
      <c r="DD49" s="61">
        <f xml:space="preserve"> IF( OR( $C$49 = $DS$49, $C$49 =""), 0, IF( ISNUMBER( AM49 ), 0, 1 ))</f>
        <v>0</v>
      </c>
      <c r="DE49" s="61">
        <f xml:space="preserve"> IF( OR( $C$49 = $DS$49, $C$49 =""), 0, IF( ISNUMBER( AN49 ), 0, 1 ))</f>
        <v>0</v>
      </c>
      <c r="DF49" s="61">
        <f xml:space="preserve"> IF( OR( $C$49 = $DS$49, $C$49 =""), 0, IF( ISNUMBER( AO49 ), 0, 1 ))</f>
        <v>0</v>
      </c>
      <c r="DG49" s="280"/>
      <c r="DH49" s="61">
        <f xml:space="preserve"> IF( OR( $C$49 = $DS$49, $C$49 =""), 0, IF( ISNUMBER( AQ49 ), 0, 1 ))</f>
        <v>0</v>
      </c>
      <c r="DI49" s="61">
        <f xml:space="preserve"> IF( OR( $C$49 = $DS$49, $C$49 =""), 0, IF( ISNUMBER( AR49 ), 0, 1 ))</f>
        <v>0</v>
      </c>
      <c r="DJ49" s="61">
        <f xml:space="preserve"> IF( OR( $C$49 = $DS$49, $C$49 =""), 0, IF( ISNUMBER( AS49 ), 0, 1 ))</f>
        <v>0</v>
      </c>
      <c r="DK49" s="61">
        <f xml:space="preserve"> IF( OR( $C$49 = $DS$49, $C$49 =""), 0, IF( ISNUMBER( AT49 ), 0, 1 ))</f>
        <v>0</v>
      </c>
      <c r="DL49" s="61">
        <f xml:space="preserve"> IF( OR( $C$49 = $DS$49, $C$49 =""), 0, IF( ISNUMBER( AU49 ), 0, 1 ))</f>
        <v>0</v>
      </c>
      <c r="DM49" s="280"/>
      <c r="DN49" s="61">
        <f xml:space="preserve"> IF( OR( $C$49 = $DS$49, $C$49 =""), 0, IF( ISNUMBER( AW49 ), 0, 1 ))</f>
        <v>0</v>
      </c>
      <c r="DO49" s="61">
        <f xml:space="preserve"> IF( OR( $C$49 = $DS$49, $C$49 =""), 0, IF( ISNUMBER( AX49 ), 0, 1 ))</f>
        <v>0</v>
      </c>
      <c r="DP49" s="61">
        <f xml:space="preserve"> IF( OR( $C$49 = $DS$49, $C$49 =""), 0, IF( ISNUMBER( AY49 ), 0, 1 ))</f>
        <v>0</v>
      </c>
      <c r="DQ49" s="61">
        <f xml:space="preserve"> IF( OR( $C$49 = $DS$49, $C$49 =""), 0, IF( ISNUMBER( AZ49 ), 0, 1 ))</f>
        <v>0</v>
      </c>
      <c r="DR49" s="61">
        <f xml:space="preserve"> IF( OR( $C$49 = $DS$49, $C$49 =""), 0, IF( ISNUMBER( BA49 ), 0, 1 ))</f>
        <v>0</v>
      </c>
      <c r="DS49" s="280" t="s">
        <v>239</v>
      </c>
      <c r="DT49" s="147"/>
      <c r="DU49" s="280"/>
      <c r="DV49" s="280"/>
      <c r="DW49" s="280"/>
      <c r="DX49" s="280"/>
      <c r="DY49" s="280"/>
      <c r="DZ49" s="149"/>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0"/>
      <c r="FJ49" s="280"/>
      <c r="FK49" s="280"/>
      <c r="FL49" s="280"/>
      <c r="FM49" s="280"/>
      <c r="FN49" s="280"/>
      <c r="FO49" s="280"/>
    </row>
    <row r="50" spans="2:171" ht="14.25" customHeight="1" x14ac:dyDescent="0.3">
      <c r="B50" s="513">
        <f t="shared" si="19"/>
        <v>31</v>
      </c>
      <c r="C50" s="514" t="s">
        <v>246</v>
      </c>
      <c r="D50" s="167"/>
      <c r="E50" s="64" t="s">
        <v>41</v>
      </c>
      <c r="F50" s="79">
        <v>3</v>
      </c>
      <c r="G50" s="463">
        <v>0</v>
      </c>
      <c r="H50" s="451">
        <v>0</v>
      </c>
      <c r="I50" s="451">
        <v>0</v>
      </c>
      <c r="J50" s="451">
        <v>0</v>
      </c>
      <c r="K50" s="451">
        <v>0</v>
      </c>
      <c r="L50" s="515">
        <f>SUM(G50:K50)</f>
        <v>0</v>
      </c>
      <c r="M50" s="463">
        <v>0</v>
      </c>
      <c r="N50" s="451">
        <v>0</v>
      </c>
      <c r="O50" s="451">
        <v>0</v>
      </c>
      <c r="P50" s="451">
        <v>0</v>
      </c>
      <c r="Q50" s="451">
        <v>0</v>
      </c>
      <c r="R50" s="515">
        <f>SUM(M50:Q50)</f>
        <v>0</v>
      </c>
      <c r="S50" s="463">
        <v>0</v>
      </c>
      <c r="T50" s="451">
        <v>0</v>
      </c>
      <c r="U50" s="451">
        <v>0</v>
      </c>
      <c r="V50" s="451">
        <v>0</v>
      </c>
      <c r="W50" s="451">
        <v>0</v>
      </c>
      <c r="X50" s="515">
        <f>SUM(S50:W50)</f>
        <v>0</v>
      </c>
      <c r="Y50" s="463">
        <v>0</v>
      </c>
      <c r="Z50" s="451">
        <v>0</v>
      </c>
      <c r="AA50" s="451">
        <v>0</v>
      </c>
      <c r="AB50" s="451">
        <v>0</v>
      </c>
      <c r="AC50" s="451">
        <v>0</v>
      </c>
      <c r="AD50" s="515">
        <f>SUM(Y50:AC50)</f>
        <v>0</v>
      </c>
      <c r="AE50" s="463">
        <v>0</v>
      </c>
      <c r="AF50" s="451">
        <v>0</v>
      </c>
      <c r="AG50" s="451">
        <v>0</v>
      </c>
      <c r="AH50" s="451">
        <v>0</v>
      </c>
      <c r="AI50" s="451">
        <v>0</v>
      </c>
      <c r="AJ50" s="515">
        <f>SUM(AE50:AI50)</f>
        <v>0</v>
      </c>
      <c r="AK50" s="463">
        <v>0</v>
      </c>
      <c r="AL50" s="451">
        <v>0</v>
      </c>
      <c r="AM50" s="451">
        <v>0</v>
      </c>
      <c r="AN50" s="451">
        <v>0</v>
      </c>
      <c r="AO50" s="451">
        <v>0</v>
      </c>
      <c r="AP50" s="515">
        <f>SUM(AK50:AO50)</f>
        <v>0</v>
      </c>
      <c r="AQ50" s="463">
        <v>0</v>
      </c>
      <c r="AR50" s="451">
        <v>0</v>
      </c>
      <c r="AS50" s="451">
        <v>0</v>
      </c>
      <c r="AT50" s="451">
        <v>0</v>
      </c>
      <c r="AU50" s="451">
        <v>0</v>
      </c>
      <c r="AV50" s="515">
        <f>SUM(AQ50:AU50)</f>
        <v>0</v>
      </c>
      <c r="AW50" s="463">
        <v>0</v>
      </c>
      <c r="AX50" s="451">
        <v>0</v>
      </c>
      <c r="AY50" s="451">
        <v>0</v>
      </c>
      <c r="AZ50" s="451">
        <v>0</v>
      </c>
      <c r="BA50" s="451">
        <v>0</v>
      </c>
      <c r="BB50" s="515">
        <f>SUM(AW50:BA50)</f>
        <v>0</v>
      </c>
      <c r="BC50" s="424"/>
      <c r="BD50" s="91"/>
      <c r="BE50" s="430" t="s">
        <v>498</v>
      </c>
      <c r="BG50" s="375">
        <f t="shared" si="20"/>
        <v>0</v>
      </c>
      <c r="BH50" s="43"/>
      <c r="BJ50" s="62">
        <f t="shared" si="21"/>
        <v>31</v>
      </c>
      <c r="BK50" s="169" t="s">
        <v>247</v>
      </c>
      <c r="BL50" s="64" t="s">
        <v>41</v>
      </c>
      <c r="BM50" s="79">
        <v>4</v>
      </c>
      <c r="BN50" s="170" t="s">
        <v>1075</v>
      </c>
      <c r="BO50" s="171" t="s">
        <v>1076</v>
      </c>
      <c r="BP50" s="171" t="s">
        <v>1077</v>
      </c>
      <c r="BQ50" s="516" t="s">
        <v>1078</v>
      </c>
      <c r="BR50" s="516" t="s">
        <v>1079</v>
      </c>
      <c r="BS50" s="517" t="s">
        <v>1080</v>
      </c>
      <c r="BV50" s="512">
        <f t="shared" si="22"/>
        <v>0</v>
      </c>
      <c r="BX50" s="61">
        <f xml:space="preserve"> IF( OR( $C$50 = $DS$50, $C$50 =""), 0, IF( ISNUMBER( G50 ), 0, 1 ))</f>
        <v>0</v>
      </c>
      <c r="BY50" s="61">
        <f xml:space="preserve"> IF( OR( $C$50 = $DS$50, $C$50 =""), 0, IF( ISNUMBER( H50 ), 0, 1 ))</f>
        <v>0</v>
      </c>
      <c r="BZ50" s="61">
        <f xml:space="preserve"> IF( OR( $C$50 = $DS$50, $C$50 =""), 0, IF( ISNUMBER( I50 ), 0, 1 ))</f>
        <v>0</v>
      </c>
      <c r="CA50" s="61">
        <f xml:space="preserve"> IF( OR( $C$50 = $DS$50, $C$50 =""), 0, IF( ISNUMBER( J50 ), 0, 1 ))</f>
        <v>0</v>
      </c>
      <c r="CB50" s="61">
        <f xml:space="preserve"> IF( OR( $C$50 = $DS$50, $C$50 =""), 0, IF( ISNUMBER( K50 ), 0, 1 ))</f>
        <v>0</v>
      </c>
      <c r="CC50" s="149"/>
      <c r="CD50" s="61">
        <f xml:space="preserve"> IF( OR( $C$50 = $DS$50, $C$50 =""), 0, IF( ISNUMBER( M50 ), 0, 1 ))</f>
        <v>0</v>
      </c>
      <c r="CE50" s="61">
        <f xml:space="preserve"> IF( OR( $C$50 = $DS$50, $C$50 =""), 0, IF( ISNUMBER( N50 ), 0, 1 ))</f>
        <v>0</v>
      </c>
      <c r="CF50" s="61">
        <f xml:space="preserve"> IF( OR( $C$50 = $DS$50, $C$50 =""), 0, IF( ISNUMBER( O50 ), 0, 1 ))</f>
        <v>0</v>
      </c>
      <c r="CG50" s="61">
        <f xml:space="preserve"> IF( OR( $C$50 = $DS$50, $C$50 =""), 0, IF( ISNUMBER( P50 ), 0, 1 ))</f>
        <v>0</v>
      </c>
      <c r="CH50" s="61">
        <f xml:space="preserve"> IF( OR( $C$50 = $DS$50, $C$50 =""), 0, IF( ISNUMBER( Q50 ), 0, 1 ))</f>
        <v>0</v>
      </c>
      <c r="CI50" s="280"/>
      <c r="CJ50" s="61">
        <f xml:space="preserve"> IF( OR( $C$50 = $DS$50, $C$50 =""), 0, IF( ISNUMBER( S50 ), 0, 1 ))</f>
        <v>0</v>
      </c>
      <c r="CK50" s="61">
        <f xml:space="preserve"> IF( OR( $C$50 = $DS$50, $C$50 =""), 0, IF( ISNUMBER( T50 ), 0, 1 ))</f>
        <v>0</v>
      </c>
      <c r="CL50" s="61">
        <f xml:space="preserve"> IF( OR( $C$50 = $DS$50, $C$50 =""), 0, IF( ISNUMBER( U50 ), 0, 1 ))</f>
        <v>0</v>
      </c>
      <c r="CM50" s="61">
        <f xml:space="preserve"> IF( OR( $C$50 = $DS$50, $C$50 =""), 0, IF( ISNUMBER( V50 ), 0, 1 ))</f>
        <v>0</v>
      </c>
      <c r="CN50" s="61">
        <f xml:space="preserve"> IF( OR( $C$50 = $DS$50, $C$50 =""), 0, IF( ISNUMBER( W50 ), 0, 1 ))</f>
        <v>0</v>
      </c>
      <c r="CO50" s="280"/>
      <c r="CP50" s="61">
        <f xml:space="preserve"> IF( OR( $C$50 = $DS$50, $C$50 =""), 0, IF( ISNUMBER( Y50 ), 0, 1 ))</f>
        <v>0</v>
      </c>
      <c r="CQ50" s="61">
        <f xml:space="preserve"> IF( OR( $C$50 = $DS$50, $C$50 =""), 0, IF( ISNUMBER( Z50 ), 0, 1 ))</f>
        <v>0</v>
      </c>
      <c r="CR50" s="61">
        <f xml:space="preserve"> IF( OR( $C$50 = $DS$50, $C$50 =""), 0, IF( ISNUMBER( AA50 ), 0, 1 ))</f>
        <v>0</v>
      </c>
      <c r="CS50" s="61">
        <f xml:space="preserve"> IF( OR( $C$50 = $DS$50, $C$50 =""), 0, IF( ISNUMBER( AB50 ), 0, 1 ))</f>
        <v>0</v>
      </c>
      <c r="CT50" s="61">
        <f xml:space="preserve"> IF( OR( $C$50 = $DS$50, $C$50 =""), 0, IF( ISNUMBER( AC50 ), 0, 1 ))</f>
        <v>0</v>
      </c>
      <c r="CU50" s="280"/>
      <c r="CV50" s="61">
        <f xml:space="preserve"> IF( OR( $C$50 = $DS$50, $C$50 =""), 0, IF( ISNUMBER( AE50 ), 0, 1 ))</f>
        <v>0</v>
      </c>
      <c r="CW50" s="61">
        <f xml:space="preserve"> IF( OR( $C$50 = $DS$50, $C$50 =""), 0, IF( ISNUMBER( AF50 ), 0, 1 ))</f>
        <v>0</v>
      </c>
      <c r="CX50" s="61">
        <f xml:space="preserve"> IF( OR( $C$50 = $DS$50, $C$50 =""), 0, IF( ISNUMBER( AG50 ), 0, 1 ))</f>
        <v>0</v>
      </c>
      <c r="CY50" s="61">
        <f xml:space="preserve"> IF( OR( $C$50 = $DS$50, $C$50 =""), 0, IF( ISNUMBER( AH50 ), 0, 1 ))</f>
        <v>0</v>
      </c>
      <c r="CZ50" s="61">
        <f xml:space="preserve"> IF( OR( $C$50 = $DS$50, $C$50 =""), 0, IF( ISNUMBER( AI50 ), 0, 1 ))</f>
        <v>0</v>
      </c>
      <c r="DA50" s="280"/>
      <c r="DB50" s="61">
        <f xml:space="preserve"> IF( OR( $C$50 = $DS$50, $C$50 =""), 0, IF( ISNUMBER( AK50 ), 0, 1 ))</f>
        <v>0</v>
      </c>
      <c r="DC50" s="61">
        <f xml:space="preserve"> IF( OR( $C$50 = $DS$50, $C$50 =""), 0, IF( ISNUMBER( AL50 ), 0, 1 ))</f>
        <v>0</v>
      </c>
      <c r="DD50" s="61">
        <f xml:space="preserve"> IF( OR( $C$50 = $DS$50, $C$50 =""), 0, IF( ISNUMBER( AM50 ), 0, 1 ))</f>
        <v>0</v>
      </c>
      <c r="DE50" s="61">
        <f xml:space="preserve"> IF( OR( $C$50 = $DS$50, $C$50 =""), 0, IF( ISNUMBER( AN50 ), 0, 1 ))</f>
        <v>0</v>
      </c>
      <c r="DF50" s="61">
        <f xml:space="preserve"> IF( OR( $C$50 = $DS$50, $C$50 =""), 0, IF( ISNUMBER( AO50 ), 0, 1 ))</f>
        <v>0</v>
      </c>
      <c r="DG50" s="280"/>
      <c r="DH50" s="61">
        <f xml:space="preserve"> IF( OR( $C$50 = $DS$50, $C$50 =""), 0, IF( ISNUMBER( AQ50 ), 0, 1 ))</f>
        <v>0</v>
      </c>
      <c r="DI50" s="61">
        <f xml:space="preserve"> IF( OR( $C$50 = $DS$50, $C$50 =""), 0, IF( ISNUMBER( AR50 ), 0, 1 ))</f>
        <v>0</v>
      </c>
      <c r="DJ50" s="61">
        <f xml:space="preserve"> IF( OR( $C$50 = $DS$50, $C$50 =""), 0, IF( ISNUMBER( AS50 ), 0, 1 ))</f>
        <v>0</v>
      </c>
      <c r="DK50" s="61">
        <f xml:space="preserve"> IF( OR( $C$50 = $DS$50, $C$50 =""), 0, IF( ISNUMBER( AT50 ), 0, 1 ))</f>
        <v>0</v>
      </c>
      <c r="DL50" s="61">
        <f xml:space="preserve"> IF( OR( $C$50 = $DS$50, $C$50 =""), 0, IF( ISNUMBER( AU50 ), 0, 1 ))</f>
        <v>0</v>
      </c>
      <c r="DM50" s="280"/>
      <c r="DN50" s="61">
        <f xml:space="preserve"> IF( OR( $C$50 = $DS$50, $C$50 =""), 0, IF( ISNUMBER( AW50 ), 0, 1 ))</f>
        <v>0</v>
      </c>
      <c r="DO50" s="61">
        <f xml:space="preserve"> IF( OR( $C$50 = $DS$50, $C$50 =""), 0, IF( ISNUMBER( AX50 ), 0, 1 ))</f>
        <v>0</v>
      </c>
      <c r="DP50" s="61">
        <f xml:space="preserve"> IF( OR( $C$50 = $DS$50, $C$50 =""), 0, IF( ISNUMBER( AY50 ), 0, 1 ))</f>
        <v>0</v>
      </c>
      <c r="DQ50" s="61">
        <f xml:space="preserve"> IF( OR( $C$50 = $DS$50, $C$50 =""), 0, IF( ISNUMBER( AZ50 ), 0, 1 ))</f>
        <v>0</v>
      </c>
      <c r="DR50" s="61">
        <f xml:space="preserve"> IF( OR( $C$50 = $DS$50, $C$50 =""), 0, IF( ISNUMBER( BA50 ), 0, 1 ))</f>
        <v>0</v>
      </c>
      <c r="DS50" s="280" t="s">
        <v>246</v>
      </c>
      <c r="DT50" s="147"/>
      <c r="DU50" s="280"/>
      <c r="DV50" s="280"/>
      <c r="DW50" s="280"/>
      <c r="DX50" s="280"/>
      <c r="DY50" s="280"/>
      <c r="DZ50" s="149"/>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row>
    <row r="51" spans="2:171" ht="14.25" customHeight="1" x14ac:dyDescent="0.3">
      <c r="B51" s="513">
        <f t="shared" si="19"/>
        <v>32</v>
      </c>
      <c r="C51" s="514" t="s">
        <v>253</v>
      </c>
      <c r="D51" s="167"/>
      <c r="E51" s="64" t="s">
        <v>41</v>
      </c>
      <c r="F51" s="79">
        <v>3</v>
      </c>
      <c r="G51" s="463">
        <v>0</v>
      </c>
      <c r="H51" s="451">
        <v>0</v>
      </c>
      <c r="I51" s="451">
        <v>0</v>
      </c>
      <c r="J51" s="451">
        <v>0</v>
      </c>
      <c r="K51" s="451">
        <v>0</v>
      </c>
      <c r="L51" s="515">
        <f>SUM(G51:K51)</f>
        <v>0</v>
      </c>
      <c r="M51" s="463">
        <v>0</v>
      </c>
      <c r="N51" s="451">
        <v>0</v>
      </c>
      <c r="O51" s="451">
        <v>0</v>
      </c>
      <c r="P51" s="451">
        <v>0</v>
      </c>
      <c r="Q51" s="451">
        <v>0</v>
      </c>
      <c r="R51" s="515">
        <f>SUM(M51:Q51)</f>
        <v>0</v>
      </c>
      <c r="S51" s="463">
        <v>0</v>
      </c>
      <c r="T51" s="451">
        <v>0</v>
      </c>
      <c r="U51" s="451">
        <v>0</v>
      </c>
      <c r="V51" s="451">
        <v>0</v>
      </c>
      <c r="W51" s="451">
        <v>0</v>
      </c>
      <c r="X51" s="515">
        <f>SUM(S51:W51)</f>
        <v>0</v>
      </c>
      <c r="Y51" s="463">
        <v>0</v>
      </c>
      <c r="Z51" s="451">
        <v>0</v>
      </c>
      <c r="AA51" s="451">
        <v>0</v>
      </c>
      <c r="AB51" s="451">
        <v>0</v>
      </c>
      <c r="AC51" s="451">
        <v>0</v>
      </c>
      <c r="AD51" s="515">
        <f>SUM(Y51:AC51)</f>
        <v>0</v>
      </c>
      <c r="AE51" s="463">
        <v>0</v>
      </c>
      <c r="AF51" s="451">
        <v>0</v>
      </c>
      <c r="AG51" s="451">
        <v>0</v>
      </c>
      <c r="AH51" s="451">
        <v>0</v>
      </c>
      <c r="AI51" s="451">
        <v>0</v>
      </c>
      <c r="AJ51" s="515">
        <f>SUM(AE51:AI51)</f>
        <v>0</v>
      </c>
      <c r="AK51" s="463">
        <v>0</v>
      </c>
      <c r="AL51" s="451">
        <v>0</v>
      </c>
      <c r="AM51" s="451">
        <v>0</v>
      </c>
      <c r="AN51" s="451">
        <v>0</v>
      </c>
      <c r="AO51" s="451">
        <v>0</v>
      </c>
      <c r="AP51" s="515">
        <f>SUM(AK51:AO51)</f>
        <v>0</v>
      </c>
      <c r="AQ51" s="463">
        <v>0</v>
      </c>
      <c r="AR51" s="451">
        <v>0</v>
      </c>
      <c r="AS51" s="451">
        <v>0</v>
      </c>
      <c r="AT51" s="451">
        <v>0</v>
      </c>
      <c r="AU51" s="451">
        <v>0</v>
      </c>
      <c r="AV51" s="515">
        <f>SUM(AQ51:AU51)</f>
        <v>0</v>
      </c>
      <c r="AW51" s="463">
        <v>0</v>
      </c>
      <c r="AX51" s="451">
        <v>0</v>
      </c>
      <c r="AY51" s="451">
        <v>0</v>
      </c>
      <c r="AZ51" s="451">
        <v>0</v>
      </c>
      <c r="BA51" s="451">
        <v>0</v>
      </c>
      <c r="BB51" s="515">
        <f>SUM(AW51:BA51)</f>
        <v>0</v>
      </c>
      <c r="BC51" s="424"/>
      <c r="BD51" s="91"/>
      <c r="BE51" s="430" t="s">
        <v>498</v>
      </c>
      <c r="BG51" s="375">
        <f t="shared" si="20"/>
        <v>0</v>
      </c>
      <c r="BH51" s="43"/>
      <c r="BJ51" s="62">
        <f t="shared" si="21"/>
        <v>32</v>
      </c>
      <c r="BK51" s="169" t="s">
        <v>254</v>
      </c>
      <c r="BL51" s="64" t="s">
        <v>41</v>
      </c>
      <c r="BM51" s="79">
        <v>5</v>
      </c>
      <c r="BN51" s="170" t="s">
        <v>1081</v>
      </c>
      <c r="BO51" s="171" t="s">
        <v>1082</v>
      </c>
      <c r="BP51" s="171" t="s">
        <v>1083</v>
      </c>
      <c r="BQ51" s="516" t="s">
        <v>1084</v>
      </c>
      <c r="BR51" s="516" t="s">
        <v>1085</v>
      </c>
      <c r="BS51" s="517" t="s">
        <v>1086</v>
      </c>
      <c r="BV51" s="512">
        <f t="shared" si="22"/>
        <v>0</v>
      </c>
      <c r="BX51" s="61">
        <f xml:space="preserve"> IF( OR( $C$51 = $DS$51, $C$51 =""), 0, IF( ISNUMBER( G51 ), 0, 1 ))</f>
        <v>0</v>
      </c>
      <c r="BY51" s="61">
        <f xml:space="preserve"> IF( OR( $C$51 = $DS$51, $C$51 =""), 0, IF( ISNUMBER( H51 ), 0, 1 ))</f>
        <v>0</v>
      </c>
      <c r="BZ51" s="61">
        <f xml:space="preserve"> IF( OR( $C$51 = $DS$51, $C$51 =""), 0, IF( ISNUMBER( I51 ), 0, 1 ))</f>
        <v>0</v>
      </c>
      <c r="CA51" s="61">
        <f xml:space="preserve"> IF( OR( $C$51 = $DS$51, $C$51 =""), 0, IF( ISNUMBER( J51 ), 0, 1 ))</f>
        <v>0</v>
      </c>
      <c r="CB51" s="61">
        <f xml:space="preserve"> IF( OR( $C$51 = $DS$51, $C$51 =""), 0, IF( ISNUMBER( K51 ), 0, 1 ))</f>
        <v>0</v>
      </c>
      <c r="CC51" s="149"/>
      <c r="CD51" s="61">
        <f xml:space="preserve"> IF( OR( $C$51 = $DS$51, $C$51 =""), 0, IF( ISNUMBER( M51 ), 0, 1 ))</f>
        <v>0</v>
      </c>
      <c r="CE51" s="61">
        <f xml:space="preserve"> IF( OR( $C$51 = $DS$51, $C$51 =""), 0, IF( ISNUMBER( N51 ), 0, 1 ))</f>
        <v>0</v>
      </c>
      <c r="CF51" s="61">
        <f xml:space="preserve"> IF( OR( $C$51 = $DS$51, $C$51 =""), 0, IF( ISNUMBER( O51 ), 0, 1 ))</f>
        <v>0</v>
      </c>
      <c r="CG51" s="61">
        <f xml:space="preserve"> IF( OR( $C$51 = $DS$51, $C$51 =""), 0, IF( ISNUMBER( P51 ), 0, 1 ))</f>
        <v>0</v>
      </c>
      <c r="CH51" s="61">
        <f xml:space="preserve"> IF( OR( $C$51 = $DS$51, $C$51 =""), 0, IF( ISNUMBER( Q51 ), 0, 1 ))</f>
        <v>0</v>
      </c>
      <c r="CI51" s="280"/>
      <c r="CJ51" s="61">
        <f xml:space="preserve"> IF( OR( $C$51 = $DS$51, $C$51 =""), 0, IF( ISNUMBER( S51 ), 0, 1 ))</f>
        <v>0</v>
      </c>
      <c r="CK51" s="61">
        <f xml:space="preserve"> IF( OR( $C$51 = $DS$51, $C$51 =""), 0, IF( ISNUMBER( T51 ), 0, 1 ))</f>
        <v>0</v>
      </c>
      <c r="CL51" s="61">
        <f xml:space="preserve"> IF( OR( $C$51 = $DS$51, $C$51 =""), 0, IF( ISNUMBER( U51 ), 0, 1 ))</f>
        <v>0</v>
      </c>
      <c r="CM51" s="61">
        <f xml:space="preserve"> IF( OR( $C$51 = $DS$51, $C$51 =""), 0, IF( ISNUMBER( V51 ), 0, 1 ))</f>
        <v>0</v>
      </c>
      <c r="CN51" s="61">
        <f xml:space="preserve"> IF( OR( $C$51 = $DS$51, $C$51 =""), 0, IF( ISNUMBER( W51 ), 0, 1 ))</f>
        <v>0</v>
      </c>
      <c r="CO51" s="280"/>
      <c r="CP51" s="61">
        <f xml:space="preserve"> IF( OR( $C$51 = $DS$51, $C$51 =""), 0, IF( ISNUMBER( Y51 ), 0, 1 ))</f>
        <v>0</v>
      </c>
      <c r="CQ51" s="61">
        <f xml:space="preserve"> IF( OR( $C$51 = $DS$51, $C$51 =""), 0, IF( ISNUMBER( Z51 ), 0, 1 ))</f>
        <v>0</v>
      </c>
      <c r="CR51" s="61">
        <f xml:space="preserve"> IF( OR( $C$51 = $DS$51, $C$51 =""), 0, IF( ISNUMBER( AA51 ), 0, 1 ))</f>
        <v>0</v>
      </c>
      <c r="CS51" s="61">
        <f xml:space="preserve"> IF( OR( $C$51 = $DS$51, $C$51 =""), 0, IF( ISNUMBER( AB51 ), 0, 1 ))</f>
        <v>0</v>
      </c>
      <c r="CT51" s="61">
        <f xml:space="preserve"> IF( OR( $C$51 = $DS$51, $C$51 =""), 0, IF( ISNUMBER( AC51 ), 0, 1 ))</f>
        <v>0</v>
      </c>
      <c r="CU51" s="280"/>
      <c r="CV51" s="61">
        <f xml:space="preserve"> IF( OR( $C$51 = $DS$51, $C$51 =""), 0, IF( ISNUMBER( AE51 ), 0, 1 ))</f>
        <v>0</v>
      </c>
      <c r="CW51" s="61">
        <f xml:space="preserve"> IF( OR( $C$51 = $DS$51, $C$51 =""), 0, IF( ISNUMBER( AF51 ), 0, 1 ))</f>
        <v>0</v>
      </c>
      <c r="CX51" s="61">
        <f xml:space="preserve"> IF( OR( $C$51 = $DS$51, $C$51 =""), 0, IF( ISNUMBER( AG51 ), 0, 1 ))</f>
        <v>0</v>
      </c>
      <c r="CY51" s="61">
        <f xml:space="preserve"> IF( OR( $C$51 = $DS$51, $C$51 =""), 0, IF( ISNUMBER( AH51 ), 0, 1 ))</f>
        <v>0</v>
      </c>
      <c r="CZ51" s="61">
        <f xml:space="preserve"> IF( OR( $C$51 = $DS$51, $C$51 =""), 0, IF( ISNUMBER( AI51 ), 0, 1 ))</f>
        <v>0</v>
      </c>
      <c r="DA51" s="280"/>
      <c r="DB51" s="61">
        <f xml:space="preserve"> IF( OR( $C$51 = $DS$51, $C$51 =""), 0, IF( ISNUMBER( AK51 ), 0, 1 ))</f>
        <v>0</v>
      </c>
      <c r="DC51" s="61">
        <f xml:space="preserve"> IF( OR( $C$51 = $DS$51, $C$51 =""), 0, IF( ISNUMBER( AL51 ), 0, 1 ))</f>
        <v>0</v>
      </c>
      <c r="DD51" s="61">
        <f xml:space="preserve"> IF( OR( $C$51 = $DS$51, $C$51 =""), 0, IF( ISNUMBER( AM51 ), 0, 1 ))</f>
        <v>0</v>
      </c>
      <c r="DE51" s="61">
        <f xml:space="preserve"> IF( OR( $C$51 = $DS$51, $C$51 =""), 0, IF( ISNUMBER( AN51 ), 0, 1 ))</f>
        <v>0</v>
      </c>
      <c r="DF51" s="61">
        <f xml:space="preserve"> IF( OR( $C$51 = $DS$51, $C$51 =""), 0, IF( ISNUMBER( AO51 ), 0, 1 ))</f>
        <v>0</v>
      </c>
      <c r="DG51" s="280"/>
      <c r="DH51" s="61">
        <f xml:space="preserve"> IF( OR( $C$51 = $DS$51, $C$51 =""), 0, IF( ISNUMBER( AQ51 ), 0, 1 ))</f>
        <v>0</v>
      </c>
      <c r="DI51" s="61">
        <f xml:space="preserve"> IF( OR( $C$51 = $DS$51, $C$51 =""), 0, IF( ISNUMBER( AR51 ), 0, 1 ))</f>
        <v>0</v>
      </c>
      <c r="DJ51" s="61">
        <f xml:space="preserve"> IF( OR( $C$51 = $DS$51, $C$51 =""), 0, IF( ISNUMBER( AS51 ), 0, 1 ))</f>
        <v>0</v>
      </c>
      <c r="DK51" s="61">
        <f xml:space="preserve"> IF( OR( $C$51 = $DS$51, $C$51 =""), 0, IF( ISNUMBER( AT51 ), 0, 1 ))</f>
        <v>0</v>
      </c>
      <c r="DL51" s="61">
        <f xml:space="preserve"> IF( OR( $C$51 = $DS$51, $C$51 =""), 0, IF( ISNUMBER( AU51 ), 0, 1 ))</f>
        <v>0</v>
      </c>
      <c r="DM51" s="280"/>
      <c r="DN51" s="61">
        <f xml:space="preserve"> IF( OR( $C$51 = $DS$51, $C$51 =""), 0, IF( ISNUMBER( AW51 ), 0, 1 ))</f>
        <v>0</v>
      </c>
      <c r="DO51" s="61">
        <f xml:space="preserve"> IF( OR( $C$51 = $DS$51, $C$51 =""), 0, IF( ISNUMBER( AX51 ), 0, 1 ))</f>
        <v>0</v>
      </c>
      <c r="DP51" s="61">
        <f xml:space="preserve"> IF( OR( $C$51 = $DS$51, $C$51 =""), 0, IF( ISNUMBER( AY51 ), 0, 1 ))</f>
        <v>0</v>
      </c>
      <c r="DQ51" s="61">
        <f xml:space="preserve"> IF( OR( $C$51 = $DS$51, $C$51 =""), 0, IF( ISNUMBER( AZ51 ), 0, 1 ))</f>
        <v>0</v>
      </c>
      <c r="DR51" s="61">
        <f xml:space="preserve"> IF( OR( $C$51 = $DS$51, $C$51 =""), 0, IF( ISNUMBER( BA51 ), 0, 1 ))</f>
        <v>0</v>
      </c>
      <c r="DS51" s="280" t="s">
        <v>253</v>
      </c>
      <c r="DT51" s="519"/>
      <c r="DU51" s="280"/>
      <c r="DV51" s="280"/>
      <c r="DW51" s="280"/>
      <c r="DX51" s="280"/>
      <c r="DY51" s="280"/>
      <c r="DZ51" s="149"/>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c r="FC51" s="280"/>
      <c r="FD51" s="280"/>
      <c r="FE51" s="280"/>
      <c r="FF51" s="280"/>
      <c r="FG51" s="280"/>
      <c r="FH51" s="280"/>
      <c r="FI51" s="280"/>
      <c r="FJ51" s="280"/>
      <c r="FK51" s="280"/>
      <c r="FL51" s="280"/>
      <c r="FM51" s="280"/>
      <c r="FN51" s="280"/>
      <c r="FO51" s="280"/>
    </row>
    <row r="52" spans="2:171" ht="14.25" customHeight="1" x14ac:dyDescent="0.3">
      <c r="B52" s="513">
        <f t="shared" si="19"/>
        <v>33</v>
      </c>
      <c r="C52" s="514" t="s">
        <v>260</v>
      </c>
      <c r="D52" s="167"/>
      <c r="E52" s="64" t="s">
        <v>41</v>
      </c>
      <c r="F52" s="79">
        <v>3</v>
      </c>
      <c r="G52" s="463">
        <v>0</v>
      </c>
      <c r="H52" s="451">
        <v>0</v>
      </c>
      <c r="I52" s="451">
        <v>0</v>
      </c>
      <c r="J52" s="451">
        <v>0</v>
      </c>
      <c r="K52" s="451">
        <v>0</v>
      </c>
      <c r="L52" s="515">
        <f>SUM(G52:K52)</f>
        <v>0</v>
      </c>
      <c r="M52" s="463">
        <v>0</v>
      </c>
      <c r="N52" s="451">
        <v>0</v>
      </c>
      <c r="O52" s="451">
        <v>0</v>
      </c>
      <c r="P52" s="451">
        <v>0</v>
      </c>
      <c r="Q52" s="451">
        <v>0</v>
      </c>
      <c r="R52" s="515">
        <f>SUM(M52:Q52)</f>
        <v>0</v>
      </c>
      <c r="S52" s="463">
        <v>0</v>
      </c>
      <c r="T52" s="451">
        <v>0</v>
      </c>
      <c r="U52" s="451">
        <v>0</v>
      </c>
      <c r="V52" s="451">
        <v>0</v>
      </c>
      <c r="W52" s="451">
        <v>0</v>
      </c>
      <c r="X52" s="515">
        <f>SUM(S52:W52)</f>
        <v>0</v>
      </c>
      <c r="Y52" s="463">
        <v>0</v>
      </c>
      <c r="Z52" s="451">
        <v>0</v>
      </c>
      <c r="AA52" s="451">
        <v>0</v>
      </c>
      <c r="AB52" s="451">
        <v>0</v>
      </c>
      <c r="AC52" s="451">
        <v>0</v>
      </c>
      <c r="AD52" s="515">
        <f>SUM(Y52:AC52)</f>
        <v>0</v>
      </c>
      <c r="AE52" s="463">
        <v>0</v>
      </c>
      <c r="AF52" s="451">
        <v>0</v>
      </c>
      <c r="AG52" s="451">
        <v>0</v>
      </c>
      <c r="AH52" s="451">
        <v>0</v>
      </c>
      <c r="AI52" s="451">
        <v>0</v>
      </c>
      <c r="AJ52" s="515">
        <f>SUM(AE52:AI52)</f>
        <v>0</v>
      </c>
      <c r="AK52" s="463">
        <v>0</v>
      </c>
      <c r="AL52" s="451">
        <v>0</v>
      </c>
      <c r="AM52" s="451">
        <v>0</v>
      </c>
      <c r="AN52" s="451">
        <v>0</v>
      </c>
      <c r="AO52" s="451">
        <v>0</v>
      </c>
      <c r="AP52" s="515">
        <f>SUM(AK52:AO52)</f>
        <v>0</v>
      </c>
      <c r="AQ52" s="463">
        <v>0</v>
      </c>
      <c r="AR52" s="451">
        <v>0</v>
      </c>
      <c r="AS52" s="451">
        <v>0</v>
      </c>
      <c r="AT52" s="451">
        <v>0</v>
      </c>
      <c r="AU52" s="451">
        <v>0</v>
      </c>
      <c r="AV52" s="515">
        <f>SUM(AQ52:AU52)</f>
        <v>0</v>
      </c>
      <c r="AW52" s="463">
        <v>0</v>
      </c>
      <c r="AX52" s="451">
        <v>0</v>
      </c>
      <c r="AY52" s="451">
        <v>0</v>
      </c>
      <c r="AZ52" s="451">
        <v>0</v>
      </c>
      <c r="BA52" s="451">
        <v>0</v>
      </c>
      <c r="BB52" s="515">
        <f>SUM(AW52:BA52)</f>
        <v>0</v>
      </c>
      <c r="BC52" s="424"/>
      <c r="BD52" s="91"/>
      <c r="BE52" s="430" t="s">
        <v>498</v>
      </c>
      <c r="BG52" s="375">
        <f t="shared" si="20"/>
        <v>0</v>
      </c>
      <c r="BH52" s="43"/>
      <c r="BJ52" s="62">
        <f t="shared" si="21"/>
        <v>33</v>
      </c>
      <c r="BK52" s="169" t="s">
        <v>261</v>
      </c>
      <c r="BL52" s="64" t="s">
        <v>41</v>
      </c>
      <c r="BM52" s="79">
        <v>6</v>
      </c>
      <c r="BN52" s="170" t="s">
        <v>1087</v>
      </c>
      <c r="BO52" s="171" t="s">
        <v>1088</v>
      </c>
      <c r="BP52" s="171" t="s">
        <v>1089</v>
      </c>
      <c r="BQ52" s="516" t="s">
        <v>1090</v>
      </c>
      <c r="BR52" s="516" t="s">
        <v>1091</v>
      </c>
      <c r="BS52" s="517" t="s">
        <v>1092</v>
      </c>
      <c r="BV52" s="512">
        <f t="shared" si="22"/>
        <v>0</v>
      </c>
      <c r="BX52" s="61">
        <f xml:space="preserve"> IF( OR( $C$52 = $DS$52, $C$52 =""), 0, IF( ISNUMBER( G52 ), 0, 1 ))</f>
        <v>0</v>
      </c>
      <c r="BY52" s="61">
        <f xml:space="preserve"> IF( OR( $C$52 = $DS$52, $C$52 =""), 0, IF( ISNUMBER( H52 ), 0, 1 ))</f>
        <v>0</v>
      </c>
      <c r="BZ52" s="61">
        <f xml:space="preserve"> IF( OR( $C$52 = $DS$52, $C$52 =""), 0, IF( ISNUMBER( I52 ), 0, 1 ))</f>
        <v>0</v>
      </c>
      <c r="CA52" s="61">
        <f xml:space="preserve"> IF( OR( $C$52 = $DS$52, $C$52 =""), 0, IF( ISNUMBER( J52 ), 0, 1 ))</f>
        <v>0</v>
      </c>
      <c r="CB52" s="61">
        <f xml:space="preserve"> IF( OR( $C$52 = $DS$52, $C$52 =""), 0, IF( ISNUMBER( K52 ), 0, 1 ))</f>
        <v>0</v>
      </c>
      <c r="CC52" s="149"/>
      <c r="CD52" s="61">
        <f xml:space="preserve"> IF( OR( $C$52 = $DS$52, $C$52 =""), 0, IF( ISNUMBER( M52 ), 0, 1 ))</f>
        <v>0</v>
      </c>
      <c r="CE52" s="61">
        <f xml:space="preserve"> IF( OR( $C$52 = $DS$52, $C$52 =""), 0, IF( ISNUMBER( N52 ), 0, 1 ))</f>
        <v>0</v>
      </c>
      <c r="CF52" s="61">
        <f xml:space="preserve"> IF( OR( $C$52 = $DS$52, $C$52 =""), 0, IF( ISNUMBER( O52 ), 0, 1 ))</f>
        <v>0</v>
      </c>
      <c r="CG52" s="61">
        <f xml:space="preserve"> IF( OR( $C$52 = $DS$52, $C$52 =""), 0, IF( ISNUMBER( P52 ), 0, 1 ))</f>
        <v>0</v>
      </c>
      <c r="CH52" s="61">
        <f xml:space="preserve"> IF( OR( $C$52 = $DS$52, $C$52 =""), 0, IF( ISNUMBER( Q52 ), 0, 1 ))</f>
        <v>0</v>
      </c>
      <c r="CI52" s="280"/>
      <c r="CJ52" s="61">
        <f xml:space="preserve"> IF( OR( $C$52 = $DS$52, $C$52 =""), 0, IF( ISNUMBER( S52 ), 0, 1 ))</f>
        <v>0</v>
      </c>
      <c r="CK52" s="61">
        <f xml:space="preserve"> IF( OR( $C$52 = $DS$52, $C$52 =""), 0, IF( ISNUMBER( T52 ), 0, 1 ))</f>
        <v>0</v>
      </c>
      <c r="CL52" s="61">
        <f xml:space="preserve"> IF( OR( $C$52 = $DS$52, $C$52 =""), 0, IF( ISNUMBER( U52 ), 0, 1 ))</f>
        <v>0</v>
      </c>
      <c r="CM52" s="61">
        <f xml:space="preserve"> IF( OR( $C$52 = $DS$52, $C$52 =""), 0, IF( ISNUMBER( V52 ), 0, 1 ))</f>
        <v>0</v>
      </c>
      <c r="CN52" s="61">
        <f xml:space="preserve"> IF( OR( $C$52 = $DS$52, $C$52 =""), 0, IF( ISNUMBER( W52 ), 0, 1 ))</f>
        <v>0</v>
      </c>
      <c r="CO52" s="280"/>
      <c r="CP52" s="61">
        <f xml:space="preserve"> IF( OR( $C$52 = $DS$52, $C$52 =""), 0, IF( ISNUMBER( Y52 ), 0, 1 ))</f>
        <v>0</v>
      </c>
      <c r="CQ52" s="61">
        <f xml:space="preserve"> IF( OR( $C$52 = $DS$52, $C$52 =""), 0, IF( ISNUMBER( Z52 ), 0, 1 ))</f>
        <v>0</v>
      </c>
      <c r="CR52" s="61">
        <f xml:space="preserve"> IF( OR( $C$52 = $DS$52, $C$52 =""), 0, IF( ISNUMBER( AA52 ), 0, 1 ))</f>
        <v>0</v>
      </c>
      <c r="CS52" s="61">
        <f xml:space="preserve"> IF( OR( $C$52 = $DS$52, $C$52 =""), 0, IF( ISNUMBER( AB52 ), 0, 1 ))</f>
        <v>0</v>
      </c>
      <c r="CT52" s="61">
        <f xml:space="preserve"> IF( OR( $C$52 = $DS$52, $C$52 =""), 0, IF( ISNUMBER( AC52 ), 0, 1 ))</f>
        <v>0</v>
      </c>
      <c r="CU52" s="280"/>
      <c r="CV52" s="61">
        <f xml:space="preserve"> IF( OR( $C$52 = $DS$52, $C$52 =""), 0, IF( ISNUMBER( AE52 ), 0, 1 ))</f>
        <v>0</v>
      </c>
      <c r="CW52" s="61">
        <f xml:space="preserve"> IF( OR( $C$52 = $DS$52, $C$52 =""), 0, IF( ISNUMBER( AF52 ), 0, 1 ))</f>
        <v>0</v>
      </c>
      <c r="CX52" s="61">
        <f xml:space="preserve"> IF( OR( $C$52 = $DS$52, $C$52 =""), 0, IF( ISNUMBER( AG52 ), 0, 1 ))</f>
        <v>0</v>
      </c>
      <c r="CY52" s="61">
        <f xml:space="preserve"> IF( OR( $C$52 = $DS$52, $C$52 =""), 0, IF( ISNUMBER( AH52 ), 0, 1 ))</f>
        <v>0</v>
      </c>
      <c r="CZ52" s="61">
        <f xml:space="preserve"> IF( OR( $C$52 = $DS$52, $C$52 =""), 0, IF( ISNUMBER( AI52 ), 0, 1 ))</f>
        <v>0</v>
      </c>
      <c r="DA52" s="280"/>
      <c r="DB52" s="61">
        <f xml:space="preserve"> IF( OR( $C$52 = $DS$52, $C$52 =""), 0, IF( ISNUMBER( AK52 ), 0, 1 ))</f>
        <v>0</v>
      </c>
      <c r="DC52" s="61">
        <f xml:space="preserve"> IF( OR( $C$52 = $DS$52, $C$52 =""), 0, IF( ISNUMBER( AL52 ), 0, 1 ))</f>
        <v>0</v>
      </c>
      <c r="DD52" s="61">
        <f xml:space="preserve"> IF( OR( $C$52 = $DS$52, $C$52 =""), 0, IF( ISNUMBER( AM52 ), 0, 1 ))</f>
        <v>0</v>
      </c>
      <c r="DE52" s="61">
        <f xml:space="preserve"> IF( OR( $C$52 = $DS$52, $C$52 =""), 0, IF( ISNUMBER( AN52 ), 0, 1 ))</f>
        <v>0</v>
      </c>
      <c r="DF52" s="61">
        <f xml:space="preserve"> IF( OR( $C$52 = $DS$52, $C$52 =""), 0, IF( ISNUMBER( AO52 ), 0, 1 ))</f>
        <v>0</v>
      </c>
      <c r="DG52" s="280"/>
      <c r="DH52" s="61">
        <f xml:space="preserve"> IF( OR( $C$52 = $DS$52, $C$52 =""), 0, IF( ISNUMBER( AQ52 ), 0, 1 ))</f>
        <v>0</v>
      </c>
      <c r="DI52" s="61">
        <f xml:space="preserve"> IF( OR( $C$52 = $DS$52, $C$52 =""), 0, IF( ISNUMBER( AR52 ), 0, 1 ))</f>
        <v>0</v>
      </c>
      <c r="DJ52" s="61">
        <f xml:space="preserve"> IF( OR( $C$52 = $DS$52, $C$52 =""), 0, IF( ISNUMBER( AS52 ), 0, 1 ))</f>
        <v>0</v>
      </c>
      <c r="DK52" s="61">
        <f xml:space="preserve"> IF( OR( $C$52 = $DS$52, $C$52 =""), 0, IF( ISNUMBER( AT52 ), 0, 1 ))</f>
        <v>0</v>
      </c>
      <c r="DL52" s="61">
        <f xml:space="preserve"> IF( OR( $C$52 = $DS$52, $C$52 =""), 0, IF( ISNUMBER( AU52 ), 0, 1 ))</f>
        <v>0</v>
      </c>
      <c r="DM52" s="280"/>
      <c r="DN52" s="61">
        <f xml:space="preserve"> IF( OR( $C$52 = $DS$52, $C$52 =""), 0, IF( ISNUMBER( AW52 ), 0, 1 ))</f>
        <v>0</v>
      </c>
      <c r="DO52" s="61">
        <f xml:space="preserve"> IF( OR( $C$52 = $DS$52, $C$52 =""), 0, IF( ISNUMBER( AX52 ), 0, 1 ))</f>
        <v>0</v>
      </c>
      <c r="DP52" s="61">
        <f xml:space="preserve"> IF( OR( $C$52 = $DS$52, $C$52 =""), 0, IF( ISNUMBER( AY52 ), 0, 1 ))</f>
        <v>0</v>
      </c>
      <c r="DQ52" s="61">
        <f xml:space="preserve"> IF( OR( $C$52 = $DS$52, $C$52 =""), 0, IF( ISNUMBER( AZ52 ), 0, 1 ))</f>
        <v>0</v>
      </c>
      <c r="DR52" s="61">
        <f xml:space="preserve"> IF( OR( $C$52 = $DS$52, $C$52 =""), 0, IF( ISNUMBER( BA52 ), 0, 1 ))</f>
        <v>0</v>
      </c>
      <c r="DS52" s="280" t="s">
        <v>260</v>
      </c>
      <c r="DT52" s="519"/>
      <c r="DU52" s="280"/>
      <c r="DV52" s="280"/>
      <c r="DW52" s="280"/>
      <c r="DX52" s="280"/>
      <c r="DY52" s="280"/>
      <c r="DZ52" s="149"/>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row>
    <row r="53" spans="2:171" ht="14.25" customHeight="1" x14ac:dyDescent="0.3">
      <c r="B53" s="513">
        <f t="shared" si="19"/>
        <v>34</v>
      </c>
      <c r="C53" s="514" t="s">
        <v>267</v>
      </c>
      <c r="D53" s="167"/>
      <c r="E53" s="64" t="s">
        <v>41</v>
      </c>
      <c r="F53" s="79">
        <v>3</v>
      </c>
      <c r="G53" s="463">
        <v>0</v>
      </c>
      <c r="H53" s="451">
        <v>0</v>
      </c>
      <c r="I53" s="451">
        <v>0</v>
      </c>
      <c r="J53" s="451">
        <v>0</v>
      </c>
      <c r="K53" s="451">
        <v>0</v>
      </c>
      <c r="L53" s="515">
        <f>SUM(G53:K53)</f>
        <v>0</v>
      </c>
      <c r="M53" s="463">
        <v>0</v>
      </c>
      <c r="N53" s="451">
        <v>0</v>
      </c>
      <c r="O53" s="451">
        <v>0</v>
      </c>
      <c r="P53" s="451">
        <v>0</v>
      </c>
      <c r="Q53" s="451">
        <v>0</v>
      </c>
      <c r="R53" s="515">
        <f>SUM(M53:Q53)</f>
        <v>0</v>
      </c>
      <c r="S53" s="463">
        <v>0</v>
      </c>
      <c r="T53" s="451">
        <v>0</v>
      </c>
      <c r="U53" s="451">
        <v>0</v>
      </c>
      <c r="V53" s="451">
        <v>0</v>
      </c>
      <c r="W53" s="451">
        <v>0</v>
      </c>
      <c r="X53" s="515">
        <f>SUM(S53:W53)</f>
        <v>0</v>
      </c>
      <c r="Y53" s="463">
        <v>0</v>
      </c>
      <c r="Z53" s="451">
        <v>0</v>
      </c>
      <c r="AA53" s="451">
        <v>0</v>
      </c>
      <c r="AB53" s="451">
        <v>0</v>
      </c>
      <c r="AC53" s="451">
        <v>0</v>
      </c>
      <c r="AD53" s="515">
        <f>SUM(Y53:AC53)</f>
        <v>0</v>
      </c>
      <c r="AE53" s="463">
        <v>0</v>
      </c>
      <c r="AF53" s="451">
        <v>0</v>
      </c>
      <c r="AG53" s="451">
        <v>0</v>
      </c>
      <c r="AH53" s="451">
        <v>0</v>
      </c>
      <c r="AI53" s="451">
        <v>0</v>
      </c>
      <c r="AJ53" s="515">
        <f>SUM(AE53:AI53)</f>
        <v>0</v>
      </c>
      <c r="AK53" s="463">
        <v>0</v>
      </c>
      <c r="AL53" s="451">
        <v>0</v>
      </c>
      <c r="AM53" s="451">
        <v>0</v>
      </c>
      <c r="AN53" s="451">
        <v>0</v>
      </c>
      <c r="AO53" s="451">
        <v>0</v>
      </c>
      <c r="AP53" s="515">
        <f>SUM(AK53:AO53)</f>
        <v>0</v>
      </c>
      <c r="AQ53" s="463">
        <v>0</v>
      </c>
      <c r="AR53" s="451">
        <v>0</v>
      </c>
      <c r="AS53" s="451">
        <v>0</v>
      </c>
      <c r="AT53" s="451">
        <v>0</v>
      </c>
      <c r="AU53" s="451">
        <v>0</v>
      </c>
      <c r="AV53" s="515">
        <f>SUM(AQ53:AU53)</f>
        <v>0</v>
      </c>
      <c r="AW53" s="463">
        <v>0</v>
      </c>
      <c r="AX53" s="451">
        <v>0</v>
      </c>
      <c r="AY53" s="451">
        <v>0</v>
      </c>
      <c r="AZ53" s="451">
        <v>0</v>
      </c>
      <c r="BA53" s="451">
        <v>0</v>
      </c>
      <c r="BB53" s="515">
        <f>SUM(AW53:BA53)</f>
        <v>0</v>
      </c>
      <c r="BC53" s="424"/>
      <c r="BD53" s="91"/>
      <c r="BE53" s="430" t="s">
        <v>498</v>
      </c>
      <c r="BG53" s="375">
        <f t="shared" si="20"/>
        <v>0</v>
      </c>
      <c r="BH53" s="43"/>
      <c r="BJ53" s="62">
        <f t="shared" si="21"/>
        <v>34</v>
      </c>
      <c r="BK53" s="169" t="s">
        <v>268</v>
      </c>
      <c r="BL53" s="64" t="s">
        <v>41</v>
      </c>
      <c r="BM53" s="79">
        <v>7</v>
      </c>
      <c r="BN53" s="170" t="s">
        <v>1093</v>
      </c>
      <c r="BO53" s="171" t="s">
        <v>1094</v>
      </c>
      <c r="BP53" s="171" t="s">
        <v>1095</v>
      </c>
      <c r="BQ53" s="516" t="s">
        <v>1096</v>
      </c>
      <c r="BR53" s="516" t="s">
        <v>1097</v>
      </c>
      <c r="BS53" s="517" t="s">
        <v>1098</v>
      </c>
      <c r="BV53" s="512">
        <f t="shared" si="22"/>
        <v>0</v>
      </c>
      <c r="BX53" s="61">
        <f xml:space="preserve"> IF( OR( $C$53 = $DS$53, $C$53 =""), 0, IF( ISNUMBER( G53 ), 0, 1 ))</f>
        <v>0</v>
      </c>
      <c r="BY53" s="61">
        <f xml:space="preserve"> IF( OR( $C$53 = $DS$53, $C$53 =""), 0, IF( ISNUMBER( H53 ), 0, 1 ))</f>
        <v>0</v>
      </c>
      <c r="BZ53" s="61">
        <f xml:space="preserve"> IF( OR( $C$53 = $DS$53, $C$53 =""), 0, IF( ISNUMBER( I53 ), 0, 1 ))</f>
        <v>0</v>
      </c>
      <c r="CA53" s="61">
        <f xml:space="preserve"> IF( OR( $C$53 = $DS$53, $C$53 =""), 0, IF( ISNUMBER( J53 ), 0, 1 ))</f>
        <v>0</v>
      </c>
      <c r="CB53" s="61">
        <f xml:space="preserve"> IF( OR( $C$53 = $DS$53, $C$53 =""), 0, IF( ISNUMBER( K53 ), 0, 1 ))</f>
        <v>0</v>
      </c>
      <c r="CC53" s="149"/>
      <c r="CD53" s="61">
        <f xml:space="preserve"> IF( OR( $C$53 = $DS$53, $C$53 =""), 0, IF( ISNUMBER( M53 ), 0, 1 ))</f>
        <v>0</v>
      </c>
      <c r="CE53" s="61">
        <f xml:space="preserve"> IF( OR( $C$53 = $DS$53, $C$53 =""), 0, IF( ISNUMBER( N53 ), 0, 1 ))</f>
        <v>0</v>
      </c>
      <c r="CF53" s="61">
        <f xml:space="preserve"> IF( OR( $C$53 = $DS$53, $C$53 =""), 0, IF( ISNUMBER( O53 ), 0, 1 ))</f>
        <v>0</v>
      </c>
      <c r="CG53" s="61">
        <f xml:space="preserve"> IF( OR( $C$53 = $DS$53, $C$53 =""), 0, IF( ISNUMBER( P53 ), 0, 1 ))</f>
        <v>0</v>
      </c>
      <c r="CH53" s="61">
        <f xml:space="preserve"> IF( OR( $C$53 = $DS$53, $C$53 =""), 0, IF( ISNUMBER( Q53 ), 0, 1 ))</f>
        <v>0</v>
      </c>
      <c r="CI53" s="280"/>
      <c r="CJ53" s="61">
        <f xml:space="preserve"> IF( OR( $C$53 = $DS$53, $C$53 =""), 0, IF( ISNUMBER( S53 ), 0, 1 ))</f>
        <v>0</v>
      </c>
      <c r="CK53" s="61">
        <f xml:space="preserve"> IF( OR( $C$53 = $DS$53, $C$53 =""), 0, IF( ISNUMBER( T53 ), 0, 1 ))</f>
        <v>0</v>
      </c>
      <c r="CL53" s="61">
        <f xml:space="preserve"> IF( OR( $C$53 = $DS$53, $C$53 =""), 0, IF( ISNUMBER( U53 ), 0, 1 ))</f>
        <v>0</v>
      </c>
      <c r="CM53" s="61">
        <f xml:space="preserve"> IF( OR( $C$53 = $DS$53, $C$53 =""), 0, IF( ISNUMBER( V53 ), 0, 1 ))</f>
        <v>0</v>
      </c>
      <c r="CN53" s="61">
        <f xml:space="preserve"> IF( OR( $C$53 = $DS$53, $C$53 =""), 0, IF( ISNUMBER( W53 ), 0, 1 ))</f>
        <v>0</v>
      </c>
      <c r="CO53" s="280"/>
      <c r="CP53" s="61">
        <f xml:space="preserve"> IF( OR( $C$53 = $DS$53, $C$53 =""), 0, IF( ISNUMBER( Y53 ), 0, 1 ))</f>
        <v>0</v>
      </c>
      <c r="CQ53" s="61">
        <f xml:space="preserve"> IF( OR( $C$53 = $DS$53, $C$53 =""), 0, IF( ISNUMBER( Z53 ), 0, 1 ))</f>
        <v>0</v>
      </c>
      <c r="CR53" s="61">
        <f xml:space="preserve"> IF( OR( $C$53 = $DS$53, $C$53 =""), 0, IF( ISNUMBER( AA53 ), 0, 1 ))</f>
        <v>0</v>
      </c>
      <c r="CS53" s="61">
        <f xml:space="preserve"> IF( OR( $C$53 = $DS$53, $C$53 =""), 0, IF( ISNUMBER( AB53 ), 0, 1 ))</f>
        <v>0</v>
      </c>
      <c r="CT53" s="61">
        <f xml:space="preserve"> IF( OR( $C$53 = $DS$53, $C$53 =""), 0, IF( ISNUMBER( AC53 ), 0, 1 ))</f>
        <v>0</v>
      </c>
      <c r="CU53" s="280"/>
      <c r="CV53" s="61">
        <f xml:space="preserve"> IF( OR( $C$53 = $DS$53, $C$53 =""), 0, IF( ISNUMBER( AE53 ), 0, 1 ))</f>
        <v>0</v>
      </c>
      <c r="CW53" s="61">
        <f xml:space="preserve"> IF( OR( $C$53 = $DS$53, $C$53 =""), 0, IF( ISNUMBER( AF53 ), 0, 1 ))</f>
        <v>0</v>
      </c>
      <c r="CX53" s="61">
        <f xml:space="preserve"> IF( OR( $C$53 = $DS$53, $C$53 =""), 0, IF( ISNUMBER( AG53 ), 0, 1 ))</f>
        <v>0</v>
      </c>
      <c r="CY53" s="61">
        <f xml:space="preserve"> IF( OR( $C$53 = $DS$53, $C$53 =""), 0, IF( ISNUMBER( AH53 ), 0, 1 ))</f>
        <v>0</v>
      </c>
      <c r="CZ53" s="61">
        <f xml:space="preserve"> IF( OR( $C$53 = $DS$53, $C$53 =""), 0, IF( ISNUMBER( AI53 ), 0, 1 ))</f>
        <v>0</v>
      </c>
      <c r="DA53" s="280"/>
      <c r="DB53" s="61">
        <f xml:space="preserve"> IF( OR( $C$53 = $DS$53, $C$53 =""), 0, IF( ISNUMBER( AK53 ), 0, 1 ))</f>
        <v>0</v>
      </c>
      <c r="DC53" s="61">
        <f xml:space="preserve"> IF( OR( $C$53 = $DS$53, $C$53 =""), 0, IF( ISNUMBER( AL53 ), 0, 1 ))</f>
        <v>0</v>
      </c>
      <c r="DD53" s="61">
        <f xml:space="preserve"> IF( OR( $C$53 = $DS$53, $C$53 =""), 0, IF( ISNUMBER( AM53 ), 0, 1 ))</f>
        <v>0</v>
      </c>
      <c r="DE53" s="61">
        <f xml:space="preserve"> IF( OR( $C$53 = $DS$53, $C$53 =""), 0, IF( ISNUMBER( AN53 ), 0, 1 ))</f>
        <v>0</v>
      </c>
      <c r="DF53" s="61">
        <f xml:space="preserve"> IF( OR( $C$53 = $DS$53, $C$53 =""), 0, IF( ISNUMBER( AO53 ), 0, 1 ))</f>
        <v>0</v>
      </c>
      <c r="DG53" s="280"/>
      <c r="DH53" s="61">
        <f xml:space="preserve"> IF( OR( $C$53 = $DS$53, $C$53 =""), 0, IF( ISNUMBER( AQ53 ), 0, 1 ))</f>
        <v>0</v>
      </c>
      <c r="DI53" s="61">
        <f xml:space="preserve"> IF( OR( $C$53 = $DS$53, $C$53 =""), 0, IF( ISNUMBER( AR53 ), 0, 1 ))</f>
        <v>0</v>
      </c>
      <c r="DJ53" s="61">
        <f xml:space="preserve"> IF( OR( $C$53 = $DS$53, $C$53 =""), 0, IF( ISNUMBER( AS53 ), 0, 1 ))</f>
        <v>0</v>
      </c>
      <c r="DK53" s="61">
        <f xml:space="preserve"> IF( OR( $C$53 = $DS$53, $C$53 =""), 0, IF( ISNUMBER( AT53 ), 0, 1 ))</f>
        <v>0</v>
      </c>
      <c r="DL53" s="61">
        <f xml:space="preserve"> IF( OR( $C$53 = $DS$53, $C$53 =""), 0, IF( ISNUMBER( AU53 ), 0, 1 ))</f>
        <v>0</v>
      </c>
      <c r="DM53" s="280"/>
      <c r="DN53" s="61">
        <f xml:space="preserve"> IF( OR( $C$53 = $DS$53, $C$53 =""), 0, IF( ISNUMBER( AW53 ), 0, 1 ))</f>
        <v>0</v>
      </c>
      <c r="DO53" s="61">
        <f xml:space="preserve"> IF( OR( $C$53 = $DS$53, $C$53 =""), 0, IF( ISNUMBER( AX53 ), 0, 1 ))</f>
        <v>0</v>
      </c>
      <c r="DP53" s="61">
        <f xml:space="preserve"> IF( OR( $C$53 = $DS$53, $C$53 =""), 0, IF( ISNUMBER( AY53 ), 0, 1 ))</f>
        <v>0</v>
      </c>
      <c r="DQ53" s="61">
        <f xml:space="preserve"> IF( OR( $C$53 = $DS$53, $C$53 =""), 0, IF( ISNUMBER( AZ53 ), 0, 1 ))</f>
        <v>0</v>
      </c>
      <c r="DR53" s="61">
        <f xml:space="preserve"> IF( OR( $C$53 = $DS$53, $C$53 =""), 0, IF( ISNUMBER( BA53 ), 0, 1 ))</f>
        <v>0</v>
      </c>
      <c r="DS53" s="280" t="s">
        <v>267</v>
      </c>
      <c r="DT53" s="519"/>
      <c r="DU53" s="280"/>
      <c r="DV53" s="280"/>
      <c r="DW53" s="280"/>
      <c r="DX53" s="280"/>
      <c r="DY53" s="280"/>
      <c r="DZ53" s="149"/>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0"/>
      <c r="FJ53" s="280"/>
      <c r="FK53" s="280"/>
      <c r="FL53" s="280"/>
      <c r="FM53" s="280"/>
      <c r="FN53" s="280"/>
      <c r="FO53" s="280"/>
    </row>
    <row r="54" spans="2:171" ht="14.25" customHeight="1" x14ac:dyDescent="0.3">
      <c r="B54" s="513">
        <f t="shared" si="19"/>
        <v>35</v>
      </c>
      <c r="C54" s="514" t="s">
        <v>274</v>
      </c>
      <c r="D54" s="167"/>
      <c r="E54" s="64" t="s">
        <v>41</v>
      </c>
      <c r="F54" s="79">
        <v>3</v>
      </c>
      <c r="G54" s="463">
        <v>0</v>
      </c>
      <c r="H54" s="451">
        <v>0</v>
      </c>
      <c r="I54" s="451">
        <v>0</v>
      </c>
      <c r="J54" s="451">
        <v>0</v>
      </c>
      <c r="K54" s="451">
        <v>0</v>
      </c>
      <c r="L54" s="515">
        <f>SUM(G54:K54)</f>
        <v>0</v>
      </c>
      <c r="M54" s="463">
        <v>0</v>
      </c>
      <c r="N54" s="451">
        <v>0</v>
      </c>
      <c r="O54" s="451">
        <v>0</v>
      </c>
      <c r="P54" s="451">
        <v>0</v>
      </c>
      <c r="Q54" s="451">
        <v>0</v>
      </c>
      <c r="R54" s="515">
        <f>SUM(M54:Q54)</f>
        <v>0</v>
      </c>
      <c r="S54" s="463">
        <v>0</v>
      </c>
      <c r="T54" s="451">
        <v>0</v>
      </c>
      <c r="U54" s="451">
        <v>0</v>
      </c>
      <c r="V54" s="451">
        <v>0</v>
      </c>
      <c r="W54" s="451">
        <v>0</v>
      </c>
      <c r="X54" s="515">
        <f>SUM(S54:W54)</f>
        <v>0</v>
      </c>
      <c r="Y54" s="463">
        <v>0</v>
      </c>
      <c r="Z54" s="451">
        <v>0</v>
      </c>
      <c r="AA54" s="451">
        <v>0</v>
      </c>
      <c r="AB54" s="451">
        <v>0</v>
      </c>
      <c r="AC54" s="451">
        <v>0</v>
      </c>
      <c r="AD54" s="515">
        <f>SUM(Y54:AC54)</f>
        <v>0</v>
      </c>
      <c r="AE54" s="463">
        <v>0</v>
      </c>
      <c r="AF54" s="451">
        <v>0</v>
      </c>
      <c r="AG54" s="451">
        <v>0</v>
      </c>
      <c r="AH54" s="451">
        <v>0</v>
      </c>
      <c r="AI54" s="451">
        <v>0</v>
      </c>
      <c r="AJ54" s="515">
        <f>SUM(AE54:AI54)</f>
        <v>0</v>
      </c>
      <c r="AK54" s="463">
        <v>0</v>
      </c>
      <c r="AL54" s="451">
        <v>0</v>
      </c>
      <c r="AM54" s="451">
        <v>0</v>
      </c>
      <c r="AN54" s="451">
        <v>0</v>
      </c>
      <c r="AO54" s="451">
        <v>0</v>
      </c>
      <c r="AP54" s="515">
        <f>SUM(AK54:AO54)</f>
        <v>0</v>
      </c>
      <c r="AQ54" s="463">
        <v>0</v>
      </c>
      <c r="AR54" s="451">
        <v>0</v>
      </c>
      <c r="AS54" s="451">
        <v>0</v>
      </c>
      <c r="AT54" s="451">
        <v>0</v>
      </c>
      <c r="AU54" s="451">
        <v>0</v>
      </c>
      <c r="AV54" s="515">
        <f>SUM(AQ54:AU54)</f>
        <v>0</v>
      </c>
      <c r="AW54" s="463">
        <v>0</v>
      </c>
      <c r="AX54" s="451">
        <v>0</v>
      </c>
      <c r="AY54" s="451">
        <v>0</v>
      </c>
      <c r="AZ54" s="451">
        <v>0</v>
      </c>
      <c r="BA54" s="451">
        <v>0</v>
      </c>
      <c r="BB54" s="515">
        <f>SUM(AW54:BA54)</f>
        <v>0</v>
      </c>
      <c r="BC54" s="424"/>
      <c r="BD54" s="91"/>
      <c r="BE54" s="430" t="s">
        <v>498</v>
      </c>
      <c r="BG54" s="375">
        <f t="shared" si="20"/>
        <v>0</v>
      </c>
      <c r="BH54" s="43"/>
      <c r="BJ54" s="62">
        <f t="shared" si="21"/>
        <v>35</v>
      </c>
      <c r="BK54" s="169" t="s">
        <v>275</v>
      </c>
      <c r="BL54" s="64" t="s">
        <v>41</v>
      </c>
      <c r="BM54" s="79">
        <v>8</v>
      </c>
      <c r="BN54" s="170" t="s">
        <v>1099</v>
      </c>
      <c r="BO54" s="171" t="s">
        <v>1100</v>
      </c>
      <c r="BP54" s="171" t="s">
        <v>1101</v>
      </c>
      <c r="BQ54" s="516" t="s">
        <v>1102</v>
      </c>
      <c r="BR54" s="516" t="s">
        <v>1103</v>
      </c>
      <c r="BS54" s="517" t="s">
        <v>1104</v>
      </c>
      <c r="BV54" s="512">
        <f t="shared" si="22"/>
        <v>0</v>
      </c>
      <c r="BX54" s="61">
        <f xml:space="preserve"> IF( OR( $C$54 = $DS$54, $C$54 =""), 0, IF( ISNUMBER( G54 ), 0, 1 ))</f>
        <v>0</v>
      </c>
      <c r="BY54" s="61">
        <f xml:space="preserve"> IF( OR( $C$54 = $DS$54, $C$54 =""), 0, IF( ISNUMBER( H54 ), 0, 1 ))</f>
        <v>0</v>
      </c>
      <c r="BZ54" s="61">
        <f xml:space="preserve"> IF( OR( $C$54 = $DS$54, $C$54 =""), 0, IF( ISNUMBER( I54 ), 0, 1 ))</f>
        <v>0</v>
      </c>
      <c r="CA54" s="61">
        <f xml:space="preserve"> IF( OR( $C$54 = $DS$54, $C$54 =""), 0, IF( ISNUMBER( J54 ), 0, 1 ))</f>
        <v>0</v>
      </c>
      <c r="CB54" s="61">
        <f xml:space="preserve"> IF( OR( $C$54 = $DS$54, $C$54 =""), 0, IF( ISNUMBER( K54 ), 0, 1 ))</f>
        <v>0</v>
      </c>
      <c r="CC54" s="149"/>
      <c r="CD54" s="61">
        <f xml:space="preserve"> IF( OR( $C$54 = $DS$54, $C$54 =""), 0, IF( ISNUMBER( M54 ), 0, 1 ))</f>
        <v>0</v>
      </c>
      <c r="CE54" s="61">
        <f xml:space="preserve"> IF( OR( $C$54 = $DS$54, $C$54 =""), 0, IF( ISNUMBER( N54 ), 0, 1 ))</f>
        <v>0</v>
      </c>
      <c r="CF54" s="61">
        <f xml:space="preserve"> IF( OR( $C$54 = $DS$54, $C$54 =""), 0, IF( ISNUMBER( O54 ), 0, 1 ))</f>
        <v>0</v>
      </c>
      <c r="CG54" s="61">
        <f xml:space="preserve"> IF( OR( $C$54 = $DS$54, $C$54 =""), 0, IF( ISNUMBER( P54 ), 0, 1 ))</f>
        <v>0</v>
      </c>
      <c r="CH54" s="61">
        <f xml:space="preserve"> IF( OR( $C$54 = $DS$54, $C$54 =""), 0, IF( ISNUMBER( Q54 ), 0, 1 ))</f>
        <v>0</v>
      </c>
      <c r="CI54" s="280"/>
      <c r="CJ54" s="61">
        <f xml:space="preserve"> IF( OR( $C$54 = $DS$54, $C$54 =""), 0, IF( ISNUMBER( S54 ), 0, 1 ))</f>
        <v>0</v>
      </c>
      <c r="CK54" s="61">
        <f xml:space="preserve"> IF( OR( $C$54 = $DS$54, $C$54 =""), 0, IF( ISNUMBER( T54 ), 0, 1 ))</f>
        <v>0</v>
      </c>
      <c r="CL54" s="61">
        <f xml:space="preserve"> IF( OR( $C$54 = $DS$54, $C$54 =""), 0, IF( ISNUMBER( U54 ), 0, 1 ))</f>
        <v>0</v>
      </c>
      <c r="CM54" s="61">
        <f xml:space="preserve"> IF( OR( $C$54 = $DS$54, $C$54 =""), 0, IF( ISNUMBER( V54 ), 0, 1 ))</f>
        <v>0</v>
      </c>
      <c r="CN54" s="61">
        <f xml:space="preserve"> IF( OR( $C$54 = $DS$54, $C$54 =""), 0, IF( ISNUMBER( W54 ), 0, 1 ))</f>
        <v>0</v>
      </c>
      <c r="CO54" s="280"/>
      <c r="CP54" s="61">
        <f xml:space="preserve"> IF( OR( $C$54 = $DS$54, $C$54 =""), 0, IF( ISNUMBER( Y54 ), 0, 1 ))</f>
        <v>0</v>
      </c>
      <c r="CQ54" s="61">
        <f xml:space="preserve"> IF( OR( $C$54 = $DS$54, $C$54 =""), 0, IF( ISNUMBER( Z54 ), 0, 1 ))</f>
        <v>0</v>
      </c>
      <c r="CR54" s="61">
        <f xml:space="preserve"> IF( OR( $C$54 = $DS$54, $C$54 =""), 0, IF( ISNUMBER( AA54 ), 0, 1 ))</f>
        <v>0</v>
      </c>
      <c r="CS54" s="61">
        <f xml:space="preserve"> IF( OR( $C$54 = $DS$54, $C$54 =""), 0, IF( ISNUMBER( AB54 ), 0, 1 ))</f>
        <v>0</v>
      </c>
      <c r="CT54" s="61">
        <f xml:space="preserve"> IF( OR( $C$54 = $DS$54, $C$54 =""), 0, IF( ISNUMBER( AC54 ), 0, 1 ))</f>
        <v>0</v>
      </c>
      <c r="CU54" s="280"/>
      <c r="CV54" s="61">
        <f xml:space="preserve"> IF( OR( $C$54 = $DS$54, $C$54 =""), 0, IF( ISNUMBER( AE54 ), 0, 1 ))</f>
        <v>0</v>
      </c>
      <c r="CW54" s="61">
        <f xml:space="preserve"> IF( OR( $C$54 = $DS$54, $C$54 =""), 0, IF( ISNUMBER( AF54 ), 0, 1 ))</f>
        <v>0</v>
      </c>
      <c r="CX54" s="61">
        <f xml:space="preserve"> IF( OR( $C$54 = $DS$54, $C$54 =""), 0, IF( ISNUMBER( AG54 ), 0, 1 ))</f>
        <v>0</v>
      </c>
      <c r="CY54" s="61">
        <f xml:space="preserve"> IF( OR( $C$54 = $DS$54, $C$54 =""), 0, IF( ISNUMBER( AH54 ), 0, 1 ))</f>
        <v>0</v>
      </c>
      <c r="CZ54" s="61">
        <f xml:space="preserve"> IF( OR( $C$54 = $DS$54, $C$54 =""), 0, IF( ISNUMBER( AI54 ), 0, 1 ))</f>
        <v>0</v>
      </c>
      <c r="DA54" s="280"/>
      <c r="DB54" s="61">
        <f xml:space="preserve"> IF( OR( $C$54 = $DS$54, $C$54 =""), 0, IF( ISNUMBER( AK54 ), 0, 1 ))</f>
        <v>0</v>
      </c>
      <c r="DC54" s="61">
        <f xml:space="preserve"> IF( OR( $C$54 = $DS$54, $C$54 =""), 0, IF( ISNUMBER( AL54 ), 0, 1 ))</f>
        <v>0</v>
      </c>
      <c r="DD54" s="61">
        <f xml:space="preserve"> IF( OR( $C$54 = $DS$54, $C$54 =""), 0, IF( ISNUMBER( AM54 ), 0, 1 ))</f>
        <v>0</v>
      </c>
      <c r="DE54" s="61">
        <f xml:space="preserve"> IF( OR( $C$54 = $DS$54, $C$54 =""), 0, IF( ISNUMBER( AN54 ), 0, 1 ))</f>
        <v>0</v>
      </c>
      <c r="DF54" s="61">
        <f xml:space="preserve"> IF( OR( $C$54 = $DS$54, $C$54 =""), 0, IF( ISNUMBER( AO54 ), 0, 1 ))</f>
        <v>0</v>
      </c>
      <c r="DG54" s="280"/>
      <c r="DH54" s="61">
        <f xml:space="preserve"> IF( OR( $C$54 = $DS$54, $C$54 =""), 0, IF( ISNUMBER( AQ54 ), 0, 1 ))</f>
        <v>0</v>
      </c>
      <c r="DI54" s="61">
        <f xml:space="preserve"> IF( OR( $C$54 = $DS$54, $C$54 =""), 0, IF( ISNUMBER( AR54 ), 0, 1 ))</f>
        <v>0</v>
      </c>
      <c r="DJ54" s="61">
        <f xml:space="preserve"> IF( OR( $C$54 = $DS$54, $C$54 =""), 0, IF( ISNUMBER( AS54 ), 0, 1 ))</f>
        <v>0</v>
      </c>
      <c r="DK54" s="61">
        <f xml:space="preserve"> IF( OR( $C$54 = $DS$54, $C$54 =""), 0, IF( ISNUMBER( AT54 ), 0, 1 ))</f>
        <v>0</v>
      </c>
      <c r="DL54" s="61">
        <f xml:space="preserve"> IF( OR( $C$54 = $DS$54, $C$54 =""), 0, IF( ISNUMBER( AU54 ), 0, 1 ))</f>
        <v>0</v>
      </c>
      <c r="DM54" s="280"/>
      <c r="DN54" s="61">
        <f xml:space="preserve"> IF( OR( $C$54 = $DS$54, $C$54 =""), 0, IF( ISNUMBER( AW54 ), 0, 1 ))</f>
        <v>0</v>
      </c>
      <c r="DO54" s="61">
        <f xml:space="preserve"> IF( OR( $C$54 = $DS$54, $C$54 =""), 0, IF( ISNUMBER( AX54 ), 0, 1 ))</f>
        <v>0</v>
      </c>
      <c r="DP54" s="61">
        <f xml:space="preserve"> IF( OR( $C$54 = $DS$54, $C$54 =""), 0, IF( ISNUMBER( AY54 ), 0, 1 ))</f>
        <v>0</v>
      </c>
      <c r="DQ54" s="61">
        <f xml:space="preserve"> IF( OR( $C$54 = $DS$54, $C$54 =""), 0, IF( ISNUMBER( AZ54 ), 0, 1 ))</f>
        <v>0</v>
      </c>
      <c r="DR54" s="61">
        <f xml:space="preserve"> IF( OR( $C$54 = $DS$54, $C$54 =""), 0, IF( ISNUMBER( BA54 ), 0, 1 ))</f>
        <v>0</v>
      </c>
      <c r="DS54" s="280" t="s">
        <v>274</v>
      </c>
      <c r="DT54" s="519"/>
      <c r="DU54" s="280"/>
      <c r="DV54" s="280"/>
      <c r="DW54" s="280"/>
      <c r="DX54" s="280"/>
      <c r="DY54" s="280"/>
      <c r="DZ54" s="149"/>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0"/>
      <c r="FJ54" s="280"/>
      <c r="FK54" s="280"/>
      <c r="FL54" s="280"/>
      <c r="FM54" s="280"/>
      <c r="FN54" s="280"/>
      <c r="FO54" s="280"/>
    </row>
    <row r="55" spans="2:171" ht="14.25" customHeight="1" thickBot="1" x14ac:dyDescent="0.35">
      <c r="B55" s="95">
        <v>36</v>
      </c>
      <c r="C55" s="96" t="s">
        <v>281</v>
      </c>
      <c r="D55" s="177"/>
      <c r="E55" s="97" t="s">
        <v>41</v>
      </c>
      <c r="F55" s="465">
        <v>3</v>
      </c>
      <c r="G55" s="520">
        <f>SUM(G45:G54)</f>
        <v>0</v>
      </c>
      <c r="H55" s="521">
        <f>SUM(H45:H54)</f>
        <v>0</v>
      </c>
      <c r="I55" s="521">
        <f>SUM(I45:I54)</f>
        <v>0</v>
      </c>
      <c r="J55" s="522">
        <f>SUM(J45:J54)</f>
        <v>0</v>
      </c>
      <c r="K55" s="522">
        <f>SUM(K45:K54)</f>
        <v>0</v>
      </c>
      <c r="L55" s="523">
        <f t="shared" si="11"/>
        <v>0</v>
      </c>
      <c r="M55" s="520">
        <f>SUM(M45:M54)</f>
        <v>13.063000000000001</v>
      </c>
      <c r="N55" s="521">
        <f>SUM(N45:N54)</f>
        <v>28.079000000000001</v>
      </c>
      <c r="O55" s="521">
        <f>SUM(O45:O54)</f>
        <v>0</v>
      </c>
      <c r="P55" s="522">
        <f>SUM(P45:P54)</f>
        <v>0</v>
      </c>
      <c r="Q55" s="522">
        <f>SUM(Q45:Q54)</f>
        <v>0</v>
      </c>
      <c r="R55" s="523">
        <f t="shared" si="12"/>
        <v>41.142000000000003</v>
      </c>
      <c r="S55" s="520">
        <f>SUM(S45:S54)</f>
        <v>0</v>
      </c>
      <c r="T55" s="521">
        <f>SUM(T45:T54)</f>
        <v>1.9E-2</v>
      </c>
      <c r="U55" s="521">
        <f>SUM(U45:U54)</f>
        <v>0</v>
      </c>
      <c r="V55" s="522">
        <f>SUM(V45:V54)</f>
        <v>0</v>
      </c>
      <c r="W55" s="522">
        <f>SUM(W45:W54)</f>
        <v>0</v>
      </c>
      <c r="X55" s="523">
        <f t="shared" si="13"/>
        <v>1.9E-2</v>
      </c>
      <c r="Y55" s="520">
        <f>SUM(Y45:Y54)</f>
        <v>0</v>
      </c>
      <c r="Z55" s="521">
        <f>SUM(Z45:Z54)</f>
        <v>0</v>
      </c>
      <c r="AA55" s="521">
        <f>SUM(AA45:AA54)</f>
        <v>0</v>
      </c>
      <c r="AB55" s="522">
        <f>SUM(AB45:AB54)</f>
        <v>0</v>
      </c>
      <c r="AC55" s="522">
        <f>SUM(AC45:AC54)</f>
        <v>0</v>
      </c>
      <c r="AD55" s="523">
        <f t="shared" si="14"/>
        <v>0</v>
      </c>
      <c r="AE55" s="520">
        <f>SUM(AE45:AE54)</f>
        <v>0</v>
      </c>
      <c r="AF55" s="521">
        <f>SUM(AF45:AF54)</f>
        <v>0</v>
      </c>
      <c r="AG55" s="521">
        <f>SUM(AG45:AG54)</f>
        <v>0</v>
      </c>
      <c r="AH55" s="522">
        <f>SUM(AH45:AH54)</f>
        <v>0</v>
      </c>
      <c r="AI55" s="522">
        <f>SUM(AI45:AI54)</f>
        <v>0</v>
      </c>
      <c r="AJ55" s="523">
        <f t="shared" si="15"/>
        <v>0</v>
      </c>
      <c r="AK55" s="520">
        <f>SUM(AK45:AK54)</f>
        <v>0</v>
      </c>
      <c r="AL55" s="521">
        <f>SUM(AL45:AL54)</f>
        <v>0</v>
      </c>
      <c r="AM55" s="521">
        <f>SUM(AM45:AM54)</f>
        <v>0</v>
      </c>
      <c r="AN55" s="522">
        <f>SUM(AN45:AN54)</f>
        <v>0</v>
      </c>
      <c r="AO55" s="522">
        <f>SUM(AO45:AO54)</f>
        <v>0</v>
      </c>
      <c r="AP55" s="523">
        <f t="shared" si="16"/>
        <v>0</v>
      </c>
      <c r="AQ55" s="520">
        <f>SUM(AQ45:AQ54)</f>
        <v>0</v>
      </c>
      <c r="AR55" s="521">
        <f>SUM(AR45:AR54)</f>
        <v>0</v>
      </c>
      <c r="AS55" s="521">
        <f>SUM(AS45:AS54)</f>
        <v>0</v>
      </c>
      <c r="AT55" s="522">
        <f>SUM(AT45:AT54)</f>
        <v>0</v>
      </c>
      <c r="AU55" s="522">
        <f>SUM(AU45:AU54)</f>
        <v>0</v>
      </c>
      <c r="AV55" s="523">
        <f t="shared" si="17"/>
        <v>0</v>
      </c>
      <c r="AW55" s="520">
        <f>SUM(AW45:AW54)</f>
        <v>0</v>
      </c>
      <c r="AX55" s="521">
        <f>SUM(AX45:AX54)</f>
        <v>0</v>
      </c>
      <c r="AY55" s="521">
        <f>SUM(AY45:AY54)</f>
        <v>0</v>
      </c>
      <c r="AZ55" s="522">
        <f>SUM(AZ45:AZ54)</f>
        <v>0</v>
      </c>
      <c r="BA55" s="522">
        <f>SUM(BA45:BA54)</f>
        <v>0</v>
      </c>
      <c r="BB55" s="523">
        <f t="shared" si="18"/>
        <v>0</v>
      </c>
      <c r="BC55" s="424"/>
      <c r="BD55" s="141" t="s">
        <v>1105</v>
      </c>
      <c r="BE55" s="439"/>
      <c r="BG55" s="43"/>
      <c r="BH55" s="43"/>
      <c r="BJ55" s="95">
        <v>36</v>
      </c>
      <c r="BK55" s="96" t="s">
        <v>281</v>
      </c>
      <c r="BL55" s="97" t="s">
        <v>41</v>
      </c>
      <c r="BM55" s="465">
        <v>3</v>
      </c>
      <c r="BN55" s="182" t="s">
        <v>1106</v>
      </c>
      <c r="BO55" s="183" t="s">
        <v>1107</v>
      </c>
      <c r="BP55" s="183" t="s">
        <v>1108</v>
      </c>
      <c r="BQ55" s="524" t="s">
        <v>1109</v>
      </c>
      <c r="BR55" s="524" t="s">
        <v>1110</v>
      </c>
      <c r="BS55" s="525" t="s">
        <v>1111</v>
      </c>
      <c r="BX55" s="280"/>
      <c r="BY55" s="280"/>
      <c r="BZ55" s="280"/>
      <c r="CA55" s="280"/>
      <c r="CB55" s="280"/>
      <c r="CC55" s="149"/>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519"/>
    </row>
    <row r="56" spans="2:171" ht="14.25" customHeight="1" thickBot="1" x14ac:dyDescent="0.35">
      <c r="B56" s="149"/>
      <c r="C56" s="150"/>
      <c r="D56" s="436"/>
      <c r="E56" s="436"/>
      <c r="F56" s="436"/>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c r="BC56" s="424"/>
      <c r="BD56" s="120"/>
      <c r="BE56" s="204"/>
      <c r="BG56" s="43"/>
      <c r="BH56" s="43"/>
      <c r="BJ56" s="149"/>
      <c r="BK56" s="150"/>
      <c r="BL56" s="436"/>
      <c r="BM56" s="436"/>
      <c r="BN56" s="437"/>
      <c r="BO56" s="437"/>
      <c r="BP56" s="437"/>
      <c r="BQ56" s="437"/>
      <c r="BR56" s="437"/>
      <c r="BS56" s="437"/>
      <c r="BX56" s="280"/>
      <c r="BY56" s="280"/>
      <c r="BZ56" s="280"/>
      <c r="CA56" s="280"/>
      <c r="CB56" s="280"/>
      <c r="CC56" s="149"/>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519"/>
    </row>
    <row r="57" spans="2:171" ht="15" customHeight="1" thickBot="1" x14ac:dyDescent="0.35">
      <c r="B57" s="40" t="s">
        <v>288</v>
      </c>
      <c r="C57" s="153" t="s">
        <v>289</v>
      </c>
      <c r="D57" s="479"/>
      <c r="E57" s="425"/>
      <c r="F57" s="42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24"/>
      <c r="BD57" s="115"/>
      <c r="BE57" s="204"/>
      <c r="BG57" s="43"/>
      <c r="BH57" s="43"/>
      <c r="BJ57" s="40" t="s">
        <v>288</v>
      </c>
      <c r="BK57" s="153" t="s">
        <v>289</v>
      </c>
      <c r="BL57" s="425"/>
      <c r="BM57" s="425"/>
      <c r="BN57" s="507"/>
      <c r="BO57" s="507"/>
      <c r="BP57" s="507"/>
      <c r="BQ57" s="507"/>
      <c r="BR57" s="507"/>
      <c r="BS57" s="507"/>
      <c r="BX57" s="280"/>
      <c r="BY57" s="280"/>
      <c r="BZ57" s="280"/>
      <c r="CA57" s="280"/>
      <c r="CB57" s="280"/>
      <c r="CC57" s="149"/>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526"/>
    </row>
    <row r="58" spans="2:171" ht="14.25" customHeight="1" thickBot="1" x14ac:dyDescent="0.35">
      <c r="B58" s="186">
        <f>+B55+1</f>
        <v>37</v>
      </c>
      <c r="C58" s="187" t="s">
        <v>292</v>
      </c>
      <c r="D58" s="188"/>
      <c r="E58" s="188" t="s">
        <v>41</v>
      </c>
      <c r="F58" s="527">
        <v>3</v>
      </c>
      <c r="G58" s="528">
        <f>G55+G42</f>
        <v>0.99196696298786435</v>
      </c>
      <c r="H58" s="529">
        <f>H55+H42</f>
        <v>1.4600368005728219</v>
      </c>
      <c r="I58" s="529">
        <f>I55+I42</f>
        <v>0.38046767758056982</v>
      </c>
      <c r="J58" s="530">
        <f>J55+J42</f>
        <v>0.32132710014973953</v>
      </c>
      <c r="K58" s="531">
        <f>K55+K42</f>
        <v>0.131377786275826</v>
      </c>
      <c r="L58" s="529">
        <f>SUM(G58:K58)</f>
        <v>3.2851763275668211</v>
      </c>
      <c r="M58" s="528">
        <f>M55+M42</f>
        <v>13.963000000000001</v>
      </c>
      <c r="N58" s="529">
        <f>N55+N42</f>
        <v>30.481043486600001</v>
      </c>
      <c r="O58" s="529">
        <f>O55+O42</f>
        <v>0.12</v>
      </c>
      <c r="P58" s="530">
        <f>P55+P42</f>
        <v>0.41099999999999998</v>
      </c>
      <c r="Q58" s="531">
        <f>Q55+Q42</f>
        <v>3.0000000000000001E-3</v>
      </c>
      <c r="R58" s="529">
        <f>SUM(M58:Q58)</f>
        <v>44.978043486600001</v>
      </c>
      <c r="S58" s="528">
        <f>S55+S42</f>
        <v>0.69052480311968267</v>
      </c>
      <c r="T58" s="529">
        <f>T55+T42</f>
        <v>4.4382102272047614</v>
      </c>
      <c r="U58" s="529">
        <f>U55+U42</f>
        <v>0.31466819985493255</v>
      </c>
      <c r="V58" s="530">
        <f>V55+V42</f>
        <v>0.17155944743849899</v>
      </c>
      <c r="W58" s="531">
        <f>W55+W42</f>
        <v>9.9124369087624717E-2</v>
      </c>
      <c r="X58" s="529">
        <f>SUM(S58:W58)</f>
        <v>5.7140870467055009</v>
      </c>
      <c r="Y58" s="528">
        <f>Y55+Y42</f>
        <v>1.1695790356165268</v>
      </c>
      <c r="Z58" s="529">
        <f>Z55+Z42</f>
        <v>2.6304209643834726</v>
      </c>
      <c r="AA58" s="529">
        <f>AA55+AA42</f>
        <v>0.38393508259911024</v>
      </c>
      <c r="AB58" s="530">
        <f>AB55+AB42</f>
        <v>0.18528590546469809</v>
      </c>
      <c r="AC58" s="531">
        <f>AC55+AC42</f>
        <v>0.12877901193619157</v>
      </c>
      <c r="AD58" s="529">
        <f>SUM(Y58:AC58)</f>
        <v>4.4979999999999993</v>
      </c>
      <c r="AE58" s="528">
        <f>AE55+AE42</f>
        <v>1.1613733286638575</v>
      </c>
      <c r="AF58" s="529">
        <f>AF55+AF42</f>
        <v>2.966626671336142</v>
      </c>
      <c r="AG58" s="529">
        <f>AG55+AG42</f>
        <v>0.39832462905208044</v>
      </c>
      <c r="AH58" s="530">
        <f>AH55+AH42</f>
        <v>0.19392424457608776</v>
      </c>
      <c r="AI58" s="531">
        <f>AI55+AI42</f>
        <v>0.13375112637183173</v>
      </c>
      <c r="AJ58" s="529">
        <f>SUM(AE58:AI58)</f>
        <v>4.8539999999999983</v>
      </c>
      <c r="AK58" s="528">
        <f>AK55+AK42</f>
        <v>1.1536081952432302</v>
      </c>
      <c r="AL58" s="529">
        <f>AL55+AL42</f>
        <v>3.1713918047567695</v>
      </c>
      <c r="AM58" s="529">
        <f>AM55+AM42</f>
        <v>0.39832979751967396</v>
      </c>
      <c r="AN58" s="530">
        <f>AN55+AN42</f>
        <v>0.19391808617094786</v>
      </c>
      <c r="AO58" s="531">
        <f>AO55+AO42</f>
        <v>0.13375211630937811</v>
      </c>
      <c r="AP58" s="529">
        <f>SUM(AK58:AO58)</f>
        <v>5.0509999999999993</v>
      </c>
      <c r="AQ58" s="528">
        <f>AQ55+AQ42</f>
        <v>1.143908759335782</v>
      </c>
      <c r="AR58" s="529">
        <f>AR55+AR42</f>
        <v>4.2930912406642179</v>
      </c>
      <c r="AS58" s="529">
        <f>AS55+AS42</f>
        <v>0.39833475522619755</v>
      </c>
      <c r="AT58" s="530">
        <f>AT55+AT42</f>
        <v>0.19391217889479995</v>
      </c>
      <c r="AU58" s="531">
        <f>AU55+AU42</f>
        <v>0.13375306587900254</v>
      </c>
      <c r="AV58" s="529">
        <f>SUM(AQ58:AU58)</f>
        <v>6.1629999999999985</v>
      </c>
      <c r="AW58" s="528">
        <f>AW55+AW42</f>
        <v>1.146858461069969</v>
      </c>
      <c r="AX58" s="529">
        <f>AX55+AX42</f>
        <v>2.7181415389300305</v>
      </c>
      <c r="AY58" s="529">
        <f>AY55+AY42</f>
        <v>0.39833754547862404</v>
      </c>
      <c r="AZ58" s="530">
        <f>AZ55+AZ42</f>
        <v>0.19390885421401713</v>
      </c>
      <c r="BA58" s="531">
        <f>BA55+BA42</f>
        <v>0.13375360030735889</v>
      </c>
      <c r="BB58" s="532">
        <f>SUM(AW58:BA58)</f>
        <v>4.5909999999999993</v>
      </c>
      <c r="BC58" s="424"/>
      <c r="BD58" s="194" t="s">
        <v>291</v>
      </c>
      <c r="BE58" s="533"/>
      <c r="BG58" s="43"/>
      <c r="BH58" s="43"/>
      <c r="BJ58" s="186">
        <f>+BJ55+1</f>
        <v>37</v>
      </c>
      <c r="BK58" s="187" t="s">
        <v>292</v>
      </c>
      <c r="BL58" s="188" t="s">
        <v>41</v>
      </c>
      <c r="BM58" s="527">
        <v>3</v>
      </c>
      <c r="BN58" s="196" t="s">
        <v>1112</v>
      </c>
      <c r="BO58" s="197" t="s">
        <v>1113</v>
      </c>
      <c r="BP58" s="197" t="s">
        <v>1114</v>
      </c>
      <c r="BQ58" s="198" t="s">
        <v>1115</v>
      </c>
      <c r="BR58" s="534" t="s">
        <v>1116</v>
      </c>
      <c r="BS58" s="535" t="s">
        <v>1117</v>
      </c>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526"/>
    </row>
    <row r="59" spans="2:171" ht="15" customHeight="1" x14ac:dyDescent="0.3">
      <c r="B59" s="536"/>
      <c r="C59" s="536"/>
      <c r="D59" s="536"/>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G59" s="43"/>
      <c r="BH59" s="43"/>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526"/>
    </row>
    <row r="60" spans="2:171" ht="14.25" customHeight="1" x14ac:dyDescent="0.3">
      <c r="B60" s="206" t="s">
        <v>298</v>
      </c>
      <c r="C60" s="207"/>
      <c r="D60" s="208"/>
      <c r="E60" s="208"/>
      <c r="F60" s="208"/>
      <c r="G60" s="35"/>
      <c r="H60" s="209"/>
      <c r="I60" s="209"/>
      <c r="J60" s="209"/>
      <c r="K60" s="209"/>
      <c r="L60" s="209"/>
      <c r="M60" s="209"/>
      <c r="N60" s="209"/>
      <c r="O60" s="209"/>
      <c r="P60" s="209"/>
      <c r="Q60" s="209"/>
      <c r="R60" s="1011"/>
      <c r="S60" s="111"/>
      <c r="T60" s="111"/>
      <c r="U60" s="111"/>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G60" s="537"/>
      <c r="BH60" s="537"/>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526"/>
    </row>
    <row r="61" spans="2:171" ht="14.25" customHeight="1" x14ac:dyDescent="0.3">
      <c r="B61" s="211"/>
      <c r="C61" s="212" t="s">
        <v>299</v>
      </c>
      <c r="D61" s="208"/>
      <c r="E61" s="208"/>
      <c r="F61" s="208"/>
      <c r="G61" s="35"/>
      <c r="H61" s="209"/>
      <c r="I61" s="209"/>
      <c r="J61" s="209"/>
      <c r="K61" s="209"/>
      <c r="L61" s="209"/>
      <c r="M61" s="209"/>
      <c r="N61" s="209"/>
      <c r="O61" s="209"/>
      <c r="P61" s="209"/>
      <c r="Q61" s="209"/>
      <c r="R61" s="111"/>
      <c r="S61" s="111"/>
      <c r="T61" s="111"/>
      <c r="U61" s="111"/>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G61" s="537"/>
      <c r="BH61" s="537"/>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526"/>
    </row>
    <row r="62" spans="2:171" ht="14.25" customHeight="1" x14ac:dyDescent="0.3">
      <c r="B62" s="213"/>
      <c r="C62" s="212" t="s">
        <v>300</v>
      </c>
      <c r="D62" s="208"/>
      <c r="E62" s="208"/>
      <c r="F62" s="208"/>
      <c r="G62" s="35"/>
      <c r="H62" s="209"/>
      <c r="I62" s="209"/>
      <c r="J62" s="209"/>
      <c r="K62" s="209"/>
      <c r="L62" s="209"/>
      <c r="M62" s="209"/>
      <c r="N62" s="209"/>
      <c r="O62" s="209"/>
      <c r="P62" s="209"/>
      <c r="Q62" s="209"/>
      <c r="R62" s="111"/>
      <c r="S62" s="111"/>
      <c r="T62" s="111"/>
      <c r="U62" s="111"/>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U62" s="526"/>
      <c r="BV62" s="538"/>
      <c r="BW62" s="538"/>
      <c r="BX62" s="539"/>
      <c r="DT62" s="526"/>
    </row>
    <row r="63" spans="2:171" ht="14.25" customHeight="1" x14ac:dyDescent="0.3">
      <c r="B63" s="214"/>
      <c r="C63" s="212" t="s">
        <v>301</v>
      </c>
      <c r="D63" s="208"/>
      <c r="E63" s="208"/>
      <c r="F63" s="208"/>
      <c r="G63" s="35"/>
      <c r="H63" s="209"/>
      <c r="I63" s="209"/>
      <c r="J63" s="209"/>
      <c r="K63" s="209"/>
      <c r="L63" s="209"/>
      <c r="M63" s="209"/>
      <c r="N63" s="209"/>
      <c r="O63" s="209"/>
      <c r="P63" s="209"/>
      <c r="Q63" s="209"/>
      <c r="R63" s="111"/>
      <c r="S63" s="111"/>
      <c r="T63" s="111"/>
      <c r="U63" s="111"/>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U63" s="526"/>
      <c r="BV63" s="538"/>
      <c r="BW63" s="538"/>
      <c r="BX63" s="540"/>
      <c r="DT63" s="526"/>
    </row>
    <row r="64" spans="2:171" ht="14.25" customHeight="1" x14ac:dyDescent="0.3">
      <c r="B64" s="215"/>
      <c r="C64" s="212" t="s">
        <v>302</v>
      </c>
      <c r="D64" s="208"/>
      <c r="E64" s="208"/>
      <c r="F64" s="208"/>
      <c r="G64" s="35"/>
      <c r="H64" s="209"/>
      <c r="I64" s="209"/>
      <c r="J64" s="209"/>
      <c r="K64" s="209"/>
      <c r="L64" s="209"/>
      <c r="M64" s="209"/>
      <c r="N64" s="209"/>
      <c r="O64" s="209"/>
      <c r="P64" s="209"/>
      <c r="Q64" s="209"/>
      <c r="R64" s="111"/>
      <c r="S64" s="111"/>
      <c r="T64" s="111"/>
      <c r="U64" s="111"/>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U64" s="526"/>
      <c r="BV64" s="538"/>
      <c r="BW64" s="538"/>
      <c r="BX64" s="540"/>
      <c r="DT64" s="526"/>
    </row>
    <row r="65" spans="2:124" ht="14.25" customHeight="1" thickBot="1" x14ac:dyDescent="0.35">
      <c r="B65" s="216"/>
      <c r="C65" s="212"/>
      <c r="D65" s="208"/>
      <c r="E65" s="208"/>
      <c r="F65" s="208"/>
      <c r="G65" s="35"/>
      <c r="H65" s="209"/>
      <c r="I65" s="209"/>
      <c r="J65" s="209"/>
      <c r="K65" s="209"/>
      <c r="L65" s="209"/>
      <c r="M65" s="209"/>
      <c r="N65" s="209"/>
      <c r="O65" s="209"/>
      <c r="P65" s="209"/>
      <c r="Q65" s="209"/>
      <c r="R65" s="111"/>
      <c r="S65" s="111"/>
      <c r="T65" s="111"/>
      <c r="U65" s="111"/>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G65" s="537"/>
      <c r="BH65" s="537"/>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526"/>
    </row>
    <row r="66" spans="2:124" ht="15" customHeight="1" thickBot="1" x14ac:dyDescent="0.35">
      <c r="B66" s="1202" t="s">
        <v>1118</v>
      </c>
      <c r="C66" s="1203"/>
      <c r="D66" s="1203"/>
      <c r="E66" s="1203"/>
      <c r="F66" s="1203"/>
      <c r="G66" s="1203"/>
      <c r="H66" s="1203"/>
      <c r="I66" s="1203"/>
      <c r="J66" s="1203"/>
      <c r="K66" s="1203"/>
      <c r="L66" s="1203"/>
      <c r="M66" s="1203"/>
      <c r="N66" s="1203"/>
      <c r="O66" s="1203"/>
      <c r="P66" s="1203"/>
      <c r="Q66" s="1203"/>
      <c r="R66" s="1204"/>
      <c r="S66" s="217"/>
      <c r="T66" s="217"/>
      <c r="U66" s="217"/>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U66" s="526"/>
      <c r="BV66" s="538"/>
      <c r="BW66" s="538"/>
      <c r="BX66" s="539"/>
      <c r="DT66" s="526"/>
    </row>
    <row r="67" spans="2:124" ht="15" customHeight="1" thickBot="1" x14ac:dyDescent="0.35">
      <c r="B67" s="217"/>
      <c r="C67" s="218"/>
      <c r="D67" s="219"/>
      <c r="E67" s="220"/>
      <c r="F67" s="220"/>
      <c r="G67" s="220"/>
      <c r="H67" s="220"/>
      <c r="I67" s="220"/>
      <c r="J67" s="220"/>
      <c r="K67" s="220"/>
      <c r="L67" s="220"/>
      <c r="M67" s="220"/>
      <c r="N67" s="220"/>
      <c r="O67" s="220"/>
      <c r="P67" s="220"/>
      <c r="Q67" s="220"/>
      <c r="R67" s="220"/>
      <c r="S67" s="220"/>
      <c r="T67" s="220"/>
      <c r="U67" s="220"/>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U67" s="526"/>
      <c r="BV67" s="538"/>
      <c r="BW67" s="538"/>
      <c r="BX67" s="540"/>
      <c r="DT67" s="526"/>
    </row>
    <row r="68" spans="2:124" ht="90" customHeight="1" thickBot="1" x14ac:dyDescent="0.35">
      <c r="B68" s="1191" t="s">
        <v>1119</v>
      </c>
      <c r="C68" s="1192"/>
      <c r="D68" s="1192"/>
      <c r="E68" s="1192"/>
      <c r="F68" s="1192"/>
      <c r="G68" s="1192"/>
      <c r="H68" s="1192"/>
      <c r="I68" s="1192"/>
      <c r="J68" s="1192"/>
      <c r="K68" s="1192"/>
      <c r="L68" s="1192"/>
      <c r="M68" s="1192"/>
      <c r="N68" s="1192"/>
      <c r="O68" s="1192"/>
      <c r="P68" s="1192"/>
      <c r="Q68" s="1192"/>
      <c r="R68" s="1193"/>
      <c r="S68" s="541"/>
      <c r="T68" s="541"/>
      <c r="U68" s="541"/>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X68" s="540"/>
    </row>
    <row r="69" spans="2:124" ht="15" customHeight="1" thickBot="1" x14ac:dyDescent="0.35">
      <c r="B69" s="217"/>
      <c r="C69" s="218"/>
      <c r="D69" s="219"/>
      <c r="E69" s="220"/>
      <c r="F69" s="220"/>
      <c r="G69" s="220"/>
      <c r="H69" s="220"/>
      <c r="I69" s="220"/>
      <c r="J69" s="220"/>
      <c r="K69" s="220"/>
      <c r="L69" s="220"/>
      <c r="M69" s="220"/>
      <c r="N69" s="220"/>
      <c r="O69" s="220"/>
      <c r="P69" s="220"/>
      <c r="Q69" s="220"/>
      <c r="R69" s="220"/>
      <c r="S69" s="220"/>
      <c r="T69" s="220"/>
      <c r="U69" s="220"/>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X69" s="540"/>
    </row>
    <row r="70" spans="2:124" ht="15" customHeight="1" x14ac:dyDescent="0.3">
      <c r="B70" s="221" t="s">
        <v>304</v>
      </c>
      <c r="C70" s="1264" t="s">
        <v>305</v>
      </c>
      <c r="D70" s="1265"/>
      <c r="E70" s="1265"/>
      <c r="F70" s="1265"/>
      <c r="G70" s="1265"/>
      <c r="H70" s="1265"/>
      <c r="I70" s="1265"/>
      <c r="J70" s="1265"/>
      <c r="K70" s="1265"/>
      <c r="L70" s="1265"/>
      <c r="M70" s="1265"/>
      <c r="N70" s="1265"/>
      <c r="O70" s="1265"/>
      <c r="P70" s="1265"/>
      <c r="Q70" s="1265"/>
      <c r="R70" s="1266"/>
      <c r="S70" s="542"/>
      <c r="T70" s="542"/>
      <c r="U70" s="542"/>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X70" s="540"/>
    </row>
    <row r="71" spans="2:124" ht="15" customHeight="1" x14ac:dyDescent="0.3">
      <c r="B71" s="543" t="s">
        <v>306</v>
      </c>
      <c r="C71" s="544" t="str">
        <f>$C$9</f>
        <v>Operating expenditure</v>
      </c>
      <c r="D71" s="544"/>
      <c r="E71" s="544"/>
      <c r="F71" s="544"/>
      <c r="G71" s="544"/>
      <c r="H71" s="544"/>
      <c r="I71" s="544"/>
      <c r="J71" s="544"/>
      <c r="K71" s="544"/>
      <c r="L71" s="544"/>
      <c r="M71" s="544"/>
      <c r="N71" s="544"/>
      <c r="O71" s="544"/>
      <c r="P71" s="544"/>
      <c r="Q71" s="544"/>
      <c r="R71" s="545"/>
      <c r="S71" s="542"/>
      <c r="T71" s="542"/>
      <c r="U71" s="542"/>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X71" s="540"/>
    </row>
    <row r="72" spans="2:124" ht="15" customHeight="1" x14ac:dyDescent="0.3">
      <c r="B72" s="226">
        <v>1</v>
      </c>
      <c r="C72" s="1261" t="s">
        <v>307</v>
      </c>
      <c r="D72" s="1262"/>
      <c r="E72" s="1262"/>
      <c r="F72" s="1262"/>
      <c r="G72" s="1262"/>
      <c r="H72" s="1262"/>
      <c r="I72" s="1262"/>
      <c r="J72" s="1262"/>
      <c r="K72" s="1262"/>
      <c r="L72" s="1262"/>
      <c r="M72" s="1262"/>
      <c r="N72" s="1262"/>
      <c r="O72" s="1262"/>
      <c r="P72" s="1262"/>
      <c r="Q72" s="1262"/>
      <c r="R72" s="1263"/>
      <c r="S72" s="546"/>
      <c r="T72" s="546"/>
      <c r="U72" s="546"/>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X72" s="540"/>
    </row>
    <row r="73" spans="2:124" ht="100.5" customHeight="1" x14ac:dyDescent="0.3">
      <c r="B73" s="226">
        <v>2</v>
      </c>
      <c r="C73" s="1261" t="s">
        <v>1120</v>
      </c>
      <c r="D73" s="1262"/>
      <c r="E73" s="1262"/>
      <c r="F73" s="1262"/>
      <c r="G73" s="1262"/>
      <c r="H73" s="1262"/>
      <c r="I73" s="1262"/>
      <c r="J73" s="1262"/>
      <c r="K73" s="1262"/>
      <c r="L73" s="1262"/>
      <c r="M73" s="1262"/>
      <c r="N73" s="1262"/>
      <c r="O73" s="1262"/>
      <c r="P73" s="1262"/>
      <c r="Q73" s="1262"/>
      <c r="R73" s="1263"/>
      <c r="S73" s="546"/>
      <c r="T73" s="546"/>
      <c r="U73" s="546"/>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row>
    <row r="74" spans="2:124" ht="15" customHeight="1" x14ac:dyDescent="0.3">
      <c r="B74" s="226">
        <v>3</v>
      </c>
      <c r="C74" s="1261" t="s">
        <v>1121</v>
      </c>
      <c r="D74" s="1262"/>
      <c r="E74" s="1262"/>
      <c r="F74" s="1262"/>
      <c r="G74" s="1262"/>
      <c r="H74" s="1262"/>
      <c r="I74" s="1262"/>
      <c r="J74" s="1262"/>
      <c r="K74" s="1262"/>
      <c r="L74" s="1262"/>
      <c r="M74" s="1262"/>
      <c r="N74" s="1262"/>
      <c r="O74" s="1262"/>
      <c r="P74" s="1262"/>
      <c r="Q74" s="1262"/>
      <c r="R74" s="1263"/>
      <c r="S74" s="546"/>
      <c r="T74" s="546"/>
      <c r="U74" s="546"/>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row>
    <row r="75" spans="2:124" ht="15" customHeight="1" x14ac:dyDescent="0.3">
      <c r="B75" s="226">
        <v>4</v>
      </c>
      <c r="C75" s="1261" t="s">
        <v>310</v>
      </c>
      <c r="D75" s="1262"/>
      <c r="E75" s="1262"/>
      <c r="F75" s="1262"/>
      <c r="G75" s="1262"/>
      <c r="H75" s="1262"/>
      <c r="I75" s="1262"/>
      <c r="J75" s="1262"/>
      <c r="K75" s="1262"/>
      <c r="L75" s="1262"/>
      <c r="M75" s="1262"/>
      <c r="N75" s="1262"/>
      <c r="O75" s="1262"/>
      <c r="P75" s="1262"/>
      <c r="Q75" s="1262"/>
      <c r="R75" s="1263"/>
      <c r="S75" s="546"/>
      <c r="T75" s="546"/>
      <c r="U75" s="546"/>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row>
    <row r="76" spans="2:124" ht="15" customHeight="1" x14ac:dyDescent="0.3">
      <c r="B76" s="226">
        <v>5</v>
      </c>
      <c r="C76" s="1261" t="s">
        <v>311</v>
      </c>
      <c r="D76" s="1262"/>
      <c r="E76" s="1262"/>
      <c r="F76" s="1262"/>
      <c r="G76" s="1262"/>
      <c r="H76" s="1262"/>
      <c r="I76" s="1262"/>
      <c r="J76" s="1262"/>
      <c r="K76" s="1262"/>
      <c r="L76" s="1262"/>
      <c r="M76" s="1262"/>
      <c r="N76" s="1262"/>
      <c r="O76" s="1262"/>
      <c r="P76" s="1262"/>
      <c r="Q76" s="1262"/>
      <c r="R76" s="1263"/>
      <c r="S76" s="546"/>
      <c r="T76" s="546"/>
      <c r="U76" s="546"/>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row>
    <row r="77" spans="2:124" ht="15" customHeight="1" x14ac:dyDescent="0.3">
      <c r="B77" s="226">
        <v>6</v>
      </c>
      <c r="C77" s="1261" t="s">
        <v>312</v>
      </c>
      <c r="D77" s="1262"/>
      <c r="E77" s="1262"/>
      <c r="F77" s="1262"/>
      <c r="G77" s="1262"/>
      <c r="H77" s="1262"/>
      <c r="I77" s="1262"/>
      <c r="J77" s="1262"/>
      <c r="K77" s="1262"/>
      <c r="L77" s="1262"/>
      <c r="M77" s="1262"/>
      <c r="N77" s="1262"/>
      <c r="O77" s="1262"/>
      <c r="P77" s="1262"/>
      <c r="Q77" s="1262"/>
      <c r="R77" s="1263"/>
      <c r="S77" s="546"/>
      <c r="T77" s="546"/>
      <c r="U77" s="546"/>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row>
    <row r="78" spans="2:124" ht="15" customHeight="1" x14ac:dyDescent="0.3">
      <c r="B78" s="226">
        <v>7</v>
      </c>
      <c r="C78" s="1261" t="s">
        <v>1122</v>
      </c>
      <c r="D78" s="1262"/>
      <c r="E78" s="1262"/>
      <c r="F78" s="1262"/>
      <c r="G78" s="1262"/>
      <c r="H78" s="1262"/>
      <c r="I78" s="1262"/>
      <c r="J78" s="1262"/>
      <c r="K78" s="1262"/>
      <c r="L78" s="1262"/>
      <c r="M78" s="1262"/>
      <c r="N78" s="1262"/>
      <c r="O78" s="1262"/>
      <c r="P78" s="1262"/>
      <c r="Q78" s="1262"/>
      <c r="R78" s="1263"/>
      <c r="S78" s="546"/>
      <c r="T78" s="546"/>
      <c r="U78" s="546"/>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4"/>
      <c r="AY78" s="424"/>
      <c r="AZ78" s="424"/>
      <c r="BA78" s="424"/>
      <c r="BB78" s="424"/>
      <c r="BC78" s="424"/>
      <c r="BD78" s="424"/>
    </row>
    <row r="79" spans="2:124" ht="15" customHeight="1" x14ac:dyDescent="0.3">
      <c r="B79" s="226">
        <v>8</v>
      </c>
      <c r="C79" s="1261" t="s">
        <v>314</v>
      </c>
      <c r="D79" s="1262"/>
      <c r="E79" s="1262"/>
      <c r="F79" s="1262"/>
      <c r="G79" s="1262"/>
      <c r="H79" s="1262"/>
      <c r="I79" s="1262"/>
      <c r="J79" s="1262"/>
      <c r="K79" s="1262"/>
      <c r="L79" s="1262"/>
      <c r="M79" s="1262"/>
      <c r="N79" s="1262"/>
      <c r="O79" s="1262"/>
      <c r="P79" s="1262"/>
      <c r="Q79" s="1262"/>
      <c r="R79" s="1263"/>
      <c r="S79" s="546"/>
      <c r="T79" s="546"/>
      <c r="U79" s="546"/>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4"/>
      <c r="AY79" s="424"/>
      <c r="AZ79" s="424"/>
      <c r="BA79" s="424"/>
      <c r="BB79" s="424"/>
      <c r="BC79" s="424"/>
      <c r="BD79" s="424"/>
    </row>
    <row r="80" spans="2:124" ht="15" customHeight="1" x14ac:dyDescent="0.3">
      <c r="B80" s="226">
        <v>9</v>
      </c>
      <c r="C80" s="1261" t="s">
        <v>1123</v>
      </c>
      <c r="D80" s="1262"/>
      <c r="E80" s="1262"/>
      <c r="F80" s="1262"/>
      <c r="G80" s="1262"/>
      <c r="H80" s="1262"/>
      <c r="I80" s="1262"/>
      <c r="J80" s="1262"/>
      <c r="K80" s="1262"/>
      <c r="L80" s="1262"/>
      <c r="M80" s="1262"/>
      <c r="N80" s="1262"/>
      <c r="O80" s="1262"/>
      <c r="P80" s="1262"/>
      <c r="Q80" s="1262"/>
      <c r="R80" s="1263"/>
      <c r="S80" s="546"/>
      <c r="T80" s="546"/>
      <c r="U80" s="546"/>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row>
    <row r="81" spans="2:56" ht="15" customHeight="1" x14ac:dyDescent="0.3">
      <c r="B81" s="226">
        <v>10</v>
      </c>
      <c r="C81" s="1261" t="s">
        <v>315</v>
      </c>
      <c r="D81" s="1262"/>
      <c r="E81" s="1262"/>
      <c r="F81" s="1262"/>
      <c r="G81" s="1262"/>
      <c r="H81" s="1262"/>
      <c r="I81" s="1262"/>
      <c r="J81" s="1262"/>
      <c r="K81" s="1262"/>
      <c r="L81" s="1262"/>
      <c r="M81" s="1262"/>
      <c r="N81" s="1262"/>
      <c r="O81" s="1262"/>
      <c r="P81" s="1262"/>
      <c r="Q81" s="1262"/>
      <c r="R81" s="1263"/>
      <c r="S81" s="546"/>
      <c r="T81" s="546"/>
      <c r="U81" s="546"/>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4"/>
      <c r="BC81" s="424"/>
      <c r="BD81" s="424"/>
    </row>
    <row r="82" spans="2:56" ht="15" customHeight="1" x14ac:dyDescent="0.3">
      <c r="B82" s="226">
        <v>11</v>
      </c>
      <c r="C82" s="1261" t="s">
        <v>1124</v>
      </c>
      <c r="D82" s="1262"/>
      <c r="E82" s="1262"/>
      <c r="F82" s="1262"/>
      <c r="G82" s="1262"/>
      <c r="H82" s="1262"/>
      <c r="I82" s="1262"/>
      <c r="J82" s="1262"/>
      <c r="K82" s="1262"/>
      <c r="L82" s="1262"/>
      <c r="M82" s="1262"/>
      <c r="N82" s="1262"/>
      <c r="O82" s="1262"/>
      <c r="P82" s="1262"/>
      <c r="Q82" s="1262"/>
      <c r="R82" s="1263"/>
      <c r="S82" s="546"/>
      <c r="T82" s="546"/>
      <c r="U82" s="546"/>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4"/>
      <c r="AY82" s="424"/>
      <c r="AZ82" s="424"/>
      <c r="BA82" s="424"/>
      <c r="BB82" s="424"/>
      <c r="BC82" s="424"/>
      <c r="BD82" s="424"/>
    </row>
    <row r="83" spans="2:56" ht="15" customHeight="1" x14ac:dyDescent="0.3">
      <c r="B83" s="543" t="s">
        <v>316</v>
      </c>
      <c r="C83" s="544" t="str">
        <f>$C$24</f>
        <v>Capital expenditure</v>
      </c>
      <c r="D83" s="544"/>
      <c r="E83" s="544"/>
      <c r="F83" s="544"/>
      <c r="G83" s="544"/>
      <c r="H83" s="544"/>
      <c r="I83" s="544"/>
      <c r="J83" s="544"/>
      <c r="K83" s="544"/>
      <c r="L83" s="544"/>
      <c r="M83" s="544"/>
      <c r="N83" s="544"/>
      <c r="O83" s="544"/>
      <c r="P83" s="544"/>
      <c r="Q83" s="544"/>
      <c r="R83" s="545"/>
      <c r="S83" s="546"/>
      <c r="T83" s="546"/>
      <c r="U83" s="546"/>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4"/>
      <c r="AY83" s="424"/>
      <c r="AZ83" s="424"/>
      <c r="BA83" s="424"/>
      <c r="BB83" s="424"/>
      <c r="BC83" s="424"/>
      <c r="BD83" s="424"/>
    </row>
    <row r="84" spans="2:56" ht="30" customHeight="1" x14ac:dyDescent="0.3">
      <c r="B84" s="226">
        <v>12</v>
      </c>
      <c r="C84" s="1261" t="s">
        <v>1125</v>
      </c>
      <c r="D84" s="1262"/>
      <c r="E84" s="1262"/>
      <c r="F84" s="1262"/>
      <c r="G84" s="1262"/>
      <c r="H84" s="1262"/>
      <c r="I84" s="1262"/>
      <c r="J84" s="1262"/>
      <c r="K84" s="1262"/>
      <c r="L84" s="1262"/>
      <c r="M84" s="1262"/>
      <c r="N84" s="1262"/>
      <c r="O84" s="1262"/>
      <c r="P84" s="1262"/>
      <c r="Q84" s="1262"/>
      <c r="R84" s="1263"/>
      <c r="S84" s="546"/>
      <c r="T84" s="546"/>
      <c r="U84" s="546"/>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row>
    <row r="85" spans="2:56" ht="30" customHeight="1" x14ac:dyDescent="0.3">
      <c r="B85" s="226">
        <v>13</v>
      </c>
      <c r="C85" s="1261" t="s">
        <v>1126</v>
      </c>
      <c r="D85" s="1262"/>
      <c r="E85" s="1262"/>
      <c r="F85" s="1262"/>
      <c r="G85" s="1262"/>
      <c r="H85" s="1262"/>
      <c r="I85" s="1262"/>
      <c r="J85" s="1262"/>
      <c r="K85" s="1262"/>
      <c r="L85" s="1262"/>
      <c r="M85" s="1262"/>
      <c r="N85" s="1262"/>
      <c r="O85" s="1262"/>
      <c r="P85" s="1262"/>
      <c r="Q85" s="1262"/>
      <c r="R85" s="1263"/>
      <c r="S85" s="546"/>
      <c r="T85" s="546"/>
      <c r="U85" s="546"/>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row>
    <row r="86" spans="2:56" ht="15" customHeight="1" x14ac:dyDescent="0.3">
      <c r="B86" s="226">
        <v>14</v>
      </c>
      <c r="C86" s="1261" t="s">
        <v>1127</v>
      </c>
      <c r="D86" s="1262"/>
      <c r="E86" s="1262"/>
      <c r="F86" s="1262"/>
      <c r="G86" s="1262"/>
      <c r="H86" s="1262"/>
      <c r="I86" s="1262"/>
      <c r="J86" s="1262"/>
      <c r="K86" s="1262"/>
      <c r="L86" s="1262"/>
      <c r="M86" s="1262"/>
      <c r="N86" s="1262"/>
      <c r="O86" s="1262"/>
      <c r="P86" s="1262"/>
      <c r="Q86" s="1262"/>
      <c r="R86" s="1263"/>
      <c r="S86" s="546"/>
      <c r="T86" s="546"/>
      <c r="U86" s="546"/>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row>
    <row r="87" spans="2:56" ht="15" customHeight="1" x14ac:dyDescent="0.3">
      <c r="B87" s="226">
        <v>15</v>
      </c>
      <c r="C87" s="1261" t="s">
        <v>1128</v>
      </c>
      <c r="D87" s="1262"/>
      <c r="E87" s="1262"/>
      <c r="F87" s="1262"/>
      <c r="G87" s="1262"/>
      <c r="H87" s="1262"/>
      <c r="I87" s="1262"/>
      <c r="J87" s="1262"/>
      <c r="K87" s="1262"/>
      <c r="L87" s="1262"/>
      <c r="M87" s="1262"/>
      <c r="N87" s="1262"/>
      <c r="O87" s="1262"/>
      <c r="P87" s="1262"/>
      <c r="Q87" s="1262"/>
      <c r="R87" s="1263"/>
      <c r="S87" s="546"/>
      <c r="T87" s="546"/>
      <c r="U87" s="546"/>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row>
    <row r="88" spans="2:56" ht="60" customHeight="1" x14ac:dyDescent="0.3">
      <c r="B88" s="226">
        <v>16</v>
      </c>
      <c r="C88" s="1261" t="s">
        <v>1129</v>
      </c>
      <c r="D88" s="1262"/>
      <c r="E88" s="1262"/>
      <c r="F88" s="1262"/>
      <c r="G88" s="1262"/>
      <c r="H88" s="1262"/>
      <c r="I88" s="1262"/>
      <c r="J88" s="1262"/>
      <c r="K88" s="1262"/>
      <c r="L88" s="1262"/>
      <c r="M88" s="1262"/>
      <c r="N88" s="1262"/>
      <c r="O88" s="1262"/>
      <c r="P88" s="1262"/>
      <c r="Q88" s="1262"/>
      <c r="R88" s="1263"/>
      <c r="S88" s="546"/>
      <c r="T88" s="546"/>
      <c r="U88" s="546"/>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row>
    <row r="89" spans="2:56" ht="15" customHeight="1" x14ac:dyDescent="0.3">
      <c r="B89" s="226">
        <v>17</v>
      </c>
      <c r="C89" s="1261" t="s">
        <v>1130</v>
      </c>
      <c r="D89" s="1262"/>
      <c r="E89" s="1262"/>
      <c r="F89" s="1262"/>
      <c r="G89" s="1262"/>
      <c r="H89" s="1262"/>
      <c r="I89" s="1262"/>
      <c r="J89" s="1262"/>
      <c r="K89" s="1262"/>
      <c r="L89" s="1262"/>
      <c r="M89" s="1262"/>
      <c r="N89" s="1262"/>
      <c r="O89" s="1262"/>
      <c r="P89" s="1262"/>
      <c r="Q89" s="1262"/>
      <c r="R89" s="1263"/>
      <c r="S89" s="546"/>
      <c r="T89" s="546"/>
      <c r="U89" s="546"/>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row>
    <row r="90" spans="2:56" ht="15" customHeight="1" x14ac:dyDescent="0.3">
      <c r="B90" s="226">
        <v>18</v>
      </c>
      <c r="C90" s="1261" t="s">
        <v>320</v>
      </c>
      <c r="D90" s="1262"/>
      <c r="E90" s="1262"/>
      <c r="F90" s="1262"/>
      <c r="G90" s="1262"/>
      <c r="H90" s="1262"/>
      <c r="I90" s="1262"/>
      <c r="J90" s="1262"/>
      <c r="K90" s="1262"/>
      <c r="L90" s="1262"/>
      <c r="M90" s="1262"/>
      <c r="N90" s="1262"/>
      <c r="O90" s="1262"/>
      <c r="P90" s="1262"/>
      <c r="Q90" s="1262"/>
      <c r="R90" s="1263"/>
      <c r="S90" s="546"/>
      <c r="T90" s="546"/>
      <c r="U90" s="546"/>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row>
    <row r="91" spans="2:56" ht="15" customHeight="1" x14ac:dyDescent="0.3">
      <c r="B91" s="226">
        <v>19</v>
      </c>
      <c r="C91" s="1261" t="s">
        <v>1131</v>
      </c>
      <c r="D91" s="1262"/>
      <c r="E91" s="1262"/>
      <c r="F91" s="1262"/>
      <c r="G91" s="1262"/>
      <c r="H91" s="1262"/>
      <c r="I91" s="1262"/>
      <c r="J91" s="1262"/>
      <c r="K91" s="1262"/>
      <c r="L91" s="1262"/>
      <c r="M91" s="1262"/>
      <c r="N91" s="1262"/>
      <c r="O91" s="1262"/>
      <c r="P91" s="1262"/>
      <c r="Q91" s="1262"/>
      <c r="R91" s="1263"/>
      <c r="S91" s="546"/>
      <c r="T91" s="546"/>
      <c r="U91" s="546"/>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row>
    <row r="92" spans="2:56" ht="15" customHeight="1" x14ac:dyDescent="0.3">
      <c r="B92" s="543" t="s">
        <v>321</v>
      </c>
      <c r="C92" s="544" t="str">
        <f>$C$34</f>
        <v>Totex</v>
      </c>
      <c r="D92" s="544"/>
      <c r="E92" s="544"/>
      <c r="F92" s="544"/>
      <c r="G92" s="544"/>
      <c r="H92" s="544"/>
      <c r="I92" s="544"/>
      <c r="J92" s="544"/>
      <c r="K92" s="544"/>
      <c r="L92" s="544"/>
      <c r="M92" s="544"/>
      <c r="N92" s="544"/>
      <c r="O92" s="544"/>
      <c r="P92" s="544"/>
      <c r="Q92" s="544"/>
      <c r="R92" s="545"/>
      <c r="S92" s="546"/>
      <c r="T92" s="546"/>
      <c r="U92" s="546"/>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row>
    <row r="93" spans="2:56" ht="15" customHeight="1" x14ac:dyDescent="0.3">
      <c r="B93" s="226">
        <v>20</v>
      </c>
      <c r="C93" s="1261" t="s">
        <v>1132</v>
      </c>
      <c r="D93" s="1262"/>
      <c r="E93" s="1262"/>
      <c r="F93" s="1262"/>
      <c r="G93" s="1262"/>
      <c r="H93" s="1262"/>
      <c r="I93" s="1262"/>
      <c r="J93" s="1262"/>
      <c r="K93" s="1262"/>
      <c r="L93" s="1262"/>
      <c r="M93" s="1262"/>
      <c r="N93" s="1262"/>
      <c r="O93" s="1262"/>
      <c r="P93" s="1262"/>
      <c r="Q93" s="1262"/>
      <c r="R93" s="1263"/>
      <c r="S93" s="546"/>
      <c r="T93" s="546"/>
      <c r="U93" s="546"/>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row>
    <row r="94" spans="2:56" ht="15" customHeight="1" x14ac:dyDescent="0.3">
      <c r="B94" s="226">
        <v>21</v>
      </c>
      <c r="C94" s="1261" t="s">
        <v>1133</v>
      </c>
      <c r="D94" s="1262"/>
      <c r="E94" s="1262"/>
      <c r="F94" s="1262"/>
      <c r="G94" s="1262"/>
      <c r="H94" s="1262"/>
      <c r="I94" s="1262"/>
      <c r="J94" s="1262"/>
      <c r="K94" s="1262"/>
      <c r="L94" s="1262"/>
      <c r="M94" s="1262"/>
      <c r="N94" s="1262"/>
      <c r="O94" s="1262"/>
      <c r="P94" s="1262"/>
      <c r="Q94" s="1262"/>
      <c r="R94" s="1263"/>
      <c r="S94" s="546"/>
      <c r="T94" s="546"/>
      <c r="U94" s="546"/>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row>
    <row r="95" spans="2:56" ht="15" customHeight="1" x14ac:dyDescent="0.3">
      <c r="B95" s="226">
        <v>22</v>
      </c>
      <c r="C95" s="1261" t="s">
        <v>1134</v>
      </c>
      <c r="D95" s="1262"/>
      <c r="E95" s="1262"/>
      <c r="F95" s="1262"/>
      <c r="G95" s="1262"/>
      <c r="H95" s="1262"/>
      <c r="I95" s="1262"/>
      <c r="J95" s="1262"/>
      <c r="K95" s="1262"/>
      <c r="L95" s="1262"/>
      <c r="M95" s="1262"/>
      <c r="N95" s="1262"/>
      <c r="O95" s="1262"/>
      <c r="P95" s="1262"/>
      <c r="Q95" s="1262"/>
      <c r="R95" s="1263"/>
      <c r="S95" s="546"/>
      <c r="T95" s="546"/>
      <c r="U95" s="546"/>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row>
    <row r="96" spans="2:56" ht="15" customHeight="1" x14ac:dyDescent="0.3">
      <c r="B96" s="543" t="s">
        <v>324</v>
      </c>
      <c r="C96" s="544" t="str">
        <f>$C$39</f>
        <v>Cash expenditure</v>
      </c>
      <c r="D96" s="544"/>
      <c r="E96" s="544"/>
      <c r="F96" s="544"/>
      <c r="G96" s="544"/>
      <c r="H96" s="544"/>
      <c r="I96" s="544"/>
      <c r="J96" s="544"/>
      <c r="K96" s="544"/>
      <c r="L96" s="544"/>
      <c r="M96" s="544"/>
      <c r="N96" s="544"/>
      <c r="O96" s="544"/>
      <c r="P96" s="544"/>
      <c r="Q96" s="544"/>
      <c r="R96" s="545"/>
      <c r="S96" s="546"/>
      <c r="T96" s="546"/>
      <c r="U96" s="546"/>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row>
    <row r="97" spans="2:56" ht="15" customHeight="1" x14ac:dyDescent="0.3">
      <c r="B97" s="226">
        <v>23</v>
      </c>
      <c r="C97" s="1261" t="s">
        <v>325</v>
      </c>
      <c r="D97" s="1262"/>
      <c r="E97" s="1262"/>
      <c r="F97" s="1262"/>
      <c r="G97" s="1262"/>
      <c r="H97" s="1262"/>
      <c r="I97" s="1262"/>
      <c r="J97" s="1262"/>
      <c r="K97" s="1262"/>
      <c r="L97" s="1262"/>
      <c r="M97" s="1262"/>
      <c r="N97" s="1262"/>
      <c r="O97" s="1262"/>
      <c r="P97" s="1262"/>
      <c r="Q97" s="1262"/>
      <c r="R97" s="1263"/>
      <c r="S97" s="546"/>
      <c r="T97" s="546"/>
      <c r="U97" s="546"/>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row>
    <row r="98" spans="2:56" ht="15" customHeight="1" x14ac:dyDescent="0.3">
      <c r="B98" s="226">
        <v>24</v>
      </c>
      <c r="C98" s="1261" t="s">
        <v>326</v>
      </c>
      <c r="D98" s="1262"/>
      <c r="E98" s="1262"/>
      <c r="F98" s="1262"/>
      <c r="G98" s="1262"/>
      <c r="H98" s="1262"/>
      <c r="I98" s="1262"/>
      <c r="J98" s="1262"/>
      <c r="K98" s="1262"/>
      <c r="L98" s="1262"/>
      <c r="M98" s="1262"/>
      <c r="N98" s="1262"/>
      <c r="O98" s="1262"/>
      <c r="P98" s="1262"/>
      <c r="Q98" s="1262"/>
      <c r="R98" s="1263"/>
      <c r="S98" s="546"/>
      <c r="T98" s="546"/>
      <c r="U98" s="546"/>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row>
    <row r="99" spans="2:56" ht="15" customHeight="1" x14ac:dyDescent="0.3">
      <c r="B99" s="226">
        <v>25</v>
      </c>
      <c r="C99" s="1261" t="s">
        <v>1135</v>
      </c>
      <c r="D99" s="1262"/>
      <c r="E99" s="1262"/>
      <c r="F99" s="1262"/>
      <c r="G99" s="1262"/>
      <c r="H99" s="1262"/>
      <c r="I99" s="1262"/>
      <c r="J99" s="1262"/>
      <c r="K99" s="1262"/>
      <c r="L99" s="1262"/>
      <c r="M99" s="1262"/>
      <c r="N99" s="1262"/>
      <c r="O99" s="1262"/>
      <c r="P99" s="1262"/>
      <c r="Q99" s="1262"/>
      <c r="R99" s="1263"/>
      <c r="S99" s="546"/>
      <c r="T99" s="546"/>
      <c r="U99" s="546"/>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row>
    <row r="100" spans="2:56" ht="15" customHeight="1" x14ac:dyDescent="0.3">
      <c r="B100" s="543" t="s">
        <v>327</v>
      </c>
      <c r="C100" s="544" t="str">
        <f>$C$44</f>
        <v>Atypical expenditure</v>
      </c>
      <c r="D100" s="544"/>
      <c r="E100" s="544"/>
      <c r="F100" s="544"/>
      <c r="G100" s="544"/>
      <c r="H100" s="544"/>
      <c r="I100" s="544"/>
      <c r="J100" s="544"/>
      <c r="K100" s="544"/>
      <c r="L100" s="544"/>
      <c r="M100" s="544"/>
      <c r="N100" s="544"/>
      <c r="O100" s="544"/>
      <c r="P100" s="544"/>
      <c r="Q100" s="544"/>
      <c r="R100" s="545"/>
      <c r="S100" s="546"/>
      <c r="T100" s="546"/>
      <c r="U100" s="546"/>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row>
    <row r="101" spans="2:56" ht="36" customHeight="1" x14ac:dyDescent="0.3">
      <c r="B101" s="231" t="s">
        <v>328</v>
      </c>
      <c r="C101" s="1261" t="s">
        <v>1136</v>
      </c>
      <c r="D101" s="1262"/>
      <c r="E101" s="1262"/>
      <c r="F101" s="1262"/>
      <c r="G101" s="1262"/>
      <c r="H101" s="1262"/>
      <c r="I101" s="1262"/>
      <c r="J101" s="1262"/>
      <c r="K101" s="1262"/>
      <c r="L101" s="1262"/>
      <c r="M101" s="1262"/>
      <c r="N101" s="1262"/>
      <c r="O101" s="1262"/>
      <c r="P101" s="1262"/>
      <c r="Q101" s="1262"/>
      <c r="R101" s="1263"/>
      <c r="S101" s="546"/>
      <c r="T101" s="546"/>
      <c r="U101" s="546"/>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4"/>
      <c r="AY101" s="424"/>
      <c r="AZ101" s="424"/>
      <c r="BA101" s="424"/>
      <c r="BB101" s="424"/>
      <c r="BC101" s="424"/>
      <c r="BD101" s="424"/>
    </row>
    <row r="102" spans="2:56" ht="15" customHeight="1" x14ac:dyDescent="0.3">
      <c r="B102" s="232">
        <v>36</v>
      </c>
      <c r="C102" s="1261" t="s">
        <v>1137</v>
      </c>
      <c r="D102" s="1262"/>
      <c r="E102" s="1262"/>
      <c r="F102" s="1262"/>
      <c r="G102" s="1262"/>
      <c r="H102" s="1262"/>
      <c r="I102" s="1262"/>
      <c r="J102" s="1262"/>
      <c r="K102" s="1262"/>
      <c r="L102" s="1262"/>
      <c r="M102" s="1262"/>
      <c r="N102" s="1262"/>
      <c r="O102" s="1262"/>
      <c r="P102" s="1262"/>
      <c r="Q102" s="1262"/>
      <c r="R102" s="1263"/>
      <c r="S102" s="546"/>
      <c r="T102" s="546"/>
      <c r="U102" s="546"/>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c r="AY102" s="424"/>
      <c r="AZ102" s="424"/>
      <c r="BA102" s="424"/>
      <c r="BB102" s="424"/>
      <c r="BC102" s="424"/>
      <c r="BD102" s="424"/>
    </row>
    <row r="103" spans="2:56" ht="15" customHeight="1" x14ac:dyDescent="0.3">
      <c r="B103" s="543" t="s">
        <v>330</v>
      </c>
      <c r="C103" s="544" t="str">
        <f>$C$57</f>
        <v xml:space="preserve">Total expenditure </v>
      </c>
      <c r="D103" s="544"/>
      <c r="E103" s="544"/>
      <c r="F103" s="544"/>
      <c r="G103" s="544"/>
      <c r="H103" s="544"/>
      <c r="I103" s="544"/>
      <c r="J103" s="544"/>
      <c r="K103" s="544"/>
      <c r="L103" s="544"/>
      <c r="M103" s="544"/>
      <c r="N103" s="544"/>
      <c r="O103" s="544"/>
      <c r="P103" s="544"/>
      <c r="Q103" s="544"/>
      <c r="R103" s="545"/>
      <c r="S103" s="546"/>
      <c r="T103" s="546"/>
      <c r="U103" s="546"/>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row>
    <row r="104" spans="2:56" ht="15" customHeight="1" thickBot="1" x14ac:dyDescent="0.35">
      <c r="B104" s="233">
        <v>37</v>
      </c>
      <c r="C104" s="1267" t="s">
        <v>1138</v>
      </c>
      <c r="D104" s="1268"/>
      <c r="E104" s="1268"/>
      <c r="F104" s="1268"/>
      <c r="G104" s="1268"/>
      <c r="H104" s="1268"/>
      <c r="I104" s="1268"/>
      <c r="J104" s="1268"/>
      <c r="K104" s="1268"/>
      <c r="L104" s="1268"/>
      <c r="M104" s="1268"/>
      <c r="N104" s="1268"/>
      <c r="O104" s="1268"/>
      <c r="P104" s="1268"/>
      <c r="Q104" s="1268"/>
      <c r="R104" s="1269"/>
      <c r="S104" s="546"/>
      <c r="T104" s="546"/>
      <c r="U104" s="546"/>
      <c r="V104" s="424"/>
      <c r="W104" s="424"/>
      <c r="X104" s="424"/>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row>
    <row r="105" spans="2:56" x14ac:dyDescent="0.25"/>
    <row r="106" spans="2:56" x14ac:dyDescent="0.25"/>
  </sheetData>
  <sheetProtection algorithmName="SHA-512" hashValue="MivTw+QOd9KZeYS1NAJH3kKN9HG3ChGVvM7s7GaGXrlYOgLDATbCI1s52Be79njbCopzzMtXckZnlD4KqcB5Eg==" saltValue="mfgHnr1I259RG9Ski0iXKA==" spinCount="100000" sheet="1" objects="1" scenarios="1"/>
  <mergeCells count="97">
    <mergeCell ref="C104:R104"/>
    <mergeCell ref="C89:R89"/>
    <mergeCell ref="C90:R90"/>
    <mergeCell ref="C91:R91"/>
    <mergeCell ref="C93:R93"/>
    <mergeCell ref="C94:R94"/>
    <mergeCell ref="C95:R95"/>
    <mergeCell ref="C97:R97"/>
    <mergeCell ref="C98:R98"/>
    <mergeCell ref="C99:R99"/>
    <mergeCell ref="C101:R101"/>
    <mergeCell ref="C102:R102"/>
    <mergeCell ref="C88:R88"/>
    <mergeCell ref="C76:R76"/>
    <mergeCell ref="C77:R77"/>
    <mergeCell ref="C78:R78"/>
    <mergeCell ref="C79:R79"/>
    <mergeCell ref="C80:R80"/>
    <mergeCell ref="C81:R81"/>
    <mergeCell ref="C82:R82"/>
    <mergeCell ref="C84:R84"/>
    <mergeCell ref="C85:R85"/>
    <mergeCell ref="C86:R86"/>
    <mergeCell ref="C87:R87"/>
    <mergeCell ref="C75:R75"/>
    <mergeCell ref="AK7:AP7"/>
    <mergeCell ref="AQ7:AV7"/>
    <mergeCell ref="AW7:BB7"/>
    <mergeCell ref="BJ7:BM7"/>
    <mergeCell ref="B68:R68"/>
    <mergeCell ref="C70:R70"/>
    <mergeCell ref="C72:R72"/>
    <mergeCell ref="C73:R73"/>
    <mergeCell ref="C74:R74"/>
    <mergeCell ref="BN7:BS7"/>
    <mergeCell ref="B66:R66"/>
    <mergeCell ref="B7:F7"/>
    <mergeCell ref="G7:L7"/>
    <mergeCell ref="M7:R7"/>
    <mergeCell ref="S7:X7"/>
    <mergeCell ref="Y7:AD7"/>
    <mergeCell ref="AE7:AJ7"/>
    <mergeCell ref="BS4:BS5"/>
    <mergeCell ref="AV4:AV5"/>
    <mergeCell ref="AW4:AW5"/>
    <mergeCell ref="AX4:AX5"/>
    <mergeCell ref="AY4:BA4"/>
    <mergeCell ref="BB4:BB5"/>
    <mergeCell ref="BJ4:BK5"/>
    <mergeCell ref="BL4:BL5"/>
    <mergeCell ref="BM4:BM5"/>
    <mergeCell ref="BN4:BN5"/>
    <mergeCell ref="BO4:BO5"/>
    <mergeCell ref="BP4:BR4"/>
    <mergeCell ref="Z4:Z5"/>
    <mergeCell ref="AS4:AU4"/>
    <mergeCell ref="AD4:AD5"/>
    <mergeCell ref="AE4:AE5"/>
    <mergeCell ref="AF4:AF5"/>
    <mergeCell ref="AG4:AI4"/>
    <mergeCell ref="AJ4:AJ5"/>
    <mergeCell ref="AK4:AK5"/>
    <mergeCell ref="AL4:AL5"/>
    <mergeCell ref="AM4:AO4"/>
    <mergeCell ref="AP4:AP5"/>
    <mergeCell ref="AQ4:AQ5"/>
    <mergeCell ref="AR4:AR5"/>
    <mergeCell ref="S4:S5"/>
    <mergeCell ref="T4:T5"/>
    <mergeCell ref="U4:W4"/>
    <mergeCell ref="X4:X5"/>
    <mergeCell ref="Y4:Y5"/>
    <mergeCell ref="BN3:BS3"/>
    <mergeCell ref="BX3:DR3"/>
    <mergeCell ref="DU3:FO3"/>
    <mergeCell ref="B4:C5"/>
    <mergeCell ref="D4:D5"/>
    <mergeCell ref="E4:E5"/>
    <mergeCell ref="F4:F5"/>
    <mergeCell ref="G4:G5"/>
    <mergeCell ref="H4:H5"/>
    <mergeCell ref="I4:K4"/>
    <mergeCell ref="AA4:AC4"/>
    <mergeCell ref="L4:L5"/>
    <mergeCell ref="M4:M5"/>
    <mergeCell ref="N4:N5"/>
    <mergeCell ref="O4:Q4"/>
    <mergeCell ref="R4:R5"/>
    <mergeCell ref="BD1:BH1"/>
    <mergeCell ref="G3:L3"/>
    <mergeCell ref="M3:R3"/>
    <mergeCell ref="S3:X3"/>
    <mergeCell ref="Y3:AD3"/>
    <mergeCell ref="AE3:AJ3"/>
    <mergeCell ref="AK3:AP3"/>
    <mergeCell ref="AQ3:AV3"/>
    <mergeCell ref="AW3:BB3"/>
  </mergeCells>
  <conditionalFormatting sqref="BG60:BH61">
    <cfRule type="cellIs" dxfId="609" priority="169" operator="equal">
      <formula>0</formula>
    </cfRule>
  </conditionalFormatting>
  <conditionalFormatting sqref="BG65:BH65">
    <cfRule type="cellIs" dxfId="608" priority="168" operator="equal">
      <formula>0</formula>
    </cfRule>
  </conditionalFormatting>
  <conditionalFormatting sqref="BG7:BH7">
    <cfRule type="cellIs" dxfId="607" priority="167" operator="equal">
      <formula>0</formula>
    </cfRule>
  </conditionalFormatting>
  <conditionalFormatting sqref="BG8:BH32 BG36:BH59">
    <cfRule type="cellIs" dxfId="606" priority="166" operator="equal">
      <formula>0</formula>
    </cfRule>
  </conditionalFormatting>
  <conditionalFormatting sqref="BG33:BH34 BH35">
    <cfRule type="cellIs" dxfId="605" priority="83" operator="equal">
      <formula>0</formula>
    </cfRule>
  </conditionalFormatting>
  <conditionalFormatting sqref="BG35">
    <cfRule type="cellIs" dxfId="604" priority="67"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65" id="{419043A5-19D4-4CA0-BC33-316433CC12A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G10:K13</xm:sqref>
        </x14:conditionalFormatting>
        <x14:conditionalFormatting xmlns:xm="http://schemas.microsoft.com/office/excel/2006/main">
          <x14:cfRule type="expression" priority="164" id="{986C68B0-D8A5-4F51-93E0-1F7A9D787FA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G15:K18</xm:sqref>
        </x14:conditionalFormatting>
        <x14:conditionalFormatting xmlns:xm="http://schemas.microsoft.com/office/excel/2006/main">
          <x14:cfRule type="expression" priority="163" id="{6D5D61DF-1CA9-4D94-B525-41347694FE4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M11:Q11 Q10 M13:Q13 O12:Q12</xm:sqref>
        </x14:conditionalFormatting>
        <x14:conditionalFormatting xmlns:xm="http://schemas.microsoft.com/office/excel/2006/main">
          <x14:cfRule type="expression" priority="162" id="{5ED85CFB-DA9D-47B9-BC1C-2C3CA3AB098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M15:Q18</xm:sqref>
        </x14:conditionalFormatting>
        <x14:conditionalFormatting xmlns:xm="http://schemas.microsoft.com/office/excel/2006/main">
          <x14:cfRule type="expression" priority="161" id="{F3F99EB4-E1DE-470C-BEF9-D3ECEA1686D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S15:W18</xm:sqref>
        </x14:conditionalFormatting>
        <x14:conditionalFormatting xmlns:xm="http://schemas.microsoft.com/office/excel/2006/main">
          <x14:cfRule type="expression" priority="160" id="{6E6A77B7-BF22-42B7-919A-7E92037F460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S11:W11 U10:W10 S13:W13 U12:W12</xm:sqref>
        </x14:conditionalFormatting>
        <x14:conditionalFormatting xmlns:xm="http://schemas.microsoft.com/office/excel/2006/main">
          <x14:cfRule type="expression" priority="159" id="{6B2BC69B-AADD-41B1-82E5-7CC5830A6A8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Y10:AC13</xm:sqref>
        </x14:conditionalFormatting>
        <x14:conditionalFormatting xmlns:xm="http://schemas.microsoft.com/office/excel/2006/main">
          <x14:cfRule type="expression" priority="158" id="{EF50366A-04C2-4FA7-B172-48C20DF2882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AE10:AI13</xm:sqref>
        </x14:conditionalFormatting>
        <x14:conditionalFormatting xmlns:xm="http://schemas.microsoft.com/office/excel/2006/main">
          <x14:cfRule type="expression" priority="157" id="{A4E475DB-03B5-4845-935C-FCD6748600B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AK10:AO13</xm:sqref>
        </x14:conditionalFormatting>
        <x14:conditionalFormatting xmlns:xm="http://schemas.microsoft.com/office/excel/2006/main">
          <x14:cfRule type="expression" priority="156" id="{15973EF4-F655-4B40-AE4A-2679E84D05C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AQ10:AU13</xm:sqref>
        </x14:conditionalFormatting>
        <x14:conditionalFormatting xmlns:xm="http://schemas.microsoft.com/office/excel/2006/main">
          <x14:cfRule type="expression" priority="155" id="{58766FB1-8F91-407D-9762-A41BCF3ADD0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AW10:BA13</xm:sqref>
        </x14:conditionalFormatting>
        <x14:conditionalFormatting xmlns:xm="http://schemas.microsoft.com/office/excel/2006/main">
          <x14:cfRule type="expression" priority="154" id="{A8A90157-2E78-4AF8-BA9A-A5256F12F16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Y15:AC18</xm:sqref>
        </x14:conditionalFormatting>
        <x14:conditionalFormatting xmlns:xm="http://schemas.microsoft.com/office/excel/2006/main">
          <x14:cfRule type="expression" priority="153" id="{69F10665-D53C-4DAB-A504-4BC74D32A78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AE15:AI18</xm:sqref>
        </x14:conditionalFormatting>
        <x14:conditionalFormatting xmlns:xm="http://schemas.microsoft.com/office/excel/2006/main">
          <x14:cfRule type="expression" priority="152" id="{33FE167D-6A5B-4866-B131-80B9290F2EE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AK15:AO18</xm:sqref>
        </x14:conditionalFormatting>
        <x14:conditionalFormatting xmlns:xm="http://schemas.microsoft.com/office/excel/2006/main">
          <x14:cfRule type="expression" priority="151" id="{4EBB0D9D-2CA8-4085-954D-92E1AC3F04B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AQ15:AU18</xm:sqref>
        </x14:conditionalFormatting>
        <x14:conditionalFormatting xmlns:xm="http://schemas.microsoft.com/office/excel/2006/main">
          <x14:cfRule type="expression" priority="150" id="{4C94F8D0-460D-4494-BFD7-835667B1AE6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AW15:BA18</xm:sqref>
        </x14:conditionalFormatting>
        <x14:conditionalFormatting xmlns:xm="http://schemas.microsoft.com/office/excel/2006/main">
          <x14:cfRule type="expression" priority="149" id="{608B6D56-858A-4360-AE29-47E4B023383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G21</xm:sqref>
        </x14:conditionalFormatting>
        <x14:conditionalFormatting xmlns:xm="http://schemas.microsoft.com/office/excel/2006/main">
          <x14:cfRule type="expression" priority="148" id="{CE9A455C-2882-48DB-B764-9CEDF33A268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H21:K21</xm:sqref>
        </x14:conditionalFormatting>
        <x14:conditionalFormatting xmlns:xm="http://schemas.microsoft.com/office/excel/2006/main">
          <x14:cfRule type="expression" priority="147" id="{3E84E951-CFD3-47A3-B2D6-0E31E9E1D82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M21</xm:sqref>
        </x14:conditionalFormatting>
        <x14:conditionalFormatting xmlns:xm="http://schemas.microsoft.com/office/excel/2006/main">
          <x14:cfRule type="expression" priority="146" id="{85E4C5DD-C321-4C79-9F3A-53A3226BE06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N21:Q21</xm:sqref>
        </x14:conditionalFormatting>
        <x14:conditionalFormatting xmlns:xm="http://schemas.microsoft.com/office/excel/2006/main">
          <x14:cfRule type="expression" priority="145" id="{82E9882B-66F3-455E-842D-2E1020078D5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S21</xm:sqref>
        </x14:conditionalFormatting>
        <x14:conditionalFormatting xmlns:xm="http://schemas.microsoft.com/office/excel/2006/main">
          <x14:cfRule type="expression" priority="144" id="{39862FC1-B2BA-42D6-8EE7-172EA51B323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T21:W21</xm:sqref>
        </x14:conditionalFormatting>
        <x14:conditionalFormatting xmlns:xm="http://schemas.microsoft.com/office/excel/2006/main">
          <x14:cfRule type="expression" priority="143" id="{6E9EA176-EAB1-45C4-AEE3-B178A75005A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Y21</xm:sqref>
        </x14:conditionalFormatting>
        <x14:conditionalFormatting xmlns:xm="http://schemas.microsoft.com/office/excel/2006/main">
          <x14:cfRule type="expression" priority="142" id="{CCEC9A55-1549-44C2-9D0D-D0193539722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Z21:AC21</xm:sqref>
        </x14:conditionalFormatting>
        <x14:conditionalFormatting xmlns:xm="http://schemas.microsoft.com/office/excel/2006/main">
          <x14:cfRule type="expression" priority="141" id="{EFD322B2-226A-4C02-AF88-76F00C15830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AE21</xm:sqref>
        </x14:conditionalFormatting>
        <x14:conditionalFormatting xmlns:xm="http://schemas.microsoft.com/office/excel/2006/main">
          <x14:cfRule type="expression" priority="140" id="{3E831B2A-1B9E-4D3F-A43B-060DE1E6FD0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AF21:AI21</xm:sqref>
        </x14:conditionalFormatting>
        <x14:conditionalFormatting xmlns:xm="http://schemas.microsoft.com/office/excel/2006/main">
          <x14:cfRule type="expression" priority="139" id="{A01F862F-BD6C-492D-919C-27FC411E7F1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AK21</xm:sqref>
        </x14:conditionalFormatting>
        <x14:conditionalFormatting xmlns:xm="http://schemas.microsoft.com/office/excel/2006/main">
          <x14:cfRule type="expression" priority="138" id="{61C0AF21-75E1-4575-A6C2-43117B48ECB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AL21:AO21</xm:sqref>
        </x14:conditionalFormatting>
        <x14:conditionalFormatting xmlns:xm="http://schemas.microsoft.com/office/excel/2006/main">
          <x14:cfRule type="expression" priority="137" id="{EFDA18C1-0C04-4DE3-A97C-815535AF9FC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AQ21</xm:sqref>
        </x14:conditionalFormatting>
        <x14:conditionalFormatting xmlns:xm="http://schemas.microsoft.com/office/excel/2006/main">
          <x14:cfRule type="expression" priority="136" id="{21C5379E-53D5-4E3E-8805-9B86F732FF9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AR21:AU21</xm:sqref>
        </x14:conditionalFormatting>
        <x14:conditionalFormatting xmlns:xm="http://schemas.microsoft.com/office/excel/2006/main">
          <x14:cfRule type="expression" priority="135" id="{073BBF68-B2F4-419A-B5BE-CCC8CCA0A96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AW21</xm:sqref>
        </x14:conditionalFormatting>
        <x14:conditionalFormatting xmlns:xm="http://schemas.microsoft.com/office/excel/2006/main">
          <x14:cfRule type="expression" priority="134" id="{9C2C6D85-8A50-471F-9FFA-8EC413B1BA8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AX21:BA21</xm:sqref>
        </x14:conditionalFormatting>
        <x14:conditionalFormatting xmlns:xm="http://schemas.microsoft.com/office/excel/2006/main">
          <x14:cfRule type="expression" priority="133" id="{71AF89BE-05BE-452D-9487-6A11BF803CA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G25:K28</xm:sqref>
        </x14:conditionalFormatting>
        <x14:conditionalFormatting xmlns:xm="http://schemas.microsoft.com/office/excel/2006/main">
          <x14:cfRule type="expression" priority="132" id="{A690B7B6-A69C-47B6-8E70-0F435B9E576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G29:K29</xm:sqref>
        </x14:conditionalFormatting>
        <x14:conditionalFormatting xmlns:xm="http://schemas.microsoft.com/office/excel/2006/main">
          <x14:cfRule type="expression" priority="131" id="{24E7BB8F-F248-401C-931D-51A348B9610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G31:K31</xm:sqref>
        </x14:conditionalFormatting>
        <x14:conditionalFormatting xmlns:xm="http://schemas.microsoft.com/office/excel/2006/main">
          <x14:cfRule type="expression" priority="130" id="{E4E17EF6-C010-4B4F-81C6-2FCC09BD6DA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G36:H36</xm:sqref>
        </x14:conditionalFormatting>
        <x14:conditionalFormatting xmlns:xm="http://schemas.microsoft.com/office/excel/2006/main">
          <x14:cfRule type="expression" priority="121" id="{EE9AAFAC-B472-4146-A13B-4B4B953138C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S29:W29</xm:sqref>
        </x14:conditionalFormatting>
        <x14:conditionalFormatting xmlns:xm="http://schemas.microsoft.com/office/excel/2006/main">
          <x14:cfRule type="expression" priority="122" id="{7B09AE27-4315-4595-A84C-B67E0590957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M29:Q29</xm:sqref>
        </x14:conditionalFormatting>
        <x14:conditionalFormatting xmlns:xm="http://schemas.microsoft.com/office/excel/2006/main">
          <x14:cfRule type="expression" priority="123" id="{3A46F80D-7020-48DE-A8BF-613ABC72D48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AW31:BA31</xm:sqref>
        </x14:conditionalFormatting>
        <x14:conditionalFormatting xmlns:xm="http://schemas.microsoft.com/office/excel/2006/main">
          <x14:cfRule type="expression" priority="124" id="{B73025D5-4774-4820-B38A-C4CB6AF8420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AQ31:AU31</xm:sqref>
        </x14:conditionalFormatting>
        <x14:conditionalFormatting xmlns:xm="http://schemas.microsoft.com/office/excel/2006/main">
          <x14:cfRule type="expression" priority="125" id="{C7437571-04F3-4C92-A6D0-2CDDB53677C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AK31:AO31</xm:sqref>
        </x14:conditionalFormatting>
        <x14:conditionalFormatting xmlns:xm="http://schemas.microsoft.com/office/excel/2006/main">
          <x14:cfRule type="expression" priority="126" id="{5FB8A33C-7E30-4E1F-9317-94D39CD05B0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AE31:AI31</xm:sqref>
        </x14:conditionalFormatting>
        <x14:conditionalFormatting xmlns:xm="http://schemas.microsoft.com/office/excel/2006/main">
          <x14:cfRule type="expression" priority="127" id="{F8568FBD-597C-46FE-B8C5-EBE95D62B32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Y31:AC31</xm:sqref>
        </x14:conditionalFormatting>
        <x14:conditionalFormatting xmlns:xm="http://schemas.microsoft.com/office/excel/2006/main">
          <x14:cfRule type="expression" priority="129" id="{BDE2892C-2568-40B4-B1C1-AC909ECEE59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M31:Q31</xm:sqref>
        </x14:conditionalFormatting>
        <x14:conditionalFormatting xmlns:xm="http://schemas.microsoft.com/office/excel/2006/main">
          <x14:cfRule type="expression" priority="128" id="{11A8FDBA-5F0E-4CAA-AEA1-8B3547AD498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S31:W31</xm:sqref>
        </x14:conditionalFormatting>
        <x14:conditionalFormatting xmlns:xm="http://schemas.microsoft.com/office/excel/2006/main">
          <x14:cfRule type="expression" priority="120" id="{DA7CF491-FE1F-4970-BACE-480303F0956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Y29:AC29</xm:sqref>
        </x14:conditionalFormatting>
        <x14:conditionalFormatting xmlns:xm="http://schemas.microsoft.com/office/excel/2006/main">
          <x14:cfRule type="expression" priority="119" id="{ADDD9C1B-5A06-4B05-8476-F4ABB08F13C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AE29:AI29</xm:sqref>
        </x14:conditionalFormatting>
        <x14:conditionalFormatting xmlns:xm="http://schemas.microsoft.com/office/excel/2006/main">
          <x14:cfRule type="expression" priority="118" id="{018F4ED8-DC58-4998-AF0A-2FEF2604DB8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AK29:AO29</xm:sqref>
        </x14:conditionalFormatting>
        <x14:conditionalFormatting xmlns:xm="http://schemas.microsoft.com/office/excel/2006/main">
          <x14:cfRule type="expression" priority="117" id="{598676F5-DC8B-46EF-8692-440E9F36628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AQ29:AU29</xm:sqref>
        </x14:conditionalFormatting>
        <x14:conditionalFormatting xmlns:xm="http://schemas.microsoft.com/office/excel/2006/main">
          <x14:cfRule type="expression" priority="116" id="{83992CD9-397A-422D-A975-1C1AB414C36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AW29:BA29</xm:sqref>
        </x14:conditionalFormatting>
        <x14:conditionalFormatting xmlns:xm="http://schemas.microsoft.com/office/excel/2006/main">
          <x14:cfRule type="expression" priority="115" id="{69CB12A0-42DE-4650-B15D-9992EA971E9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M25:Q28</xm:sqref>
        </x14:conditionalFormatting>
        <x14:conditionalFormatting xmlns:xm="http://schemas.microsoft.com/office/excel/2006/main">
          <x14:cfRule type="expression" priority="114" id="{1F2A3B4F-7C6F-4974-961F-6183BD3BFC4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S25:W28</xm:sqref>
        </x14:conditionalFormatting>
        <x14:conditionalFormatting xmlns:xm="http://schemas.microsoft.com/office/excel/2006/main">
          <x14:cfRule type="expression" priority="113" id="{188ED82E-2B9E-473C-8391-5126F6C398B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Y25:AC28</xm:sqref>
        </x14:conditionalFormatting>
        <x14:conditionalFormatting xmlns:xm="http://schemas.microsoft.com/office/excel/2006/main">
          <x14:cfRule type="expression" priority="112" id="{5A9A07B0-AF86-423F-AF5D-A28E816894C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AE25:AI28</xm:sqref>
        </x14:conditionalFormatting>
        <x14:conditionalFormatting xmlns:xm="http://schemas.microsoft.com/office/excel/2006/main">
          <x14:cfRule type="expression" priority="111" id="{F814A3C0-A198-4279-95F2-C93D9A440FB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AK25:AO28</xm:sqref>
        </x14:conditionalFormatting>
        <x14:conditionalFormatting xmlns:xm="http://schemas.microsoft.com/office/excel/2006/main">
          <x14:cfRule type="expression" priority="110" id="{ECF45A37-0946-41F5-BEF4-3CB1A7EEE9D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AQ25:AU28</xm:sqref>
        </x14:conditionalFormatting>
        <x14:conditionalFormatting xmlns:xm="http://schemas.microsoft.com/office/excel/2006/main">
          <x14:cfRule type="expression" priority="109" id="{F327E7DB-12CC-4A17-A170-F4BE639BD6A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AW25:BA28</xm:sqref>
        </x14:conditionalFormatting>
        <x14:conditionalFormatting xmlns:xm="http://schemas.microsoft.com/office/excel/2006/main">
          <x14:cfRule type="expression" priority="108" id="{E21D213D-FCAD-4E7D-B31D-0591EEBF6EA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G40:K41</xm:sqref>
        </x14:conditionalFormatting>
        <x14:conditionalFormatting xmlns:xm="http://schemas.microsoft.com/office/excel/2006/main">
          <x14:cfRule type="expression" priority="107" id="{0447F9C4-DAE7-42DB-A31D-D9E7788ED2E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M40:Q41</xm:sqref>
        </x14:conditionalFormatting>
        <x14:conditionalFormatting xmlns:xm="http://schemas.microsoft.com/office/excel/2006/main">
          <x14:cfRule type="expression" priority="106" id="{CA8DFAC7-7D6F-4479-8797-377325C31BE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S40:W41</xm:sqref>
        </x14:conditionalFormatting>
        <x14:conditionalFormatting xmlns:xm="http://schemas.microsoft.com/office/excel/2006/main">
          <x14:cfRule type="expression" priority="105" id="{CCC682DB-7F5A-404C-8144-6534AAD0F98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Y40:AC41</xm:sqref>
        </x14:conditionalFormatting>
        <x14:conditionalFormatting xmlns:xm="http://schemas.microsoft.com/office/excel/2006/main">
          <x14:cfRule type="expression" priority="104" id="{5FE832DF-1166-407F-B3FC-C4D90E4F28C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AE40:AI41</xm:sqref>
        </x14:conditionalFormatting>
        <x14:conditionalFormatting xmlns:xm="http://schemas.microsoft.com/office/excel/2006/main">
          <x14:cfRule type="expression" priority="103" id="{4BE0368D-4D4F-4001-B3AE-C34C0A0675F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AK40:AO41</xm:sqref>
        </x14:conditionalFormatting>
        <x14:conditionalFormatting xmlns:xm="http://schemas.microsoft.com/office/excel/2006/main">
          <x14:cfRule type="expression" priority="102" id="{215C041B-EBFB-445E-902C-ECF93E0A00A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AQ40:AU41</xm:sqref>
        </x14:conditionalFormatting>
        <x14:conditionalFormatting xmlns:xm="http://schemas.microsoft.com/office/excel/2006/main">
          <x14:cfRule type="expression" priority="101" id="{947D8A43-823F-47B3-AFE6-A7142E1AD34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AW40:BA41</xm:sqref>
        </x14:conditionalFormatting>
        <x14:conditionalFormatting xmlns:xm="http://schemas.microsoft.com/office/excel/2006/main">
          <x14:cfRule type="expression" priority="100" id="{D4437D0B-B829-4AC6-A232-5BB1C0671DE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G45:K45</xm:sqref>
        </x14:conditionalFormatting>
        <x14:conditionalFormatting xmlns:xm="http://schemas.microsoft.com/office/excel/2006/main">
          <x14:cfRule type="expression" priority="99" id="{504A9D5F-61BF-4F9A-8E5E-3C31FFF42EE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G46:K54</xm:sqref>
        </x14:conditionalFormatting>
        <x14:conditionalFormatting xmlns:xm="http://schemas.microsoft.com/office/excel/2006/main">
          <x14:cfRule type="expression" priority="98" id="{48B2E3DF-BF6C-4A5E-B77F-6CE32224D65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M45:Q45</xm:sqref>
        </x14:conditionalFormatting>
        <x14:conditionalFormatting xmlns:xm="http://schemas.microsoft.com/office/excel/2006/main">
          <x14:cfRule type="expression" priority="97" id="{E5A3DC08-30D1-4E13-B034-340C3861C03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M46:Q54</xm:sqref>
        </x14:conditionalFormatting>
        <x14:conditionalFormatting xmlns:xm="http://schemas.microsoft.com/office/excel/2006/main">
          <x14:cfRule type="expression" priority="96" id="{F0CB4DF6-77F1-4C6A-A94A-328B1B19995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S45:W45</xm:sqref>
        </x14:conditionalFormatting>
        <x14:conditionalFormatting xmlns:xm="http://schemas.microsoft.com/office/excel/2006/main">
          <x14:cfRule type="expression" priority="95" id="{D3409499-5F69-4C08-B3C1-D0E3CFDBB4E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S46:W54</xm:sqref>
        </x14:conditionalFormatting>
        <x14:conditionalFormatting xmlns:xm="http://schemas.microsoft.com/office/excel/2006/main">
          <x14:cfRule type="expression" priority="94" id="{05438EA5-3F66-49A4-B9D8-1F58E54F666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Y45:AC45</xm:sqref>
        </x14:conditionalFormatting>
        <x14:conditionalFormatting xmlns:xm="http://schemas.microsoft.com/office/excel/2006/main">
          <x14:cfRule type="expression" priority="93" id="{EAA96E05-4999-42FE-A675-5B5C8EA4526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Y46:AC54</xm:sqref>
        </x14:conditionalFormatting>
        <x14:conditionalFormatting xmlns:xm="http://schemas.microsoft.com/office/excel/2006/main">
          <x14:cfRule type="expression" priority="92" id="{28E709B6-64D8-4605-8A42-0352301019F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AE45:AI45</xm:sqref>
        </x14:conditionalFormatting>
        <x14:conditionalFormatting xmlns:xm="http://schemas.microsoft.com/office/excel/2006/main">
          <x14:cfRule type="expression" priority="91" id="{2BB7CF19-9877-43EC-99A7-8DDC61A2BF2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AE46:AI54</xm:sqref>
        </x14:conditionalFormatting>
        <x14:conditionalFormatting xmlns:xm="http://schemas.microsoft.com/office/excel/2006/main">
          <x14:cfRule type="expression" priority="90" id="{4A1E5175-34E5-4F38-8B97-877CBB1289F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AK45:AO45</xm:sqref>
        </x14:conditionalFormatting>
        <x14:conditionalFormatting xmlns:xm="http://schemas.microsoft.com/office/excel/2006/main">
          <x14:cfRule type="expression" priority="89" id="{49ED4E3D-8680-445E-8C72-2D544CADF7D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AK46:AO54</xm:sqref>
        </x14:conditionalFormatting>
        <x14:conditionalFormatting xmlns:xm="http://schemas.microsoft.com/office/excel/2006/main">
          <x14:cfRule type="expression" priority="88" id="{3FB81B01-461D-4558-8171-F43B1841745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AQ45:AU45</xm:sqref>
        </x14:conditionalFormatting>
        <x14:conditionalFormatting xmlns:xm="http://schemas.microsoft.com/office/excel/2006/main">
          <x14:cfRule type="expression" priority="87" id="{3EB00AB1-E5C1-4211-B897-AFFA699F3A0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AQ46:AU54</xm:sqref>
        </x14:conditionalFormatting>
        <x14:conditionalFormatting xmlns:xm="http://schemas.microsoft.com/office/excel/2006/main">
          <x14:cfRule type="expression" priority="86" id="{F81CD907-41F2-4ABF-82AA-2FEE65DA693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AW45:BA45</xm:sqref>
        </x14:conditionalFormatting>
        <x14:conditionalFormatting xmlns:xm="http://schemas.microsoft.com/office/excel/2006/main">
          <x14:cfRule type="expression" priority="85" id="{6D4D54EA-F4D8-42FE-B734-4DDAE68DD99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AW46:BA54</xm:sqref>
        </x14:conditionalFormatting>
        <x14:conditionalFormatting xmlns:xm="http://schemas.microsoft.com/office/excel/2006/main">
          <x14:cfRule type="expression" priority="84" id="{0B1D89EC-B90B-4698-8B3F-A887BBF3641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C46:C54</xm:sqref>
        </x14:conditionalFormatting>
        <x14:conditionalFormatting xmlns:xm="http://schemas.microsoft.com/office/excel/2006/main">
          <x14:cfRule type="expression" priority="82" id="{9F379464-FAB2-4E45-A5C8-FF151250B79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G35:H35</xm:sqref>
        </x14:conditionalFormatting>
        <x14:conditionalFormatting xmlns:xm="http://schemas.microsoft.com/office/excel/2006/main">
          <x14:cfRule type="expression" priority="73" id="{DC50D108-0BA6-4D57-B50E-8DD6ED38C93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AK36</xm:sqref>
        </x14:conditionalFormatting>
        <x14:conditionalFormatting xmlns:xm="http://schemas.microsoft.com/office/excel/2006/main">
          <x14:cfRule type="expression" priority="74" id="{393E58CC-7D43-47B1-8A27-1ED84FF111C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AE35</xm:sqref>
        </x14:conditionalFormatting>
        <x14:conditionalFormatting xmlns:xm="http://schemas.microsoft.com/office/excel/2006/main">
          <x14:cfRule type="expression" priority="75" id="{1BE3B838-1755-475F-9845-233C5BEDA79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AE36</xm:sqref>
        </x14:conditionalFormatting>
        <x14:conditionalFormatting xmlns:xm="http://schemas.microsoft.com/office/excel/2006/main">
          <x14:cfRule type="expression" priority="76" id="{1414C72C-856F-4FCD-B629-1AA2870FC4D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Y35</xm:sqref>
        </x14:conditionalFormatting>
        <x14:conditionalFormatting xmlns:xm="http://schemas.microsoft.com/office/excel/2006/main">
          <x14:cfRule type="expression" priority="77" id="{F144D4F8-2D83-4B75-85DD-AA149D1021D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Y36</xm:sqref>
        </x14:conditionalFormatting>
        <x14:conditionalFormatting xmlns:xm="http://schemas.microsoft.com/office/excel/2006/main">
          <x14:cfRule type="expression" priority="78" id="{448BFB7B-EECC-40F3-BD95-E925FA82E16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S35</xm:sqref>
        </x14:conditionalFormatting>
        <x14:conditionalFormatting xmlns:xm="http://schemas.microsoft.com/office/excel/2006/main">
          <x14:cfRule type="expression" priority="79" id="{A62C3810-E6F9-4F81-B43D-D68A6B82AF7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S36</xm:sqref>
        </x14:conditionalFormatting>
        <x14:conditionalFormatting xmlns:xm="http://schemas.microsoft.com/office/excel/2006/main">
          <x14:cfRule type="expression" priority="81" id="{B858147B-6EB2-4550-A845-71FA031CA08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M36</xm:sqref>
        </x14:conditionalFormatting>
        <x14:conditionalFormatting xmlns:xm="http://schemas.microsoft.com/office/excel/2006/main">
          <x14:cfRule type="expression" priority="80" id="{53855C78-5F9E-4E10-BF70-A1774A3325A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M35</xm:sqref>
        </x14:conditionalFormatting>
        <x14:conditionalFormatting xmlns:xm="http://schemas.microsoft.com/office/excel/2006/main">
          <x14:cfRule type="expression" priority="72" id="{BDD23763-E490-43BC-8695-C0DEEB371F9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AK35</xm:sqref>
        </x14:conditionalFormatting>
        <x14:conditionalFormatting xmlns:xm="http://schemas.microsoft.com/office/excel/2006/main">
          <x14:cfRule type="expression" priority="71" id="{3D9ED44D-DAEE-4979-9EA8-ED261B8054F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AQ36</xm:sqref>
        </x14:conditionalFormatting>
        <x14:conditionalFormatting xmlns:xm="http://schemas.microsoft.com/office/excel/2006/main">
          <x14:cfRule type="expression" priority="70" id="{7B130C9E-9F46-4957-A2B3-D25ABF5580B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AQ35</xm:sqref>
        </x14:conditionalFormatting>
        <x14:conditionalFormatting xmlns:xm="http://schemas.microsoft.com/office/excel/2006/main">
          <x14:cfRule type="expression" priority="69" id="{51DBFD62-16D2-4E58-A9D4-3F8B47B78D2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AW36</xm:sqref>
        </x14:conditionalFormatting>
        <x14:conditionalFormatting xmlns:xm="http://schemas.microsoft.com/office/excel/2006/main">
          <x14:cfRule type="expression" priority="68" id="{945ED5E2-957D-4B3B-8210-25C27687FE2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AW35</xm:sqref>
        </x14:conditionalFormatting>
        <x14:conditionalFormatting xmlns:xm="http://schemas.microsoft.com/office/excel/2006/main">
          <x14:cfRule type="expression" priority="66" id="{004810C4-B7B9-4ACF-BB78-9A1FE99A07F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I36</xm:sqref>
        </x14:conditionalFormatting>
        <x14:conditionalFormatting xmlns:xm="http://schemas.microsoft.com/office/excel/2006/main">
          <x14:cfRule type="expression" priority="65" id="{4497D59E-5943-4590-85A0-F89D1F85A88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I35</xm:sqref>
        </x14:conditionalFormatting>
        <x14:conditionalFormatting xmlns:xm="http://schemas.microsoft.com/office/excel/2006/main">
          <x14:cfRule type="expression" priority="64" id="{5ECDC93F-00E9-4FA0-AC8B-F66317E1542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J36</xm:sqref>
        </x14:conditionalFormatting>
        <x14:conditionalFormatting xmlns:xm="http://schemas.microsoft.com/office/excel/2006/main">
          <x14:cfRule type="expression" priority="63" id="{F6850EF2-7E68-4CCA-B8BD-1E664C8A779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J35</xm:sqref>
        </x14:conditionalFormatting>
        <x14:conditionalFormatting xmlns:xm="http://schemas.microsoft.com/office/excel/2006/main">
          <x14:cfRule type="expression" priority="62" id="{383BF124-5230-406B-8E2D-E13F37681EB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K36</xm:sqref>
        </x14:conditionalFormatting>
        <x14:conditionalFormatting xmlns:xm="http://schemas.microsoft.com/office/excel/2006/main">
          <x14:cfRule type="expression" priority="61" id="{5224383E-7915-468B-9CF3-67B7998F72E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K35</xm:sqref>
        </x14:conditionalFormatting>
        <x14:conditionalFormatting xmlns:xm="http://schemas.microsoft.com/office/excel/2006/main">
          <x14:cfRule type="expression" priority="60" id="{06716FAD-C702-4872-A822-D122F21990E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N36</xm:sqref>
        </x14:conditionalFormatting>
        <x14:conditionalFormatting xmlns:xm="http://schemas.microsoft.com/office/excel/2006/main">
          <x14:cfRule type="expression" priority="59" id="{24D8B935-5A23-49F0-8638-5D0A62D7C95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N35</xm:sqref>
        </x14:conditionalFormatting>
        <x14:conditionalFormatting xmlns:xm="http://schemas.microsoft.com/office/excel/2006/main">
          <x14:cfRule type="expression" priority="58" id="{04EBE1C4-BD54-426B-8E39-06A0171ABE2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O36</xm:sqref>
        </x14:conditionalFormatting>
        <x14:conditionalFormatting xmlns:xm="http://schemas.microsoft.com/office/excel/2006/main">
          <x14:cfRule type="expression" priority="57" id="{FC9670F8-2429-42F3-9CBB-7E76963A40C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O35</xm:sqref>
        </x14:conditionalFormatting>
        <x14:conditionalFormatting xmlns:xm="http://schemas.microsoft.com/office/excel/2006/main">
          <x14:cfRule type="expression" priority="56" id="{92A0FF4F-EBF8-4423-911A-763EBDF8FBB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P36</xm:sqref>
        </x14:conditionalFormatting>
        <x14:conditionalFormatting xmlns:xm="http://schemas.microsoft.com/office/excel/2006/main">
          <x14:cfRule type="expression" priority="55" id="{DA8DEEC5-DC12-415A-A99A-E3735CA8499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P35</xm:sqref>
        </x14:conditionalFormatting>
        <x14:conditionalFormatting xmlns:xm="http://schemas.microsoft.com/office/excel/2006/main">
          <x14:cfRule type="expression" priority="54" id="{C320BA01-89A4-4F95-9C1F-FC808DDFBF8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Q36</xm:sqref>
        </x14:conditionalFormatting>
        <x14:conditionalFormatting xmlns:xm="http://schemas.microsoft.com/office/excel/2006/main">
          <x14:cfRule type="expression" priority="53" id="{7267ACD8-6CC3-45AC-9886-CC81AAF981D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Q35</xm:sqref>
        </x14:conditionalFormatting>
        <x14:conditionalFormatting xmlns:xm="http://schemas.microsoft.com/office/excel/2006/main">
          <x14:cfRule type="expression" priority="52" id="{F1C658D5-AF3A-4B23-BC1B-39B28E6ABA8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T36</xm:sqref>
        </x14:conditionalFormatting>
        <x14:conditionalFormatting xmlns:xm="http://schemas.microsoft.com/office/excel/2006/main">
          <x14:cfRule type="expression" priority="51" id="{86111B17-8389-4A71-B1B9-5AEAB1DF11B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T35</xm:sqref>
        </x14:conditionalFormatting>
        <x14:conditionalFormatting xmlns:xm="http://schemas.microsoft.com/office/excel/2006/main">
          <x14:cfRule type="expression" priority="50" id="{ECE66A9A-68E1-4EDD-B500-09815434EB9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U36</xm:sqref>
        </x14:conditionalFormatting>
        <x14:conditionalFormatting xmlns:xm="http://schemas.microsoft.com/office/excel/2006/main">
          <x14:cfRule type="expression" priority="49" id="{BDA7C859-2E66-4E27-97C2-308D560C558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U35</xm:sqref>
        </x14:conditionalFormatting>
        <x14:conditionalFormatting xmlns:xm="http://schemas.microsoft.com/office/excel/2006/main">
          <x14:cfRule type="expression" priority="48" id="{893B0512-C3CC-4E00-9E28-ED03DF7E686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V36</xm:sqref>
        </x14:conditionalFormatting>
        <x14:conditionalFormatting xmlns:xm="http://schemas.microsoft.com/office/excel/2006/main">
          <x14:cfRule type="expression" priority="47" id="{3E2C5FF7-8FC8-44F0-B5DB-B0612FF064B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V35</xm:sqref>
        </x14:conditionalFormatting>
        <x14:conditionalFormatting xmlns:xm="http://schemas.microsoft.com/office/excel/2006/main">
          <x14:cfRule type="expression" priority="46" id="{D6D271A4-210A-460E-9C68-040C6E2497B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W36</xm:sqref>
        </x14:conditionalFormatting>
        <x14:conditionalFormatting xmlns:xm="http://schemas.microsoft.com/office/excel/2006/main">
          <x14:cfRule type="expression" priority="45" id="{18A46A07-355E-4352-B87A-BF3CF788AAC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W35</xm:sqref>
        </x14:conditionalFormatting>
        <x14:conditionalFormatting xmlns:xm="http://schemas.microsoft.com/office/excel/2006/main">
          <x14:cfRule type="expression" priority="44" id="{85A999B3-4B5A-440E-A230-3800421044A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Z36</xm:sqref>
        </x14:conditionalFormatting>
        <x14:conditionalFormatting xmlns:xm="http://schemas.microsoft.com/office/excel/2006/main">
          <x14:cfRule type="expression" priority="43" id="{01CA1CA5-48EB-4C11-83FA-A7A2BFFD2EB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Z35</xm:sqref>
        </x14:conditionalFormatting>
        <x14:conditionalFormatting xmlns:xm="http://schemas.microsoft.com/office/excel/2006/main">
          <x14:cfRule type="expression" priority="42" id="{8E129190-0693-4D59-A3AD-14CEABC1BF4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AA36</xm:sqref>
        </x14:conditionalFormatting>
        <x14:conditionalFormatting xmlns:xm="http://schemas.microsoft.com/office/excel/2006/main">
          <x14:cfRule type="expression" priority="41" id="{4E20E352-898D-4F3B-A51E-65C53BDE15F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AA35</xm:sqref>
        </x14:conditionalFormatting>
        <x14:conditionalFormatting xmlns:xm="http://schemas.microsoft.com/office/excel/2006/main">
          <x14:cfRule type="expression" priority="40" id="{E114E259-3CB4-40CC-BF7B-A04A3092C3A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AB36</xm:sqref>
        </x14:conditionalFormatting>
        <x14:conditionalFormatting xmlns:xm="http://schemas.microsoft.com/office/excel/2006/main">
          <x14:cfRule type="expression" priority="39" id="{2B061C61-E90F-4011-816E-7DBCA8E1FE0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AB35</xm:sqref>
        </x14:conditionalFormatting>
        <x14:conditionalFormatting xmlns:xm="http://schemas.microsoft.com/office/excel/2006/main">
          <x14:cfRule type="expression" priority="38" id="{80D93D9C-F8AE-4A23-A69B-0FD568E4162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AC36</xm:sqref>
        </x14:conditionalFormatting>
        <x14:conditionalFormatting xmlns:xm="http://schemas.microsoft.com/office/excel/2006/main">
          <x14:cfRule type="expression" priority="37" id="{DFB28AB0-F85D-4F23-A937-493F04B0B81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AC35</xm:sqref>
        </x14:conditionalFormatting>
        <x14:conditionalFormatting xmlns:xm="http://schemas.microsoft.com/office/excel/2006/main">
          <x14:cfRule type="expression" priority="36" id="{CBCB9E02-2D21-4783-B918-3C87FDF30E6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AF36</xm:sqref>
        </x14:conditionalFormatting>
        <x14:conditionalFormatting xmlns:xm="http://schemas.microsoft.com/office/excel/2006/main">
          <x14:cfRule type="expression" priority="35" id="{EF20899B-984F-4C73-9AD3-9C8BC43A307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AF35</xm:sqref>
        </x14:conditionalFormatting>
        <x14:conditionalFormatting xmlns:xm="http://schemas.microsoft.com/office/excel/2006/main">
          <x14:cfRule type="expression" priority="34" id="{21E469CE-2524-4769-8A1B-913D8BE6FB7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AG36</xm:sqref>
        </x14:conditionalFormatting>
        <x14:conditionalFormatting xmlns:xm="http://schemas.microsoft.com/office/excel/2006/main">
          <x14:cfRule type="expression" priority="33" id="{A9EFD566-7791-4B9D-8628-820FF96D299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AG35</xm:sqref>
        </x14:conditionalFormatting>
        <x14:conditionalFormatting xmlns:xm="http://schemas.microsoft.com/office/excel/2006/main">
          <x14:cfRule type="expression" priority="32" id="{D630DA87-35F9-4506-B44B-B683D2DFCD9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AH36</xm:sqref>
        </x14:conditionalFormatting>
        <x14:conditionalFormatting xmlns:xm="http://schemas.microsoft.com/office/excel/2006/main">
          <x14:cfRule type="expression" priority="31" id="{F62B194C-A5E9-4186-8AA4-F0847CB7C5A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AH35</xm:sqref>
        </x14:conditionalFormatting>
        <x14:conditionalFormatting xmlns:xm="http://schemas.microsoft.com/office/excel/2006/main">
          <x14:cfRule type="expression" priority="30" id="{61B8C9A3-27A4-4C3D-91F3-040C8CE269C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AI36</xm:sqref>
        </x14:conditionalFormatting>
        <x14:conditionalFormatting xmlns:xm="http://schemas.microsoft.com/office/excel/2006/main">
          <x14:cfRule type="expression" priority="29" id="{D4AE63AB-965C-410E-A7EA-99D78F23B4A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AI35</xm:sqref>
        </x14:conditionalFormatting>
        <x14:conditionalFormatting xmlns:xm="http://schemas.microsoft.com/office/excel/2006/main">
          <x14:cfRule type="expression" priority="28" id="{CD248FDB-01FE-401A-978D-8DD5BEAEEA4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AL36</xm:sqref>
        </x14:conditionalFormatting>
        <x14:conditionalFormatting xmlns:xm="http://schemas.microsoft.com/office/excel/2006/main">
          <x14:cfRule type="expression" priority="27" id="{FFE8EE4E-B5E6-4190-89D8-820ECEB603E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AL35</xm:sqref>
        </x14:conditionalFormatting>
        <x14:conditionalFormatting xmlns:xm="http://schemas.microsoft.com/office/excel/2006/main">
          <x14:cfRule type="expression" priority="26" id="{12B73E09-137B-492A-A1BF-06CE830C427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AM36</xm:sqref>
        </x14:conditionalFormatting>
        <x14:conditionalFormatting xmlns:xm="http://schemas.microsoft.com/office/excel/2006/main">
          <x14:cfRule type="expression" priority="25" id="{9F37C707-AEA8-42C8-A56E-CD163F2BFC5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AM35</xm:sqref>
        </x14:conditionalFormatting>
        <x14:conditionalFormatting xmlns:xm="http://schemas.microsoft.com/office/excel/2006/main">
          <x14:cfRule type="expression" priority="24" id="{59AFCA79-5817-4624-A2B2-78AE7336831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AN36</xm:sqref>
        </x14:conditionalFormatting>
        <x14:conditionalFormatting xmlns:xm="http://schemas.microsoft.com/office/excel/2006/main">
          <x14:cfRule type="expression" priority="23" id="{86457D73-E33C-4B1B-964D-37D1AFF3FCC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AN35</xm:sqref>
        </x14:conditionalFormatting>
        <x14:conditionalFormatting xmlns:xm="http://schemas.microsoft.com/office/excel/2006/main">
          <x14:cfRule type="expression" priority="22" id="{85B5C802-252E-40BE-ACC9-D057E399EE4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AO36</xm:sqref>
        </x14:conditionalFormatting>
        <x14:conditionalFormatting xmlns:xm="http://schemas.microsoft.com/office/excel/2006/main">
          <x14:cfRule type="expression" priority="21" id="{FEC36375-1447-4A7A-8642-EDBB807E0DB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AO35</xm:sqref>
        </x14:conditionalFormatting>
        <x14:conditionalFormatting xmlns:xm="http://schemas.microsoft.com/office/excel/2006/main">
          <x14:cfRule type="expression" priority="20" id="{FA8BCC61-5F29-42AA-86D7-F9190903A42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AR36</xm:sqref>
        </x14:conditionalFormatting>
        <x14:conditionalFormatting xmlns:xm="http://schemas.microsoft.com/office/excel/2006/main">
          <x14:cfRule type="expression" priority="19" id="{EE4C1784-CA0C-451A-B6F0-6F87AD8F279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AR35</xm:sqref>
        </x14:conditionalFormatting>
        <x14:conditionalFormatting xmlns:xm="http://schemas.microsoft.com/office/excel/2006/main">
          <x14:cfRule type="expression" priority="18" id="{DE519306-F9D3-44B0-BDE6-E588F785D61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AS36</xm:sqref>
        </x14:conditionalFormatting>
        <x14:conditionalFormatting xmlns:xm="http://schemas.microsoft.com/office/excel/2006/main">
          <x14:cfRule type="expression" priority="17" id="{3F7F046E-4923-4300-9903-C5C49C5B287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AS35</xm:sqref>
        </x14:conditionalFormatting>
        <x14:conditionalFormatting xmlns:xm="http://schemas.microsoft.com/office/excel/2006/main">
          <x14:cfRule type="expression" priority="16" id="{C824CDDE-87FA-4B5C-9DD3-56D3FAAD326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AT36</xm:sqref>
        </x14:conditionalFormatting>
        <x14:conditionalFormatting xmlns:xm="http://schemas.microsoft.com/office/excel/2006/main">
          <x14:cfRule type="expression" priority="15" id="{6737438B-2EDE-4DA3-98E0-3232A76A42C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AT35</xm:sqref>
        </x14:conditionalFormatting>
        <x14:conditionalFormatting xmlns:xm="http://schemas.microsoft.com/office/excel/2006/main">
          <x14:cfRule type="expression" priority="14" id="{65A549AA-A5A1-4957-BB0E-D644E81539F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AU36</xm:sqref>
        </x14:conditionalFormatting>
        <x14:conditionalFormatting xmlns:xm="http://schemas.microsoft.com/office/excel/2006/main">
          <x14:cfRule type="expression" priority="13" id="{B3FBCD41-CC67-4D8A-BB1C-A469A4632BF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AU35</xm:sqref>
        </x14:conditionalFormatting>
        <x14:conditionalFormatting xmlns:xm="http://schemas.microsoft.com/office/excel/2006/main">
          <x14:cfRule type="expression" priority="12" id="{C9282F83-7AA6-44C5-B238-83EE561BCD8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AX36</xm:sqref>
        </x14:conditionalFormatting>
        <x14:conditionalFormatting xmlns:xm="http://schemas.microsoft.com/office/excel/2006/main">
          <x14:cfRule type="expression" priority="11" id="{99DF48E3-100C-4B9A-B20F-97FE9834387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AX35</xm:sqref>
        </x14:conditionalFormatting>
        <x14:conditionalFormatting xmlns:xm="http://schemas.microsoft.com/office/excel/2006/main">
          <x14:cfRule type="expression" priority="10" id="{8411C20A-DEE8-48C5-8EF1-5EA071D3EC9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AY36</xm:sqref>
        </x14:conditionalFormatting>
        <x14:conditionalFormatting xmlns:xm="http://schemas.microsoft.com/office/excel/2006/main">
          <x14:cfRule type="expression" priority="9" id="{130C90B5-C75B-4C06-A94A-2E4A4062075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AY35</xm:sqref>
        </x14:conditionalFormatting>
        <x14:conditionalFormatting xmlns:xm="http://schemas.microsoft.com/office/excel/2006/main">
          <x14:cfRule type="expression" priority="8" id="{A47F5370-2A2B-4CE9-A74D-EEE713FC758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AZ36</xm:sqref>
        </x14:conditionalFormatting>
        <x14:conditionalFormatting xmlns:xm="http://schemas.microsoft.com/office/excel/2006/main">
          <x14:cfRule type="expression" priority="7" id="{BB6A905E-E743-41AE-B216-26D715F14C7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AZ35</xm:sqref>
        </x14:conditionalFormatting>
        <x14:conditionalFormatting xmlns:xm="http://schemas.microsoft.com/office/excel/2006/main">
          <x14:cfRule type="expression" priority="6" id="{736747C3-E7D2-4E45-95D7-019148594AC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BA36</xm:sqref>
        </x14:conditionalFormatting>
        <x14:conditionalFormatting xmlns:xm="http://schemas.microsoft.com/office/excel/2006/main">
          <x14:cfRule type="expression" priority="5" id="{CFB225AD-386E-4C31-8E48-915D434F7B3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BA35</xm:sqref>
        </x14:conditionalFormatting>
        <x14:conditionalFormatting xmlns:xm="http://schemas.microsoft.com/office/excel/2006/main">
          <x14:cfRule type="expression" priority="4" id="{DB44CA35-1A77-44BC-AF06-3F3E637B9C9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M10:P10</xm:sqref>
        </x14:conditionalFormatting>
        <x14:conditionalFormatting xmlns:xm="http://schemas.microsoft.com/office/excel/2006/main">
          <x14:cfRule type="expression" priority="3" id="{66E96A4A-E701-4051-9C9C-0D75327135C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M12:N12</xm:sqref>
        </x14:conditionalFormatting>
        <x14:conditionalFormatting xmlns:xm="http://schemas.microsoft.com/office/excel/2006/main">
          <x14:cfRule type="expression" priority="2" id="{738436ED-7E38-4533-93E9-8657187A6DD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S10:T10</xm:sqref>
        </x14:conditionalFormatting>
        <x14:conditionalFormatting xmlns:xm="http://schemas.microsoft.com/office/excel/2006/main">
          <x14:cfRule type="expression" priority="1" id="{2B3F1AE2-B3DF-460E-A376-7D3EE13470B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S12:T12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52"/>
  <sheetViews>
    <sheetView topLeftCell="A10" zoomScale="90" zoomScaleNormal="90" workbookViewId="0">
      <pane xSplit="6" topLeftCell="M1" activePane="topRight" state="frozen"/>
      <selection pane="topRight" activeCell="X41" sqref="X41"/>
    </sheetView>
  </sheetViews>
  <sheetFormatPr defaultColWidth="0" defaultRowHeight="15" zeroHeight="1" x14ac:dyDescent="0.25"/>
  <cols>
    <col min="1" max="1" width="1.85546875" style="6" customWidth="1"/>
    <col min="2" max="2" width="7.5703125" style="6" customWidth="1"/>
    <col min="3" max="3" width="74.42578125" style="6" customWidth="1"/>
    <col min="4" max="4" width="9.85546875" style="6" customWidth="1"/>
    <col min="5" max="6" width="6.42578125" style="6" customWidth="1"/>
    <col min="7" max="54" width="11" style="6" customWidth="1"/>
    <col min="55" max="55" width="3" style="6" customWidth="1"/>
    <col min="56" max="56" width="29.28515625" style="6" bestFit="1" customWidth="1"/>
    <col min="57" max="57" width="63" style="6" customWidth="1"/>
    <col min="58" max="58" width="4.5703125" style="6" customWidth="1"/>
    <col min="59" max="59" width="59.5703125" style="14" customWidth="1"/>
    <col min="60" max="60" width="8.140625" style="14" customWidth="1"/>
    <col min="61" max="61" width="7.42578125" style="549" customWidth="1"/>
    <col min="62" max="62" width="7.5703125" style="549" customWidth="1"/>
    <col min="63" max="63" width="75.5703125" style="549" bestFit="1" customWidth="1"/>
    <col min="64" max="65" width="6.42578125" style="549" customWidth="1"/>
    <col min="66" max="71" width="14.42578125" style="549" customWidth="1"/>
    <col min="72" max="72" width="11" style="549" customWidth="1"/>
    <col min="73" max="73" width="3" style="7" hidden="1" customWidth="1"/>
    <col min="74" max="74" width="17.28515625" style="14" hidden="1" customWidth="1"/>
    <col min="75" max="75" width="3" style="14" hidden="1" customWidth="1"/>
    <col min="76" max="122" width="9.28515625" style="8" hidden="1" customWidth="1"/>
    <col min="123" max="123" width="83.42578125" style="8" hidden="1" customWidth="1"/>
    <col min="124" max="124" width="1.85546875" style="7" hidden="1" customWidth="1"/>
    <col min="125" max="16384" width="11" style="6" hidden="1"/>
  </cols>
  <sheetData>
    <row r="1" spans="2:123" s="7" customFormat="1" ht="20.25" x14ac:dyDescent="0.25">
      <c r="B1" s="1" t="s">
        <v>1139</v>
      </c>
      <c r="C1" s="547"/>
      <c r="D1" s="5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4" t="str">
        <f>[1]AppValidation!$D$2</f>
        <v xml:space="preserve">Hafren Dyfrdwy </v>
      </c>
      <c r="BC1" s="419"/>
      <c r="BD1" s="1185" t="s">
        <v>1</v>
      </c>
      <c r="BE1" s="1185"/>
      <c r="BF1" s="1185"/>
      <c r="BG1" s="1185"/>
      <c r="BH1" s="6"/>
      <c r="BI1" s="549"/>
      <c r="BJ1" s="1" t="s">
        <v>2</v>
      </c>
      <c r="BK1" s="547"/>
      <c r="BL1" s="3"/>
      <c r="BM1" s="3"/>
      <c r="BN1" s="3"/>
      <c r="BO1" s="3"/>
      <c r="BP1" s="3"/>
      <c r="BQ1" s="3"/>
      <c r="BR1" s="3"/>
      <c r="BS1" s="3" t="str">
        <f>LEFT($B$1,4)</f>
        <v>WWS2</v>
      </c>
      <c r="BT1" s="549"/>
      <c r="BV1" s="14"/>
      <c r="BW1" s="14"/>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row>
    <row r="2" spans="2:123" s="7" customFormat="1" ht="15" customHeight="1" thickBot="1" x14ac:dyDescent="0.35">
      <c r="B2" s="550"/>
      <c r="C2" s="551"/>
      <c r="D2" s="552"/>
      <c r="E2" s="553"/>
      <c r="F2" s="553"/>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6"/>
      <c r="BF2" s="260"/>
      <c r="BG2" s="278"/>
      <c r="BH2" s="6"/>
      <c r="BI2" s="549"/>
      <c r="BJ2" s="550"/>
      <c r="BK2" s="551"/>
      <c r="BL2" s="554"/>
      <c r="BM2" s="554"/>
      <c r="BN2" s="461"/>
      <c r="BO2" s="461"/>
      <c r="BP2" s="461"/>
      <c r="BQ2" s="461"/>
      <c r="BR2" s="461"/>
      <c r="BS2" s="461"/>
      <c r="BT2" s="549"/>
      <c r="BV2" s="14"/>
      <c r="BW2" s="14"/>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8"/>
    </row>
    <row r="3" spans="2:123" s="7" customFormat="1" ht="18" customHeight="1" thickBot="1" x14ac:dyDescent="0.35">
      <c r="B3" s="6"/>
      <c r="C3" s="6"/>
      <c r="D3" s="6"/>
      <c r="E3" s="6"/>
      <c r="F3" s="6"/>
      <c r="G3" s="1220" t="s">
        <v>348</v>
      </c>
      <c r="H3" s="1221"/>
      <c r="I3" s="1221"/>
      <c r="J3" s="1221"/>
      <c r="K3" s="1221"/>
      <c r="L3" s="1221"/>
      <c r="M3" s="1220" t="s">
        <v>349</v>
      </c>
      <c r="N3" s="1221"/>
      <c r="O3" s="1221"/>
      <c r="P3" s="1221"/>
      <c r="Q3" s="1221"/>
      <c r="R3" s="1222"/>
      <c r="S3" s="1220" t="s">
        <v>350</v>
      </c>
      <c r="T3" s="1221"/>
      <c r="U3" s="1221"/>
      <c r="V3" s="1221"/>
      <c r="W3" s="1221"/>
      <c r="X3" s="1222"/>
      <c r="Y3" s="1220" t="s">
        <v>351</v>
      </c>
      <c r="Z3" s="1221"/>
      <c r="AA3" s="1221"/>
      <c r="AB3" s="1221"/>
      <c r="AC3" s="1221"/>
      <c r="AD3" s="1222"/>
      <c r="AE3" s="1220" t="s">
        <v>352</v>
      </c>
      <c r="AF3" s="1221"/>
      <c r="AG3" s="1221"/>
      <c r="AH3" s="1221"/>
      <c r="AI3" s="1221"/>
      <c r="AJ3" s="1222"/>
      <c r="AK3" s="1220" t="s">
        <v>353</v>
      </c>
      <c r="AL3" s="1221"/>
      <c r="AM3" s="1221"/>
      <c r="AN3" s="1221"/>
      <c r="AO3" s="1221"/>
      <c r="AP3" s="1222"/>
      <c r="AQ3" s="1220" t="s">
        <v>354</v>
      </c>
      <c r="AR3" s="1221"/>
      <c r="AS3" s="1221"/>
      <c r="AT3" s="1221"/>
      <c r="AU3" s="1221"/>
      <c r="AV3" s="1222"/>
      <c r="AW3" s="1220" t="s">
        <v>355</v>
      </c>
      <c r="AX3" s="1221"/>
      <c r="AY3" s="1221"/>
      <c r="AZ3" s="1221"/>
      <c r="BA3" s="1221"/>
      <c r="BB3" s="1222"/>
      <c r="BC3" s="428"/>
      <c r="BD3" s="555"/>
      <c r="BE3" s="6"/>
      <c r="BF3" s="260"/>
      <c r="BG3" s="278"/>
      <c r="BH3" s="6"/>
      <c r="BI3" s="549"/>
      <c r="BJ3" s="549"/>
      <c r="BK3" s="549"/>
      <c r="BL3" s="549"/>
      <c r="BM3" s="549"/>
      <c r="BN3" s="1220" t="s">
        <v>356</v>
      </c>
      <c r="BO3" s="1221"/>
      <c r="BP3" s="1221"/>
      <c r="BQ3" s="1221"/>
      <c r="BR3" s="1221"/>
      <c r="BS3" s="1222"/>
      <c r="BT3" s="549"/>
      <c r="BV3" s="18"/>
      <c r="BW3" s="18"/>
      <c r="BX3" s="1236" t="s">
        <v>12</v>
      </c>
      <c r="BY3" s="1236"/>
      <c r="BZ3" s="1236"/>
      <c r="CA3" s="1236"/>
      <c r="CB3" s="1236"/>
      <c r="CC3" s="1236"/>
      <c r="CD3" s="1236"/>
      <c r="CE3" s="1236"/>
      <c r="CF3" s="1236"/>
      <c r="CG3" s="1236"/>
      <c r="CH3" s="1236"/>
      <c r="CI3" s="1236"/>
      <c r="CJ3" s="1236"/>
      <c r="CK3" s="1236"/>
      <c r="CL3" s="1236"/>
      <c r="CM3" s="1236"/>
      <c r="CN3" s="1236"/>
      <c r="CO3" s="1236"/>
      <c r="CP3" s="1236"/>
      <c r="CQ3" s="1236"/>
      <c r="CR3" s="1236"/>
      <c r="CS3" s="1236"/>
      <c r="CT3" s="1236"/>
      <c r="CU3" s="1236"/>
      <c r="CV3" s="1236"/>
      <c r="CW3" s="1236"/>
      <c r="CX3" s="1236"/>
      <c r="CY3" s="1236"/>
      <c r="CZ3" s="1236"/>
      <c r="DA3" s="1236"/>
      <c r="DB3" s="1236"/>
      <c r="DC3" s="1236"/>
      <c r="DD3" s="1236"/>
      <c r="DE3" s="1236"/>
      <c r="DF3" s="1236"/>
      <c r="DG3" s="1236"/>
      <c r="DH3" s="1236"/>
      <c r="DI3" s="1236"/>
      <c r="DJ3" s="1236"/>
      <c r="DK3" s="1236"/>
      <c r="DL3" s="1236"/>
      <c r="DM3" s="1236"/>
      <c r="DN3" s="1236"/>
      <c r="DO3" s="1236"/>
      <c r="DP3" s="1236"/>
      <c r="DQ3" s="1236"/>
      <c r="DR3" s="1236"/>
      <c r="DS3" s="556"/>
    </row>
    <row r="4" spans="2:123" s="7" customFormat="1" ht="18" customHeight="1" thickBot="1" x14ac:dyDescent="0.35">
      <c r="B4" s="281"/>
      <c r="C4" s="281"/>
      <c r="D4" s="557"/>
      <c r="E4" s="557"/>
      <c r="F4" s="557"/>
      <c r="G4" s="1272" t="s">
        <v>871</v>
      </c>
      <c r="H4" s="1270" t="s">
        <v>872</v>
      </c>
      <c r="I4" s="1270" t="s">
        <v>873</v>
      </c>
      <c r="J4" s="1274"/>
      <c r="K4" s="1275"/>
      <c r="L4" s="1276" t="s">
        <v>22</v>
      </c>
      <c r="M4" s="1272" t="s">
        <v>871</v>
      </c>
      <c r="N4" s="1270" t="s">
        <v>872</v>
      </c>
      <c r="O4" s="1270" t="s">
        <v>873</v>
      </c>
      <c r="P4" s="1274"/>
      <c r="Q4" s="1275"/>
      <c r="R4" s="1276" t="s">
        <v>22</v>
      </c>
      <c r="S4" s="1272" t="s">
        <v>871</v>
      </c>
      <c r="T4" s="1270" t="s">
        <v>872</v>
      </c>
      <c r="U4" s="1270" t="s">
        <v>873</v>
      </c>
      <c r="V4" s="1274"/>
      <c r="W4" s="1275"/>
      <c r="X4" s="1276" t="s">
        <v>22</v>
      </c>
      <c r="Y4" s="1272" t="s">
        <v>871</v>
      </c>
      <c r="Z4" s="1270" t="s">
        <v>872</v>
      </c>
      <c r="AA4" s="1270" t="s">
        <v>873</v>
      </c>
      <c r="AB4" s="1274"/>
      <c r="AC4" s="1275"/>
      <c r="AD4" s="1276" t="s">
        <v>22</v>
      </c>
      <c r="AE4" s="1272" t="s">
        <v>871</v>
      </c>
      <c r="AF4" s="1270" t="s">
        <v>872</v>
      </c>
      <c r="AG4" s="1270" t="s">
        <v>873</v>
      </c>
      <c r="AH4" s="1274"/>
      <c r="AI4" s="1275"/>
      <c r="AJ4" s="1276" t="s">
        <v>22</v>
      </c>
      <c r="AK4" s="1272" t="s">
        <v>871</v>
      </c>
      <c r="AL4" s="1270" t="s">
        <v>872</v>
      </c>
      <c r="AM4" s="1270" t="s">
        <v>873</v>
      </c>
      <c r="AN4" s="1274"/>
      <c r="AO4" s="1275"/>
      <c r="AP4" s="1276" t="s">
        <v>22</v>
      </c>
      <c r="AQ4" s="1272" t="s">
        <v>871</v>
      </c>
      <c r="AR4" s="1270" t="s">
        <v>872</v>
      </c>
      <c r="AS4" s="1270" t="s">
        <v>873</v>
      </c>
      <c r="AT4" s="1274"/>
      <c r="AU4" s="1275"/>
      <c r="AV4" s="1276" t="s">
        <v>22</v>
      </c>
      <c r="AW4" s="1272" t="s">
        <v>871</v>
      </c>
      <c r="AX4" s="1270" t="s">
        <v>872</v>
      </c>
      <c r="AY4" s="1270" t="s">
        <v>873</v>
      </c>
      <c r="AZ4" s="1274"/>
      <c r="BA4" s="1275"/>
      <c r="BB4" s="1282" t="s">
        <v>22</v>
      </c>
      <c r="BC4" s="428"/>
      <c r="BD4" s="429"/>
      <c r="BE4" s="429"/>
      <c r="BF4" s="260"/>
      <c r="BG4" s="265"/>
      <c r="BH4" s="6"/>
      <c r="BI4" s="549"/>
      <c r="BJ4" s="281"/>
      <c r="BK4" s="281"/>
      <c r="BL4" s="557"/>
      <c r="BM4" s="557"/>
      <c r="BN4" s="1272" t="s">
        <v>871</v>
      </c>
      <c r="BO4" s="1270" t="s">
        <v>872</v>
      </c>
      <c r="BP4" s="1270" t="s">
        <v>873</v>
      </c>
      <c r="BQ4" s="1280"/>
      <c r="BR4" s="1281"/>
      <c r="BS4" s="1282" t="s">
        <v>22</v>
      </c>
      <c r="BT4" s="549"/>
      <c r="BV4" s="14"/>
      <c r="BW4" s="14"/>
      <c r="BX4" s="8"/>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row>
    <row r="5" spans="2:123" s="7" customFormat="1" ht="45.75" thickBot="1" x14ac:dyDescent="0.35">
      <c r="B5" s="1216" t="s">
        <v>14</v>
      </c>
      <c r="C5" s="1284"/>
      <c r="D5" s="558" t="s">
        <v>15</v>
      </c>
      <c r="E5" s="269" t="s">
        <v>16</v>
      </c>
      <c r="F5" s="559" t="s">
        <v>17</v>
      </c>
      <c r="G5" s="1273"/>
      <c r="H5" s="1271"/>
      <c r="I5" s="431" t="s">
        <v>875</v>
      </c>
      <c r="J5" s="431" t="s">
        <v>876</v>
      </c>
      <c r="K5" s="560" t="s">
        <v>877</v>
      </c>
      <c r="L5" s="1277"/>
      <c r="M5" s="1273"/>
      <c r="N5" s="1271"/>
      <c r="O5" s="431" t="s">
        <v>875</v>
      </c>
      <c r="P5" s="431" t="s">
        <v>876</v>
      </c>
      <c r="Q5" s="560" t="s">
        <v>877</v>
      </c>
      <c r="R5" s="1277"/>
      <c r="S5" s="1273"/>
      <c r="T5" s="1271"/>
      <c r="U5" s="431" t="s">
        <v>875</v>
      </c>
      <c r="V5" s="431" t="s">
        <v>876</v>
      </c>
      <c r="W5" s="560" t="s">
        <v>877</v>
      </c>
      <c r="X5" s="1277"/>
      <c r="Y5" s="1273"/>
      <c r="Z5" s="1271"/>
      <c r="AA5" s="431" t="s">
        <v>875</v>
      </c>
      <c r="AB5" s="431" t="s">
        <v>876</v>
      </c>
      <c r="AC5" s="560" t="s">
        <v>877</v>
      </c>
      <c r="AD5" s="1277"/>
      <c r="AE5" s="1273"/>
      <c r="AF5" s="1271"/>
      <c r="AG5" s="431" t="s">
        <v>875</v>
      </c>
      <c r="AH5" s="431" t="s">
        <v>876</v>
      </c>
      <c r="AI5" s="560" t="s">
        <v>877</v>
      </c>
      <c r="AJ5" s="1277"/>
      <c r="AK5" s="1273"/>
      <c r="AL5" s="1271"/>
      <c r="AM5" s="431" t="s">
        <v>875</v>
      </c>
      <c r="AN5" s="431" t="s">
        <v>876</v>
      </c>
      <c r="AO5" s="560" t="s">
        <v>877</v>
      </c>
      <c r="AP5" s="1277"/>
      <c r="AQ5" s="1273"/>
      <c r="AR5" s="1271"/>
      <c r="AS5" s="431" t="s">
        <v>875</v>
      </c>
      <c r="AT5" s="431" t="s">
        <v>876</v>
      </c>
      <c r="AU5" s="560" t="s">
        <v>877</v>
      </c>
      <c r="AV5" s="1277"/>
      <c r="AW5" s="1273"/>
      <c r="AX5" s="1271"/>
      <c r="AY5" s="431" t="s">
        <v>875</v>
      </c>
      <c r="AZ5" s="431" t="s">
        <v>876</v>
      </c>
      <c r="BA5" s="560" t="s">
        <v>877</v>
      </c>
      <c r="BB5" s="1285"/>
      <c r="BC5" s="561"/>
      <c r="BD5" s="26" t="s">
        <v>23</v>
      </c>
      <c r="BE5" s="27" t="s">
        <v>24</v>
      </c>
      <c r="BF5" s="28"/>
      <c r="BG5" s="25" t="s">
        <v>25</v>
      </c>
      <c r="BH5" s="6"/>
      <c r="BI5" s="549"/>
      <c r="BJ5" s="1216" t="s">
        <v>14</v>
      </c>
      <c r="BK5" s="1284"/>
      <c r="BL5" s="269" t="s">
        <v>16</v>
      </c>
      <c r="BM5" s="559" t="s">
        <v>17</v>
      </c>
      <c r="BN5" s="1278"/>
      <c r="BO5" s="1279"/>
      <c r="BP5" s="431" t="s">
        <v>875</v>
      </c>
      <c r="BQ5" s="431" t="s">
        <v>876</v>
      </c>
      <c r="BR5" s="560" t="s">
        <v>877</v>
      </c>
      <c r="BS5" s="1283"/>
      <c r="BT5" s="549"/>
      <c r="BV5" s="29" t="s">
        <v>357</v>
      </c>
      <c r="BW5" s="14"/>
      <c r="BX5" s="562" t="s">
        <v>27</v>
      </c>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row>
    <row r="6" spans="2:123" s="7" customFormat="1" ht="14.25" customHeight="1" thickBot="1" x14ac:dyDescent="0.35">
      <c r="B6" s="563"/>
      <c r="C6" s="563"/>
      <c r="D6" s="564"/>
      <c r="E6" s="277"/>
      <c r="F6" s="277"/>
      <c r="G6" s="565"/>
      <c r="H6" s="565"/>
      <c r="I6" s="34"/>
      <c r="J6" s="34"/>
      <c r="K6" s="34"/>
      <c r="L6" s="565"/>
      <c r="M6" s="565"/>
      <c r="N6" s="565"/>
      <c r="O6" s="34"/>
      <c r="P6" s="34"/>
      <c r="Q6" s="34"/>
      <c r="R6" s="565"/>
      <c r="S6" s="565"/>
      <c r="T6" s="565"/>
      <c r="U6" s="34"/>
      <c r="V6" s="34"/>
      <c r="W6" s="34"/>
      <c r="X6" s="565"/>
      <c r="Y6" s="565"/>
      <c r="Z6" s="565"/>
      <c r="AA6" s="34"/>
      <c r="AB6" s="34"/>
      <c r="AC6" s="34"/>
      <c r="AD6" s="565"/>
      <c r="AE6" s="565"/>
      <c r="AF6" s="565"/>
      <c r="AG6" s="34"/>
      <c r="AH6" s="34"/>
      <c r="AI6" s="34"/>
      <c r="AJ6" s="565"/>
      <c r="AK6" s="565"/>
      <c r="AL6" s="565"/>
      <c r="AM6" s="34"/>
      <c r="AN6" s="34"/>
      <c r="AO6" s="34"/>
      <c r="AP6" s="565"/>
      <c r="AQ6" s="565"/>
      <c r="AR6" s="565"/>
      <c r="AS6" s="34"/>
      <c r="AT6" s="34"/>
      <c r="AU6" s="34"/>
      <c r="AV6" s="565"/>
      <c r="AW6" s="565"/>
      <c r="AX6" s="565"/>
      <c r="AY6" s="34"/>
      <c r="AZ6" s="34"/>
      <c r="BA6" s="34"/>
      <c r="BB6" s="565"/>
      <c r="BC6" s="561"/>
      <c r="BD6" s="28"/>
      <c r="BE6" s="6"/>
      <c r="BF6" s="28"/>
      <c r="BG6" s="440"/>
      <c r="BH6" s="6"/>
      <c r="BI6" s="549"/>
      <c r="BJ6" s="563"/>
      <c r="BK6" s="563"/>
      <c r="BL6" s="277"/>
      <c r="BM6" s="277"/>
      <c r="BN6" s="566"/>
      <c r="BO6" s="566"/>
      <c r="BP6" s="34"/>
      <c r="BQ6" s="34"/>
      <c r="BR6" s="34"/>
      <c r="BS6" s="566"/>
      <c r="BT6" s="549"/>
      <c r="BV6" s="14"/>
      <c r="BW6" s="14"/>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row>
    <row r="7" spans="2:123" s="7" customFormat="1" ht="14.25" customHeight="1" thickBot="1" x14ac:dyDescent="0.35">
      <c r="B7" s="1216" t="s">
        <v>30</v>
      </c>
      <c r="C7" s="1217"/>
      <c r="D7" s="1217"/>
      <c r="E7" s="1217"/>
      <c r="F7" s="1218"/>
      <c r="G7" s="1255" t="s">
        <v>31</v>
      </c>
      <c r="H7" s="1256"/>
      <c r="I7" s="1256"/>
      <c r="J7" s="1256"/>
      <c r="K7" s="1256"/>
      <c r="L7" s="1257"/>
      <c r="M7" s="1255" t="s">
        <v>31</v>
      </c>
      <c r="N7" s="1256"/>
      <c r="O7" s="1256"/>
      <c r="P7" s="1256"/>
      <c r="Q7" s="1256"/>
      <c r="R7" s="1257"/>
      <c r="S7" s="1255" t="s">
        <v>31</v>
      </c>
      <c r="T7" s="1256"/>
      <c r="U7" s="1256"/>
      <c r="V7" s="1256"/>
      <c r="W7" s="1256"/>
      <c r="X7" s="1257"/>
      <c r="Y7" s="1255" t="s">
        <v>32</v>
      </c>
      <c r="Z7" s="1256"/>
      <c r="AA7" s="1256"/>
      <c r="AB7" s="1256"/>
      <c r="AC7" s="1256"/>
      <c r="AD7" s="1257"/>
      <c r="AE7" s="1255" t="s">
        <v>32</v>
      </c>
      <c r="AF7" s="1256"/>
      <c r="AG7" s="1256"/>
      <c r="AH7" s="1256"/>
      <c r="AI7" s="1256"/>
      <c r="AJ7" s="1257"/>
      <c r="AK7" s="1255" t="s">
        <v>32</v>
      </c>
      <c r="AL7" s="1256"/>
      <c r="AM7" s="1256"/>
      <c r="AN7" s="1256"/>
      <c r="AO7" s="1256"/>
      <c r="AP7" s="1257"/>
      <c r="AQ7" s="1255" t="s">
        <v>32</v>
      </c>
      <c r="AR7" s="1256"/>
      <c r="AS7" s="1256"/>
      <c r="AT7" s="1256"/>
      <c r="AU7" s="1256"/>
      <c r="AV7" s="1257"/>
      <c r="AW7" s="1255" t="s">
        <v>32</v>
      </c>
      <c r="AX7" s="1256"/>
      <c r="AY7" s="1256"/>
      <c r="AZ7" s="1256"/>
      <c r="BA7" s="1256"/>
      <c r="BB7" s="1257"/>
      <c r="BC7" s="561"/>
      <c r="BD7" s="28"/>
      <c r="BE7" s="6"/>
      <c r="BF7" s="28"/>
      <c r="BG7" s="43"/>
      <c r="BH7" s="567"/>
      <c r="BI7" s="549"/>
      <c r="BJ7" s="1216" t="s">
        <v>30</v>
      </c>
      <c r="BK7" s="1217"/>
      <c r="BL7" s="1217"/>
      <c r="BM7" s="1218"/>
      <c r="BN7" s="1286" t="s">
        <v>33</v>
      </c>
      <c r="BO7" s="1287"/>
      <c r="BP7" s="1287"/>
      <c r="BQ7" s="1287"/>
      <c r="BR7" s="1287"/>
      <c r="BS7" s="1288"/>
      <c r="BT7" s="549"/>
      <c r="BV7" s="14"/>
      <c r="BW7" s="14"/>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row>
    <row r="8" spans="2:123" s="7" customFormat="1" ht="14.25" customHeight="1" thickBot="1" x14ac:dyDescent="0.35">
      <c r="B8" s="563"/>
      <c r="C8" s="563"/>
      <c r="D8" s="564"/>
      <c r="E8" s="277"/>
      <c r="F8" s="277"/>
      <c r="G8" s="565"/>
      <c r="H8" s="565"/>
      <c r="I8" s="34"/>
      <c r="J8" s="34"/>
      <c r="K8" s="34"/>
      <c r="L8" s="565"/>
      <c r="M8" s="565"/>
      <c r="N8" s="565"/>
      <c r="O8" s="34"/>
      <c r="P8" s="34"/>
      <c r="Q8" s="34"/>
      <c r="R8" s="565"/>
      <c r="S8" s="565"/>
      <c r="T8" s="565"/>
      <c r="U8" s="34"/>
      <c r="V8" s="34"/>
      <c r="W8" s="34"/>
      <c r="X8" s="565"/>
      <c r="Y8" s="565"/>
      <c r="Z8" s="565"/>
      <c r="AA8" s="34"/>
      <c r="AB8" s="34"/>
      <c r="AC8" s="34"/>
      <c r="AD8" s="565"/>
      <c r="AE8" s="565"/>
      <c r="AF8" s="565"/>
      <c r="AG8" s="34"/>
      <c r="AH8" s="34"/>
      <c r="AI8" s="34"/>
      <c r="AJ8" s="565"/>
      <c r="AK8" s="565"/>
      <c r="AL8" s="565"/>
      <c r="AM8" s="34"/>
      <c r="AN8" s="34"/>
      <c r="AO8" s="34"/>
      <c r="AP8" s="565"/>
      <c r="AQ8" s="565"/>
      <c r="AR8" s="565"/>
      <c r="AS8" s="34"/>
      <c r="AT8" s="34"/>
      <c r="AU8" s="34"/>
      <c r="AV8" s="565"/>
      <c r="AW8" s="565"/>
      <c r="AX8" s="565"/>
      <c r="AY8" s="34"/>
      <c r="AZ8" s="34"/>
      <c r="BA8" s="34"/>
      <c r="BB8" s="565"/>
      <c r="BC8" s="561"/>
      <c r="BD8" s="28"/>
      <c r="BE8" s="6"/>
      <c r="BF8" s="278"/>
      <c r="BG8" s="43"/>
      <c r="BH8" s="567"/>
      <c r="BI8" s="549"/>
      <c r="BJ8" s="563"/>
      <c r="BK8" s="563"/>
      <c r="BL8" s="277"/>
      <c r="BM8" s="277"/>
      <c r="BN8" s="566"/>
      <c r="BO8" s="566"/>
      <c r="BP8" s="34"/>
      <c r="BQ8" s="34"/>
      <c r="BR8" s="34"/>
      <c r="BS8" s="566"/>
      <c r="BT8" s="549"/>
      <c r="BV8" s="14"/>
      <c r="BW8" s="14"/>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row>
    <row r="9" spans="2:123" s="7" customFormat="1" ht="15.75" thickBot="1" x14ac:dyDescent="0.35">
      <c r="B9" s="282" t="s">
        <v>36</v>
      </c>
      <c r="C9" s="568" t="s">
        <v>1140</v>
      </c>
      <c r="D9" s="569"/>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561"/>
      <c r="BD9" s="14"/>
      <c r="BE9" s="6"/>
      <c r="BF9" s="54"/>
      <c r="BG9" s="43"/>
      <c r="BH9" s="567"/>
      <c r="BI9" s="549"/>
      <c r="BJ9" s="282" t="s">
        <v>36</v>
      </c>
      <c r="BK9" s="570" t="s">
        <v>1140</v>
      </c>
      <c r="BL9" s="257"/>
      <c r="BM9" s="257"/>
      <c r="BN9" s="257"/>
      <c r="BO9" s="257"/>
      <c r="BP9" s="257"/>
      <c r="BQ9" s="257"/>
      <c r="BR9" s="257"/>
      <c r="BS9" s="257"/>
      <c r="BT9" s="549"/>
      <c r="BV9" s="14"/>
      <c r="BW9" s="14"/>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row>
    <row r="10" spans="2:123" s="7" customFormat="1" ht="14.25" customHeight="1" x14ac:dyDescent="0.3">
      <c r="B10" s="44">
        <v>1</v>
      </c>
      <c r="C10" s="45" t="s">
        <v>1141</v>
      </c>
      <c r="D10" s="46" t="s">
        <v>40</v>
      </c>
      <c r="E10" s="46" t="s">
        <v>41</v>
      </c>
      <c r="F10" s="442">
        <v>3</v>
      </c>
      <c r="G10" s="443">
        <v>0</v>
      </c>
      <c r="H10" s="444">
        <v>0</v>
      </c>
      <c r="I10" s="444">
        <v>0</v>
      </c>
      <c r="J10" s="444">
        <v>0</v>
      </c>
      <c r="K10" s="571">
        <v>0</v>
      </c>
      <c r="L10" s="572">
        <f>SUM(G10:K10)</f>
        <v>0</v>
      </c>
      <c r="M10" s="443">
        <v>0</v>
      </c>
      <c r="N10" s="444">
        <v>0</v>
      </c>
      <c r="O10" s="444">
        <v>0</v>
      </c>
      <c r="P10" s="444">
        <v>0</v>
      </c>
      <c r="Q10" s="571">
        <v>0</v>
      </c>
      <c r="R10" s="572">
        <f>SUM(M10:Q10)</f>
        <v>0</v>
      </c>
      <c r="S10" s="443">
        <v>0</v>
      </c>
      <c r="T10" s="444">
        <v>0</v>
      </c>
      <c r="U10" s="444">
        <v>0</v>
      </c>
      <c r="V10" s="444">
        <v>0</v>
      </c>
      <c r="W10" s="571">
        <v>0</v>
      </c>
      <c r="X10" s="572">
        <f>SUM(S10:W10)</f>
        <v>0</v>
      </c>
      <c r="Y10" s="443">
        <v>5.4885999999999997E-4</v>
      </c>
      <c r="Z10" s="444">
        <v>0</v>
      </c>
      <c r="AA10" s="444">
        <v>0</v>
      </c>
      <c r="AB10" s="444">
        <v>0</v>
      </c>
      <c r="AC10" s="571">
        <v>0</v>
      </c>
      <c r="AD10" s="572">
        <f>SUM(Y10:AC10)</f>
        <v>5.4885999999999997E-4</v>
      </c>
      <c r="AE10" s="443">
        <v>5.4885999999999997E-4</v>
      </c>
      <c r="AF10" s="444">
        <v>0</v>
      </c>
      <c r="AG10" s="444">
        <v>0</v>
      </c>
      <c r="AH10" s="444">
        <v>0</v>
      </c>
      <c r="AI10" s="571">
        <v>0</v>
      </c>
      <c r="AJ10" s="572">
        <f>SUM(AE10:AI10)</f>
        <v>5.4885999999999997E-4</v>
      </c>
      <c r="AK10" s="443">
        <v>5.4885999999999997E-4</v>
      </c>
      <c r="AL10" s="444">
        <v>0</v>
      </c>
      <c r="AM10" s="444">
        <v>0</v>
      </c>
      <c r="AN10" s="444">
        <v>0</v>
      </c>
      <c r="AO10" s="571">
        <v>0</v>
      </c>
      <c r="AP10" s="572">
        <f>SUM(AK10:AO10)</f>
        <v>5.4885999999999997E-4</v>
      </c>
      <c r="AQ10" s="443">
        <v>5.4885999999999997E-4</v>
      </c>
      <c r="AR10" s="444">
        <v>0</v>
      </c>
      <c r="AS10" s="444">
        <v>0</v>
      </c>
      <c r="AT10" s="444">
        <v>0</v>
      </c>
      <c r="AU10" s="571">
        <v>0</v>
      </c>
      <c r="AV10" s="572">
        <f>SUM(AQ10:AU10)</f>
        <v>5.4885999999999997E-4</v>
      </c>
      <c r="AW10" s="443">
        <v>5.4885999999999997E-4</v>
      </c>
      <c r="AX10" s="444">
        <v>0</v>
      </c>
      <c r="AY10" s="444">
        <v>0</v>
      </c>
      <c r="AZ10" s="444">
        <v>0</v>
      </c>
      <c r="BA10" s="571">
        <v>0</v>
      </c>
      <c r="BB10" s="572">
        <f>SUM(AW10:BA10)</f>
        <v>5.4885999999999997E-4</v>
      </c>
      <c r="BC10" s="424"/>
      <c r="BD10" s="448"/>
      <c r="BE10" s="449"/>
      <c r="BF10" s="309"/>
      <c r="BG10" s="43">
        <f t="shared" ref="BG10:BG40" si="0" xml:space="preserve"> IF( SUM( BX10:DR10 ) = 0, 0, $BX$5 )</f>
        <v>0</v>
      </c>
      <c r="BH10" s="567"/>
      <c r="BI10" s="549"/>
      <c r="BJ10" s="44">
        <v>1</v>
      </c>
      <c r="BK10" s="45" t="s">
        <v>1141</v>
      </c>
      <c r="BL10" s="46" t="s">
        <v>41</v>
      </c>
      <c r="BM10" s="442">
        <v>3</v>
      </c>
      <c r="BN10" s="573" t="s">
        <v>1142</v>
      </c>
      <c r="BO10" s="574" t="s">
        <v>1143</v>
      </c>
      <c r="BP10" s="574" t="s">
        <v>1144</v>
      </c>
      <c r="BQ10" s="574" t="s">
        <v>1145</v>
      </c>
      <c r="BR10" s="575" t="s">
        <v>1146</v>
      </c>
      <c r="BS10" s="576" t="s">
        <v>1147</v>
      </c>
      <c r="BT10" s="549"/>
      <c r="BV10" s="14"/>
      <c r="BW10" s="14"/>
      <c r="BX10" s="61">
        <f>IF('[1]Validation flags'!$H$3=1,0, IF( ISNUMBER(G10), 0, 1 ))</f>
        <v>0</v>
      </c>
      <c r="BY10" s="61">
        <f>IF('[1]Validation flags'!$H$3=1,0, IF( ISNUMBER(H10), 0, 1 ))</f>
        <v>0</v>
      </c>
      <c r="BZ10" s="61">
        <f>IF('[1]Validation flags'!$H$3=1,0, IF( ISNUMBER(I10), 0, 1 ))</f>
        <v>0</v>
      </c>
      <c r="CA10" s="61">
        <f>IF('[1]Validation flags'!$H$3=1,0, IF( ISNUMBER(J10), 0, 1 ))</f>
        <v>0</v>
      </c>
      <c r="CB10" s="61">
        <f>IF('[1]Validation flags'!$H$3=1,0, IF( ISNUMBER(K10), 0, 1 ))</f>
        <v>0</v>
      </c>
      <c r="CC10" s="577"/>
      <c r="CD10" s="61">
        <f>IF('[1]Validation flags'!$H$3=1,0, IF( ISNUMBER(M10), 0, 1 ))</f>
        <v>0</v>
      </c>
      <c r="CE10" s="61">
        <f>IF('[1]Validation flags'!$H$3=1,0, IF( ISNUMBER(N10), 0, 1 ))</f>
        <v>0</v>
      </c>
      <c r="CF10" s="61">
        <f>IF('[1]Validation flags'!$H$3=1,0, IF( ISNUMBER(O10), 0, 1 ))</f>
        <v>0</v>
      </c>
      <c r="CG10" s="61">
        <f>IF('[1]Validation flags'!$H$3=1,0, IF( ISNUMBER(P10), 0, 1 ))</f>
        <v>0</v>
      </c>
      <c r="CH10" s="61">
        <f>IF('[1]Validation flags'!$H$3=1,0, IF( ISNUMBER(Q10), 0, 1 ))</f>
        <v>0</v>
      </c>
      <c r="CI10" s="60"/>
      <c r="CJ10" s="61">
        <f>IF('[1]Validation flags'!$H$3=1,0, IF( ISNUMBER(S10), 0, 1 ))</f>
        <v>0</v>
      </c>
      <c r="CK10" s="61">
        <f>IF('[1]Validation flags'!$H$3=1,0, IF( ISNUMBER(T10), 0, 1 ))</f>
        <v>0</v>
      </c>
      <c r="CL10" s="61">
        <f>IF('[1]Validation flags'!$H$3=1,0, IF( ISNUMBER(U10), 0, 1 ))</f>
        <v>0</v>
      </c>
      <c r="CM10" s="61">
        <f>IF('[1]Validation flags'!$H$3=1,0, IF( ISNUMBER(V10), 0, 1 ))</f>
        <v>0</v>
      </c>
      <c r="CN10" s="61">
        <f>IF('[1]Validation flags'!$H$3=1,0, IF( ISNUMBER(W10), 0, 1 ))</f>
        <v>0</v>
      </c>
      <c r="CO10" s="60"/>
      <c r="CP10" s="61">
        <f>IF('[1]Validation flags'!$H$3=1,0, IF( ISNUMBER(Y10), 0, 1 ))</f>
        <v>0</v>
      </c>
      <c r="CQ10" s="61">
        <f>IF('[1]Validation flags'!$H$3=1,0, IF( ISNUMBER(Z10), 0, 1 ))</f>
        <v>0</v>
      </c>
      <c r="CR10" s="61">
        <f>IF('[1]Validation flags'!$H$3=1,0, IF( ISNUMBER(AA10), 0, 1 ))</f>
        <v>0</v>
      </c>
      <c r="CS10" s="61">
        <f>IF('[1]Validation flags'!$H$3=1,0, IF( ISNUMBER(AB10), 0, 1 ))</f>
        <v>0</v>
      </c>
      <c r="CT10" s="61">
        <f>IF('[1]Validation flags'!$H$3=1,0, IF( ISNUMBER(AC10), 0, 1 ))</f>
        <v>0</v>
      </c>
      <c r="CU10" s="60"/>
      <c r="CV10" s="61">
        <f>IF('[1]Validation flags'!$H$3=1,0, IF( ISNUMBER(AE10), 0, 1 ))</f>
        <v>0</v>
      </c>
      <c r="CW10" s="61">
        <f>IF('[1]Validation flags'!$H$3=1,0, IF( ISNUMBER(AF10), 0, 1 ))</f>
        <v>0</v>
      </c>
      <c r="CX10" s="61">
        <f>IF('[1]Validation flags'!$H$3=1,0, IF( ISNUMBER(AG10), 0, 1 ))</f>
        <v>0</v>
      </c>
      <c r="CY10" s="61">
        <f>IF('[1]Validation flags'!$H$3=1,0, IF( ISNUMBER(AH10), 0, 1 ))</f>
        <v>0</v>
      </c>
      <c r="CZ10" s="61">
        <f>IF('[1]Validation flags'!$H$3=1,0, IF( ISNUMBER(AI10), 0, 1 ))</f>
        <v>0</v>
      </c>
      <c r="DA10" s="60"/>
      <c r="DB10" s="61">
        <f>IF('[1]Validation flags'!$H$3=1,0, IF( ISNUMBER(AK10), 0, 1 ))</f>
        <v>0</v>
      </c>
      <c r="DC10" s="61">
        <f>IF('[1]Validation flags'!$H$3=1,0, IF( ISNUMBER(AL10), 0, 1 ))</f>
        <v>0</v>
      </c>
      <c r="DD10" s="61">
        <f>IF('[1]Validation flags'!$H$3=1,0, IF( ISNUMBER(AM10), 0, 1 ))</f>
        <v>0</v>
      </c>
      <c r="DE10" s="61">
        <f>IF('[1]Validation flags'!$H$3=1,0, IF( ISNUMBER(AN10), 0, 1 ))</f>
        <v>0</v>
      </c>
      <c r="DF10" s="61">
        <f>IF('[1]Validation flags'!$H$3=1,0, IF( ISNUMBER(AO10), 0, 1 ))</f>
        <v>0</v>
      </c>
      <c r="DG10" s="60"/>
      <c r="DH10" s="61">
        <f>IF('[1]Validation flags'!$H$3=1,0, IF( ISNUMBER(AQ10), 0, 1 ))</f>
        <v>0</v>
      </c>
      <c r="DI10" s="61">
        <f>IF('[1]Validation flags'!$H$3=1,0, IF( ISNUMBER(AR10), 0, 1 ))</f>
        <v>0</v>
      </c>
      <c r="DJ10" s="61">
        <f>IF('[1]Validation flags'!$H$3=1,0, IF( ISNUMBER(AS10), 0, 1 ))</f>
        <v>0</v>
      </c>
      <c r="DK10" s="61">
        <f>IF('[1]Validation flags'!$H$3=1,0, IF( ISNUMBER(AT10), 0, 1 ))</f>
        <v>0</v>
      </c>
      <c r="DL10" s="61">
        <f>IF('[1]Validation flags'!$H$3=1,0, IF( ISNUMBER(AU10), 0, 1 ))</f>
        <v>0</v>
      </c>
      <c r="DM10" s="60"/>
      <c r="DN10" s="61">
        <f>IF('[1]Validation flags'!$H$3=1,0, IF( ISNUMBER(AW10), 0, 1 ))</f>
        <v>0</v>
      </c>
      <c r="DO10" s="61">
        <f>IF('[1]Validation flags'!$H$3=1,0, IF( ISNUMBER(AX10), 0, 1 ))</f>
        <v>0</v>
      </c>
      <c r="DP10" s="61">
        <f>IF('[1]Validation flags'!$H$3=1,0, IF( ISNUMBER(AY10), 0, 1 ))</f>
        <v>0</v>
      </c>
      <c r="DQ10" s="61">
        <f>IF('[1]Validation flags'!$H$3=1,0, IF( ISNUMBER(AZ10), 0, 1 ))</f>
        <v>0</v>
      </c>
      <c r="DR10" s="61">
        <f>IF('[1]Validation flags'!$H$3=1,0, IF( ISNUMBER(BA10), 0, 1 ))</f>
        <v>0</v>
      </c>
      <c r="DS10" s="60"/>
    </row>
    <row r="11" spans="2:123" s="7" customFormat="1" ht="14.25" customHeight="1" x14ac:dyDescent="0.3">
      <c r="B11" s="314">
        <f>B10+1</f>
        <v>2</v>
      </c>
      <c r="C11" s="578" t="s">
        <v>1148</v>
      </c>
      <c r="D11" s="64" t="s">
        <v>49</v>
      </c>
      <c r="E11" s="331" t="s">
        <v>41</v>
      </c>
      <c r="F11" s="579">
        <v>3</v>
      </c>
      <c r="G11" s="463">
        <v>0</v>
      </c>
      <c r="H11" s="451">
        <v>0</v>
      </c>
      <c r="I11" s="451">
        <v>0</v>
      </c>
      <c r="J11" s="451">
        <v>0</v>
      </c>
      <c r="K11" s="580">
        <v>0</v>
      </c>
      <c r="L11" s="581">
        <f t="shared" ref="L11:L56" si="1">SUM(G11:K11)</f>
        <v>0</v>
      </c>
      <c r="M11" s="463">
        <v>0</v>
      </c>
      <c r="N11" s="451">
        <v>0</v>
      </c>
      <c r="O11" s="451">
        <v>0</v>
      </c>
      <c r="P11" s="451">
        <v>0</v>
      </c>
      <c r="Q11" s="580">
        <v>0</v>
      </c>
      <c r="R11" s="581">
        <f t="shared" ref="R11:R56" si="2">SUM(M11:Q11)</f>
        <v>0</v>
      </c>
      <c r="S11" s="463">
        <v>0</v>
      </c>
      <c r="T11" s="451">
        <v>0</v>
      </c>
      <c r="U11" s="451">
        <v>0</v>
      </c>
      <c r="V11" s="451">
        <v>0</v>
      </c>
      <c r="W11" s="580">
        <v>0</v>
      </c>
      <c r="X11" s="581">
        <f t="shared" ref="X11:X56" si="3">SUM(S11:W11)</f>
        <v>0</v>
      </c>
      <c r="Y11" s="463">
        <v>0</v>
      </c>
      <c r="Z11" s="451">
        <v>0</v>
      </c>
      <c r="AA11" s="451">
        <v>0</v>
      </c>
      <c r="AB11" s="451">
        <v>0</v>
      </c>
      <c r="AC11" s="580">
        <v>0</v>
      </c>
      <c r="AD11" s="581">
        <f t="shared" ref="AD11:AD56" si="4">SUM(Y11:AC11)</f>
        <v>0</v>
      </c>
      <c r="AE11" s="463">
        <v>0</v>
      </c>
      <c r="AF11" s="451">
        <v>0</v>
      </c>
      <c r="AG11" s="451">
        <v>0</v>
      </c>
      <c r="AH11" s="451">
        <v>0</v>
      </c>
      <c r="AI11" s="580">
        <v>0</v>
      </c>
      <c r="AJ11" s="581">
        <f t="shared" ref="AJ11:AJ56" si="5">SUM(AE11:AI11)</f>
        <v>0</v>
      </c>
      <c r="AK11" s="463">
        <v>0</v>
      </c>
      <c r="AL11" s="451">
        <v>0</v>
      </c>
      <c r="AM11" s="451">
        <v>0</v>
      </c>
      <c r="AN11" s="451">
        <v>0</v>
      </c>
      <c r="AO11" s="580">
        <v>0</v>
      </c>
      <c r="AP11" s="581">
        <f t="shared" ref="AP11:AP56" si="6">SUM(AK11:AO11)</f>
        <v>0</v>
      </c>
      <c r="AQ11" s="463">
        <v>0</v>
      </c>
      <c r="AR11" s="451">
        <v>0</v>
      </c>
      <c r="AS11" s="451">
        <v>0</v>
      </c>
      <c r="AT11" s="451">
        <v>0</v>
      </c>
      <c r="AU11" s="580">
        <v>0</v>
      </c>
      <c r="AV11" s="581">
        <f t="shared" ref="AV11:AV56" si="7">SUM(AQ11:AU11)</f>
        <v>0</v>
      </c>
      <c r="AW11" s="463">
        <v>0</v>
      </c>
      <c r="AX11" s="451">
        <v>0</v>
      </c>
      <c r="AY11" s="451">
        <v>0</v>
      </c>
      <c r="AZ11" s="451">
        <v>0</v>
      </c>
      <c r="BA11" s="580">
        <v>0</v>
      </c>
      <c r="BB11" s="581">
        <f t="shared" ref="BB11:BB56" si="8">SUM(AW11:BA11)</f>
        <v>0</v>
      </c>
      <c r="BC11" s="424"/>
      <c r="BD11" s="91"/>
      <c r="BE11" s="430"/>
      <c r="BF11" s="71"/>
      <c r="BG11" s="43">
        <f t="shared" si="0"/>
        <v>0</v>
      </c>
      <c r="BH11" s="567"/>
      <c r="BI11" s="549"/>
      <c r="BJ11" s="314">
        <f>BJ10+1</f>
        <v>2</v>
      </c>
      <c r="BK11" s="578" t="s">
        <v>1148</v>
      </c>
      <c r="BL11" s="331" t="s">
        <v>41</v>
      </c>
      <c r="BM11" s="579">
        <v>3</v>
      </c>
      <c r="BN11" s="582" t="s">
        <v>1149</v>
      </c>
      <c r="BO11" s="583" t="s">
        <v>1150</v>
      </c>
      <c r="BP11" s="583" t="s">
        <v>1151</v>
      </c>
      <c r="BQ11" s="583" t="s">
        <v>1152</v>
      </c>
      <c r="BR11" s="584" t="s">
        <v>1153</v>
      </c>
      <c r="BS11" s="585" t="s">
        <v>1154</v>
      </c>
      <c r="BT11" s="549"/>
      <c r="BV11" s="14"/>
      <c r="BW11" s="14"/>
      <c r="BX11" s="61">
        <f>IF('[1]Validation flags'!$H$3=1,0, IF( ISNUMBER(G11), 0, 1 ))</f>
        <v>0</v>
      </c>
      <c r="BY11" s="61">
        <f>IF('[1]Validation flags'!$H$3=1,0, IF( ISNUMBER(H11), 0, 1 ))</f>
        <v>0</v>
      </c>
      <c r="BZ11" s="61">
        <f>IF('[1]Validation flags'!$H$3=1,0, IF( ISNUMBER(I11), 0, 1 ))</f>
        <v>0</v>
      </c>
      <c r="CA11" s="61">
        <f>IF('[1]Validation flags'!$H$3=1,0, IF( ISNUMBER(J11), 0, 1 ))</f>
        <v>0</v>
      </c>
      <c r="CB11" s="61">
        <f>IF('[1]Validation flags'!$H$3=1,0, IF( ISNUMBER(K11), 0, 1 ))</f>
        <v>0</v>
      </c>
      <c r="CC11" s="577"/>
      <c r="CD11" s="61">
        <f>IF('[1]Validation flags'!$H$3=1,0, IF( ISNUMBER(M11), 0, 1 ))</f>
        <v>0</v>
      </c>
      <c r="CE11" s="61">
        <f>IF('[1]Validation flags'!$H$3=1,0, IF( ISNUMBER(N11), 0, 1 ))</f>
        <v>0</v>
      </c>
      <c r="CF11" s="61">
        <f>IF('[1]Validation flags'!$H$3=1,0, IF( ISNUMBER(O11), 0, 1 ))</f>
        <v>0</v>
      </c>
      <c r="CG11" s="61">
        <f>IF('[1]Validation flags'!$H$3=1,0, IF( ISNUMBER(P11), 0, 1 ))</f>
        <v>0</v>
      </c>
      <c r="CH11" s="61">
        <f>IF('[1]Validation flags'!$H$3=1,0, IF( ISNUMBER(Q11), 0, 1 ))</f>
        <v>0</v>
      </c>
      <c r="CI11" s="60"/>
      <c r="CJ11" s="61">
        <f>IF('[1]Validation flags'!$H$3=1,0, IF( ISNUMBER(S11), 0, 1 ))</f>
        <v>0</v>
      </c>
      <c r="CK11" s="61">
        <f>IF('[1]Validation flags'!$H$3=1,0, IF( ISNUMBER(T11), 0, 1 ))</f>
        <v>0</v>
      </c>
      <c r="CL11" s="61">
        <f>IF('[1]Validation flags'!$H$3=1,0, IF( ISNUMBER(U11), 0, 1 ))</f>
        <v>0</v>
      </c>
      <c r="CM11" s="61">
        <f>IF('[1]Validation flags'!$H$3=1,0, IF( ISNUMBER(V11), 0, 1 ))</f>
        <v>0</v>
      </c>
      <c r="CN11" s="61">
        <f>IF('[1]Validation flags'!$H$3=1,0, IF( ISNUMBER(W11), 0, 1 ))</f>
        <v>0</v>
      </c>
      <c r="CO11" s="60"/>
      <c r="CP11" s="61">
        <f>IF('[1]Validation flags'!$H$3=1,0, IF( ISNUMBER(Y11), 0, 1 ))</f>
        <v>0</v>
      </c>
      <c r="CQ11" s="61">
        <f>IF('[1]Validation flags'!$H$3=1,0, IF( ISNUMBER(Z11), 0, 1 ))</f>
        <v>0</v>
      </c>
      <c r="CR11" s="61">
        <f>IF('[1]Validation flags'!$H$3=1,0, IF( ISNUMBER(AA11), 0, 1 ))</f>
        <v>0</v>
      </c>
      <c r="CS11" s="61">
        <f>IF('[1]Validation flags'!$H$3=1,0, IF( ISNUMBER(AB11), 0, 1 ))</f>
        <v>0</v>
      </c>
      <c r="CT11" s="61">
        <f>IF('[1]Validation flags'!$H$3=1,0, IF( ISNUMBER(AC11), 0, 1 ))</f>
        <v>0</v>
      </c>
      <c r="CU11" s="60"/>
      <c r="CV11" s="61">
        <f>IF('[1]Validation flags'!$H$3=1,0, IF( ISNUMBER(AE11), 0, 1 ))</f>
        <v>0</v>
      </c>
      <c r="CW11" s="61">
        <f>IF('[1]Validation flags'!$H$3=1,0, IF( ISNUMBER(AF11), 0, 1 ))</f>
        <v>0</v>
      </c>
      <c r="CX11" s="61">
        <f>IF('[1]Validation flags'!$H$3=1,0, IF( ISNUMBER(AG11), 0, 1 ))</f>
        <v>0</v>
      </c>
      <c r="CY11" s="61">
        <f>IF('[1]Validation flags'!$H$3=1,0, IF( ISNUMBER(AH11), 0, 1 ))</f>
        <v>0</v>
      </c>
      <c r="CZ11" s="61">
        <f>IF('[1]Validation flags'!$H$3=1,0, IF( ISNUMBER(AI11), 0, 1 ))</f>
        <v>0</v>
      </c>
      <c r="DA11" s="60"/>
      <c r="DB11" s="61">
        <f>IF('[1]Validation flags'!$H$3=1,0, IF( ISNUMBER(AK11), 0, 1 ))</f>
        <v>0</v>
      </c>
      <c r="DC11" s="61">
        <f>IF('[1]Validation flags'!$H$3=1,0, IF( ISNUMBER(AL11), 0, 1 ))</f>
        <v>0</v>
      </c>
      <c r="DD11" s="61">
        <f>IF('[1]Validation flags'!$H$3=1,0, IF( ISNUMBER(AM11), 0, 1 ))</f>
        <v>0</v>
      </c>
      <c r="DE11" s="61">
        <f>IF('[1]Validation flags'!$H$3=1,0, IF( ISNUMBER(AN11), 0, 1 ))</f>
        <v>0</v>
      </c>
      <c r="DF11" s="61">
        <f>IF('[1]Validation flags'!$H$3=1,0, IF( ISNUMBER(AO11), 0, 1 ))</f>
        <v>0</v>
      </c>
      <c r="DG11" s="60"/>
      <c r="DH11" s="61">
        <f>IF('[1]Validation flags'!$H$3=1,0, IF( ISNUMBER(AQ11), 0, 1 ))</f>
        <v>0</v>
      </c>
      <c r="DI11" s="61">
        <f>IF('[1]Validation flags'!$H$3=1,0, IF( ISNUMBER(AR11), 0, 1 ))</f>
        <v>0</v>
      </c>
      <c r="DJ11" s="61">
        <f>IF('[1]Validation flags'!$H$3=1,0, IF( ISNUMBER(AS11), 0, 1 ))</f>
        <v>0</v>
      </c>
      <c r="DK11" s="61">
        <f>IF('[1]Validation flags'!$H$3=1,0, IF( ISNUMBER(AT11), 0, 1 ))</f>
        <v>0</v>
      </c>
      <c r="DL11" s="61">
        <f>IF('[1]Validation flags'!$H$3=1,0, IF( ISNUMBER(AU11), 0, 1 ))</f>
        <v>0</v>
      </c>
      <c r="DM11" s="60"/>
      <c r="DN11" s="61">
        <f>IF('[1]Validation flags'!$H$3=1,0, IF( ISNUMBER(AW11), 0, 1 ))</f>
        <v>0</v>
      </c>
      <c r="DO11" s="61">
        <f>IF('[1]Validation flags'!$H$3=1,0, IF( ISNUMBER(AX11), 0, 1 ))</f>
        <v>0</v>
      </c>
      <c r="DP11" s="61">
        <f>IF('[1]Validation flags'!$H$3=1,0, IF( ISNUMBER(AY11), 0, 1 ))</f>
        <v>0</v>
      </c>
      <c r="DQ11" s="61">
        <f>IF('[1]Validation flags'!$H$3=1,0, IF( ISNUMBER(AZ11), 0, 1 ))</f>
        <v>0</v>
      </c>
      <c r="DR11" s="61">
        <f>IF('[1]Validation flags'!$H$3=1,0, IF( ISNUMBER(BA11), 0, 1 ))</f>
        <v>0</v>
      </c>
      <c r="DS11" s="60"/>
    </row>
    <row r="12" spans="2:123" s="7" customFormat="1" ht="14.25" customHeight="1" x14ac:dyDescent="0.3">
      <c r="B12" s="314">
        <f t="shared" ref="B12:B55" si="9">B11+1</f>
        <v>3</v>
      </c>
      <c r="C12" s="578" t="s">
        <v>1155</v>
      </c>
      <c r="D12" s="64" t="s">
        <v>56</v>
      </c>
      <c r="E12" s="331" t="s">
        <v>41</v>
      </c>
      <c r="F12" s="579">
        <v>3</v>
      </c>
      <c r="G12" s="463">
        <v>0</v>
      </c>
      <c r="H12" s="451">
        <v>0</v>
      </c>
      <c r="I12" s="451">
        <v>0</v>
      </c>
      <c r="J12" s="451">
        <v>0</v>
      </c>
      <c r="K12" s="580">
        <v>0</v>
      </c>
      <c r="L12" s="581">
        <f t="shared" si="1"/>
        <v>0</v>
      </c>
      <c r="M12" s="463">
        <v>0</v>
      </c>
      <c r="N12" s="451">
        <v>0</v>
      </c>
      <c r="O12" s="451">
        <v>0</v>
      </c>
      <c r="P12" s="451">
        <v>0</v>
      </c>
      <c r="Q12" s="580">
        <v>0</v>
      </c>
      <c r="R12" s="581">
        <f t="shared" si="2"/>
        <v>0</v>
      </c>
      <c r="S12" s="463">
        <v>0</v>
      </c>
      <c r="T12" s="451">
        <v>0</v>
      </c>
      <c r="U12" s="451">
        <v>0</v>
      </c>
      <c r="V12" s="451">
        <v>0</v>
      </c>
      <c r="W12" s="580">
        <v>0</v>
      </c>
      <c r="X12" s="581">
        <f t="shared" si="3"/>
        <v>0</v>
      </c>
      <c r="Y12" s="463">
        <v>0</v>
      </c>
      <c r="Z12" s="451">
        <v>0</v>
      </c>
      <c r="AA12" s="451">
        <v>0</v>
      </c>
      <c r="AB12" s="451">
        <v>0</v>
      </c>
      <c r="AC12" s="580">
        <v>0</v>
      </c>
      <c r="AD12" s="581">
        <f t="shared" si="4"/>
        <v>0</v>
      </c>
      <c r="AE12" s="463">
        <v>0</v>
      </c>
      <c r="AF12" s="451">
        <v>0</v>
      </c>
      <c r="AG12" s="451">
        <v>0</v>
      </c>
      <c r="AH12" s="451">
        <v>0</v>
      </c>
      <c r="AI12" s="580">
        <v>0</v>
      </c>
      <c r="AJ12" s="581">
        <f t="shared" si="5"/>
        <v>0</v>
      </c>
      <c r="AK12" s="463">
        <v>0</v>
      </c>
      <c r="AL12" s="451">
        <v>0</v>
      </c>
      <c r="AM12" s="451">
        <v>0</v>
      </c>
      <c r="AN12" s="451">
        <v>0</v>
      </c>
      <c r="AO12" s="580">
        <v>0</v>
      </c>
      <c r="AP12" s="581">
        <f t="shared" si="6"/>
        <v>0</v>
      </c>
      <c r="AQ12" s="463">
        <v>0</v>
      </c>
      <c r="AR12" s="451">
        <v>0</v>
      </c>
      <c r="AS12" s="451">
        <v>0</v>
      </c>
      <c r="AT12" s="451">
        <v>0</v>
      </c>
      <c r="AU12" s="580">
        <v>0</v>
      </c>
      <c r="AV12" s="581">
        <f t="shared" si="7"/>
        <v>0</v>
      </c>
      <c r="AW12" s="463">
        <v>0</v>
      </c>
      <c r="AX12" s="451">
        <v>0</v>
      </c>
      <c r="AY12" s="451">
        <v>0</v>
      </c>
      <c r="AZ12" s="451">
        <v>0</v>
      </c>
      <c r="BA12" s="580">
        <v>0</v>
      </c>
      <c r="BB12" s="581">
        <f t="shared" si="8"/>
        <v>0</v>
      </c>
      <c r="BC12" s="424"/>
      <c r="BD12" s="91"/>
      <c r="BE12" s="430"/>
      <c r="BF12" s="71"/>
      <c r="BG12" s="43">
        <f t="shared" si="0"/>
        <v>0</v>
      </c>
      <c r="BH12" s="567"/>
      <c r="BI12" s="549"/>
      <c r="BJ12" s="314">
        <f t="shared" ref="BJ12:BJ55" si="10">BJ11+1</f>
        <v>3</v>
      </c>
      <c r="BK12" s="578" t="s">
        <v>1155</v>
      </c>
      <c r="BL12" s="331" t="s">
        <v>41</v>
      </c>
      <c r="BM12" s="579">
        <v>3</v>
      </c>
      <c r="BN12" s="582" t="s">
        <v>1156</v>
      </c>
      <c r="BO12" s="583" t="s">
        <v>1157</v>
      </c>
      <c r="BP12" s="583" t="s">
        <v>1158</v>
      </c>
      <c r="BQ12" s="583" t="s">
        <v>1159</v>
      </c>
      <c r="BR12" s="584" t="s">
        <v>1160</v>
      </c>
      <c r="BS12" s="585" t="s">
        <v>1161</v>
      </c>
      <c r="BT12" s="549"/>
      <c r="BV12" s="14"/>
      <c r="BW12" s="14"/>
      <c r="BX12" s="61">
        <f>IF('[1]Validation flags'!$H$3=1,0, IF( ISNUMBER(G12), 0, 1 ))</f>
        <v>0</v>
      </c>
      <c r="BY12" s="61">
        <f>IF('[1]Validation flags'!$H$3=1,0, IF( ISNUMBER(H12), 0, 1 ))</f>
        <v>0</v>
      </c>
      <c r="BZ12" s="61">
        <f>IF('[1]Validation flags'!$H$3=1,0, IF( ISNUMBER(I12), 0, 1 ))</f>
        <v>0</v>
      </c>
      <c r="CA12" s="61">
        <f>IF('[1]Validation flags'!$H$3=1,0, IF( ISNUMBER(J12), 0, 1 ))</f>
        <v>0</v>
      </c>
      <c r="CB12" s="61">
        <f>IF('[1]Validation flags'!$H$3=1,0, IF( ISNUMBER(K12), 0, 1 ))</f>
        <v>0</v>
      </c>
      <c r="CC12" s="577"/>
      <c r="CD12" s="61">
        <f>IF('[1]Validation flags'!$H$3=1,0, IF( ISNUMBER(M12), 0, 1 ))</f>
        <v>0</v>
      </c>
      <c r="CE12" s="61">
        <f>IF('[1]Validation flags'!$H$3=1,0, IF( ISNUMBER(N12), 0, 1 ))</f>
        <v>0</v>
      </c>
      <c r="CF12" s="61">
        <f>IF('[1]Validation flags'!$H$3=1,0, IF( ISNUMBER(O12), 0, 1 ))</f>
        <v>0</v>
      </c>
      <c r="CG12" s="61">
        <f>IF('[1]Validation flags'!$H$3=1,0, IF( ISNUMBER(P12), 0, 1 ))</f>
        <v>0</v>
      </c>
      <c r="CH12" s="61">
        <f>IF('[1]Validation flags'!$H$3=1,0, IF( ISNUMBER(Q12), 0, 1 ))</f>
        <v>0</v>
      </c>
      <c r="CI12" s="60"/>
      <c r="CJ12" s="61">
        <f>IF('[1]Validation flags'!$H$3=1,0, IF( ISNUMBER(S12), 0, 1 ))</f>
        <v>0</v>
      </c>
      <c r="CK12" s="61">
        <f>IF('[1]Validation flags'!$H$3=1,0, IF( ISNUMBER(T12), 0, 1 ))</f>
        <v>0</v>
      </c>
      <c r="CL12" s="61">
        <f>IF('[1]Validation flags'!$H$3=1,0, IF( ISNUMBER(U12), 0, 1 ))</f>
        <v>0</v>
      </c>
      <c r="CM12" s="61">
        <f>IF('[1]Validation flags'!$H$3=1,0, IF( ISNUMBER(V12), 0, 1 ))</f>
        <v>0</v>
      </c>
      <c r="CN12" s="61">
        <f>IF('[1]Validation flags'!$H$3=1,0, IF( ISNUMBER(W12), 0, 1 ))</f>
        <v>0</v>
      </c>
      <c r="CO12" s="60"/>
      <c r="CP12" s="61">
        <f>IF('[1]Validation flags'!$H$3=1,0, IF( ISNUMBER(Y12), 0, 1 ))</f>
        <v>0</v>
      </c>
      <c r="CQ12" s="61">
        <f>IF('[1]Validation flags'!$H$3=1,0, IF( ISNUMBER(Z12), 0, 1 ))</f>
        <v>0</v>
      </c>
      <c r="CR12" s="61">
        <f>IF('[1]Validation flags'!$H$3=1,0, IF( ISNUMBER(AA12), 0, 1 ))</f>
        <v>0</v>
      </c>
      <c r="CS12" s="61">
        <f>IF('[1]Validation flags'!$H$3=1,0, IF( ISNUMBER(AB12), 0, 1 ))</f>
        <v>0</v>
      </c>
      <c r="CT12" s="61">
        <f>IF('[1]Validation flags'!$H$3=1,0, IF( ISNUMBER(AC12), 0, 1 ))</f>
        <v>0</v>
      </c>
      <c r="CU12" s="60"/>
      <c r="CV12" s="61">
        <f>IF('[1]Validation flags'!$H$3=1,0, IF( ISNUMBER(AE12), 0, 1 ))</f>
        <v>0</v>
      </c>
      <c r="CW12" s="61">
        <f>IF('[1]Validation flags'!$H$3=1,0, IF( ISNUMBER(AF12), 0, 1 ))</f>
        <v>0</v>
      </c>
      <c r="CX12" s="61">
        <f>IF('[1]Validation flags'!$H$3=1,0, IF( ISNUMBER(AG12), 0, 1 ))</f>
        <v>0</v>
      </c>
      <c r="CY12" s="61">
        <f>IF('[1]Validation flags'!$H$3=1,0, IF( ISNUMBER(AH12), 0, 1 ))</f>
        <v>0</v>
      </c>
      <c r="CZ12" s="61">
        <f>IF('[1]Validation flags'!$H$3=1,0, IF( ISNUMBER(AI12), 0, 1 ))</f>
        <v>0</v>
      </c>
      <c r="DA12" s="60"/>
      <c r="DB12" s="61">
        <f>IF('[1]Validation flags'!$H$3=1,0, IF( ISNUMBER(AK12), 0, 1 ))</f>
        <v>0</v>
      </c>
      <c r="DC12" s="61">
        <f>IF('[1]Validation flags'!$H$3=1,0, IF( ISNUMBER(AL12), 0, 1 ))</f>
        <v>0</v>
      </c>
      <c r="DD12" s="61">
        <f>IF('[1]Validation flags'!$H$3=1,0, IF( ISNUMBER(AM12), 0, 1 ))</f>
        <v>0</v>
      </c>
      <c r="DE12" s="61">
        <f>IF('[1]Validation flags'!$H$3=1,0, IF( ISNUMBER(AN12), 0, 1 ))</f>
        <v>0</v>
      </c>
      <c r="DF12" s="61">
        <f>IF('[1]Validation flags'!$H$3=1,0, IF( ISNUMBER(AO12), 0, 1 ))</f>
        <v>0</v>
      </c>
      <c r="DG12" s="60"/>
      <c r="DH12" s="61">
        <f>IF('[1]Validation flags'!$H$3=1,0, IF( ISNUMBER(AQ12), 0, 1 ))</f>
        <v>0</v>
      </c>
      <c r="DI12" s="61">
        <f>IF('[1]Validation flags'!$H$3=1,0, IF( ISNUMBER(AR12), 0, 1 ))</f>
        <v>0</v>
      </c>
      <c r="DJ12" s="61">
        <f>IF('[1]Validation flags'!$H$3=1,0, IF( ISNUMBER(AS12), 0, 1 ))</f>
        <v>0</v>
      </c>
      <c r="DK12" s="61">
        <f>IF('[1]Validation flags'!$H$3=1,0, IF( ISNUMBER(AT12), 0, 1 ))</f>
        <v>0</v>
      </c>
      <c r="DL12" s="61">
        <f>IF('[1]Validation flags'!$H$3=1,0, IF( ISNUMBER(AU12), 0, 1 ))</f>
        <v>0</v>
      </c>
      <c r="DM12" s="60"/>
      <c r="DN12" s="61">
        <f>IF('[1]Validation flags'!$H$3=1,0, IF( ISNUMBER(AW12), 0, 1 ))</f>
        <v>0</v>
      </c>
      <c r="DO12" s="61">
        <f>IF('[1]Validation flags'!$H$3=1,0, IF( ISNUMBER(AX12), 0, 1 ))</f>
        <v>0</v>
      </c>
      <c r="DP12" s="61">
        <f>IF('[1]Validation flags'!$H$3=1,0, IF( ISNUMBER(AY12), 0, 1 ))</f>
        <v>0</v>
      </c>
      <c r="DQ12" s="61">
        <f>IF('[1]Validation flags'!$H$3=1,0, IF( ISNUMBER(AZ12), 0, 1 ))</f>
        <v>0</v>
      </c>
      <c r="DR12" s="61">
        <f>IF('[1]Validation flags'!$H$3=1,0, IF( ISNUMBER(BA12), 0, 1 ))</f>
        <v>0</v>
      </c>
      <c r="DS12" s="60"/>
    </row>
    <row r="13" spans="2:123" s="7" customFormat="1" ht="14.25" customHeight="1" x14ac:dyDescent="0.3">
      <c r="B13" s="314">
        <f t="shared" si="9"/>
        <v>4</v>
      </c>
      <c r="C13" s="578" t="s">
        <v>1162</v>
      </c>
      <c r="D13" s="64" t="s">
        <v>904</v>
      </c>
      <c r="E13" s="331" t="s">
        <v>41</v>
      </c>
      <c r="F13" s="579">
        <v>3</v>
      </c>
      <c r="G13" s="463">
        <v>0</v>
      </c>
      <c r="H13" s="451">
        <v>0</v>
      </c>
      <c r="I13" s="451">
        <v>0</v>
      </c>
      <c r="J13" s="451">
        <v>0</v>
      </c>
      <c r="K13" s="580">
        <v>0</v>
      </c>
      <c r="L13" s="581">
        <f t="shared" si="1"/>
        <v>0</v>
      </c>
      <c r="M13" s="463">
        <v>0</v>
      </c>
      <c r="N13" s="451">
        <v>0</v>
      </c>
      <c r="O13" s="451">
        <v>0</v>
      </c>
      <c r="P13" s="451">
        <v>0</v>
      </c>
      <c r="Q13" s="580">
        <v>0</v>
      </c>
      <c r="R13" s="581">
        <f t="shared" si="2"/>
        <v>0</v>
      </c>
      <c r="S13" s="463">
        <v>0</v>
      </c>
      <c r="T13" s="451">
        <v>0</v>
      </c>
      <c r="U13" s="451">
        <v>0</v>
      </c>
      <c r="V13" s="451">
        <v>0</v>
      </c>
      <c r="W13" s="580">
        <v>0</v>
      </c>
      <c r="X13" s="581">
        <f t="shared" si="3"/>
        <v>0</v>
      </c>
      <c r="Y13" s="463">
        <v>0</v>
      </c>
      <c r="Z13" s="451">
        <v>0</v>
      </c>
      <c r="AA13" s="451">
        <v>0</v>
      </c>
      <c r="AB13" s="451">
        <v>0</v>
      </c>
      <c r="AC13" s="580">
        <v>0</v>
      </c>
      <c r="AD13" s="581">
        <f t="shared" si="4"/>
        <v>0</v>
      </c>
      <c r="AE13" s="463">
        <v>0</v>
      </c>
      <c r="AF13" s="451">
        <v>0</v>
      </c>
      <c r="AG13" s="451">
        <v>0</v>
      </c>
      <c r="AH13" s="451">
        <v>0</v>
      </c>
      <c r="AI13" s="580">
        <v>0</v>
      </c>
      <c r="AJ13" s="581">
        <f t="shared" si="5"/>
        <v>0</v>
      </c>
      <c r="AK13" s="463">
        <v>0</v>
      </c>
      <c r="AL13" s="451">
        <v>0</v>
      </c>
      <c r="AM13" s="451">
        <v>0</v>
      </c>
      <c r="AN13" s="451">
        <v>0</v>
      </c>
      <c r="AO13" s="580">
        <v>0</v>
      </c>
      <c r="AP13" s="581">
        <f t="shared" si="6"/>
        <v>0</v>
      </c>
      <c r="AQ13" s="463">
        <v>0</v>
      </c>
      <c r="AR13" s="451">
        <v>0</v>
      </c>
      <c r="AS13" s="451">
        <v>0</v>
      </c>
      <c r="AT13" s="451">
        <v>0</v>
      </c>
      <c r="AU13" s="580">
        <v>0</v>
      </c>
      <c r="AV13" s="581">
        <f t="shared" si="7"/>
        <v>0</v>
      </c>
      <c r="AW13" s="463">
        <v>0</v>
      </c>
      <c r="AX13" s="451">
        <v>0</v>
      </c>
      <c r="AY13" s="451">
        <v>0</v>
      </c>
      <c r="AZ13" s="451">
        <v>0</v>
      </c>
      <c r="BA13" s="580">
        <v>0</v>
      </c>
      <c r="BB13" s="581">
        <f t="shared" si="8"/>
        <v>0</v>
      </c>
      <c r="BC13" s="424"/>
      <c r="BD13" s="91"/>
      <c r="BE13" s="430"/>
      <c r="BF13" s="71"/>
      <c r="BG13" s="43">
        <f t="shared" si="0"/>
        <v>0</v>
      </c>
      <c r="BH13" s="567"/>
      <c r="BI13" s="549"/>
      <c r="BJ13" s="314">
        <f t="shared" si="10"/>
        <v>4</v>
      </c>
      <c r="BK13" s="578" t="s">
        <v>1162</v>
      </c>
      <c r="BL13" s="331" t="s">
        <v>41</v>
      </c>
      <c r="BM13" s="579">
        <v>3</v>
      </c>
      <c r="BN13" s="582" t="s">
        <v>1163</v>
      </c>
      <c r="BO13" s="583" t="s">
        <v>1164</v>
      </c>
      <c r="BP13" s="583" t="s">
        <v>1165</v>
      </c>
      <c r="BQ13" s="583" t="s">
        <v>1166</v>
      </c>
      <c r="BR13" s="584" t="s">
        <v>1167</v>
      </c>
      <c r="BS13" s="585" t="s">
        <v>1168</v>
      </c>
      <c r="BT13" s="549"/>
      <c r="BV13" s="14"/>
      <c r="BW13" s="14"/>
      <c r="BX13" s="61">
        <f>IF('[1]Validation flags'!$H$3=1,0, IF( ISNUMBER(G13), 0, 1 ))</f>
        <v>0</v>
      </c>
      <c r="BY13" s="61">
        <f>IF('[1]Validation flags'!$H$3=1,0, IF( ISNUMBER(H13), 0, 1 ))</f>
        <v>0</v>
      </c>
      <c r="BZ13" s="61">
        <f>IF('[1]Validation flags'!$H$3=1,0, IF( ISNUMBER(I13), 0, 1 ))</f>
        <v>0</v>
      </c>
      <c r="CA13" s="61">
        <f>IF('[1]Validation flags'!$H$3=1,0, IF( ISNUMBER(J13), 0, 1 ))</f>
        <v>0</v>
      </c>
      <c r="CB13" s="61">
        <f>IF('[1]Validation flags'!$H$3=1,0, IF( ISNUMBER(K13), 0, 1 ))</f>
        <v>0</v>
      </c>
      <c r="CC13" s="577"/>
      <c r="CD13" s="61">
        <f>IF('[1]Validation flags'!$H$3=1,0, IF( ISNUMBER(M13), 0, 1 ))</f>
        <v>0</v>
      </c>
      <c r="CE13" s="61">
        <f>IF('[1]Validation flags'!$H$3=1,0, IF( ISNUMBER(N13), 0, 1 ))</f>
        <v>0</v>
      </c>
      <c r="CF13" s="61">
        <f>IF('[1]Validation flags'!$H$3=1,0, IF( ISNUMBER(O13), 0, 1 ))</f>
        <v>0</v>
      </c>
      <c r="CG13" s="61">
        <f>IF('[1]Validation flags'!$H$3=1,0, IF( ISNUMBER(P13), 0, 1 ))</f>
        <v>0</v>
      </c>
      <c r="CH13" s="61">
        <f>IF('[1]Validation flags'!$H$3=1,0, IF( ISNUMBER(Q13), 0, 1 ))</f>
        <v>0</v>
      </c>
      <c r="CI13" s="60"/>
      <c r="CJ13" s="61">
        <f>IF('[1]Validation flags'!$H$3=1,0, IF( ISNUMBER(S13), 0, 1 ))</f>
        <v>0</v>
      </c>
      <c r="CK13" s="61">
        <f>IF('[1]Validation flags'!$H$3=1,0, IF( ISNUMBER(T13), 0, 1 ))</f>
        <v>0</v>
      </c>
      <c r="CL13" s="61">
        <f>IF('[1]Validation flags'!$H$3=1,0, IF( ISNUMBER(U13), 0, 1 ))</f>
        <v>0</v>
      </c>
      <c r="CM13" s="61">
        <f>IF('[1]Validation flags'!$H$3=1,0, IF( ISNUMBER(V13), 0, 1 ))</f>
        <v>0</v>
      </c>
      <c r="CN13" s="61">
        <f>IF('[1]Validation flags'!$H$3=1,0, IF( ISNUMBER(W13), 0, 1 ))</f>
        <v>0</v>
      </c>
      <c r="CO13" s="60"/>
      <c r="CP13" s="61">
        <f>IF('[1]Validation flags'!$H$3=1,0, IF( ISNUMBER(Y13), 0, 1 ))</f>
        <v>0</v>
      </c>
      <c r="CQ13" s="61">
        <f>IF('[1]Validation flags'!$H$3=1,0, IF( ISNUMBER(Z13), 0, 1 ))</f>
        <v>0</v>
      </c>
      <c r="CR13" s="61">
        <f>IF('[1]Validation flags'!$H$3=1,0, IF( ISNUMBER(AA13), 0, 1 ))</f>
        <v>0</v>
      </c>
      <c r="CS13" s="61">
        <f>IF('[1]Validation flags'!$H$3=1,0, IF( ISNUMBER(AB13), 0, 1 ))</f>
        <v>0</v>
      </c>
      <c r="CT13" s="61">
        <f>IF('[1]Validation flags'!$H$3=1,0, IF( ISNUMBER(AC13), 0, 1 ))</f>
        <v>0</v>
      </c>
      <c r="CU13" s="60"/>
      <c r="CV13" s="61">
        <f>IF('[1]Validation flags'!$H$3=1,0, IF( ISNUMBER(AE13), 0, 1 ))</f>
        <v>0</v>
      </c>
      <c r="CW13" s="61">
        <f>IF('[1]Validation flags'!$H$3=1,0, IF( ISNUMBER(AF13), 0, 1 ))</f>
        <v>0</v>
      </c>
      <c r="CX13" s="61">
        <f>IF('[1]Validation flags'!$H$3=1,0, IF( ISNUMBER(AG13), 0, 1 ))</f>
        <v>0</v>
      </c>
      <c r="CY13" s="61">
        <f>IF('[1]Validation flags'!$H$3=1,0, IF( ISNUMBER(AH13), 0, 1 ))</f>
        <v>0</v>
      </c>
      <c r="CZ13" s="61">
        <f>IF('[1]Validation flags'!$H$3=1,0, IF( ISNUMBER(AI13), 0, 1 ))</f>
        <v>0</v>
      </c>
      <c r="DA13" s="60"/>
      <c r="DB13" s="61">
        <f>IF('[1]Validation flags'!$H$3=1,0, IF( ISNUMBER(AK13), 0, 1 ))</f>
        <v>0</v>
      </c>
      <c r="DC13" s="61">
        <f>IF('[1]Validation flags'!$H$3=1,0, IF( ISNUMBER(AL13), 0, 1 ))</f>
        <v>0</v>
      </c>
      <c r="DD13" s="61">
        <f>IF('[1]Validation flags'!$H$3=1,0, IF( ISNUMBER(AM13), 0, 1 ))</f>
        <v>0</v>
      </c>
      <c r="DE13" s="61">
        <f>IF('[1]Validation flags'!$H$3=1,0, IF( ISNUMBER(AN13), 0, 1 ))</f>
        <v>0</v>
      </c>
      <c r="DF13" s="61">
        <f>IF('[1]Validation flags'!$H$3=1,0, IF( ISNUMBER(AO13), 0, 1 ))</f>
        <v>0</v>
      </c>
      <c r="DG13" s="60"/>
      <c r="DH13" s="61">
        <f>IF('[1]Validation flags'!$H$3=1,0, IF( ISNUMBER(AQ13), 0, 1 ))</f>
        <v>0</v>
      </c>
      <c r="DI13" s="61">
        <f>IF('[1]Validation flags'!$H$3=1,0, IF( ISNUMBER(AR13), 0, 1 ))</f>
        <v>0</v>
      </c>
      <c r="DJ13" s="61">
        <f>IF('[1]Validation flags'!$H$3=1,0, IF( ISNUMBER(AS13), 0, 1 ))</f>
        <v>0</v>
      </c>
      <c r="DK13" s="61">
        <f>IF('[1]Validation flags'!$H$3=1,0, IF( ISNUMBER(AT13), 0, 1 ))</f>
        <v>0</v>
      </c>
      <c r="DL13" s="61">
        <f>IF('[1]Validation flags'!$H$3=1,0, IF( ISNUMBER(AU13), 0, 1 ))</f>
        <v>0</v>
      </c>
      <c r="DM13" s="60"/>
      <c r="DN13" s="61">
        <f>IF('[1]Validation flags'!$H$3=1,0, IF( ISNUMBER(AW13), 0, 1 ))</f>
        <v>0</v>
      </c>
      <c r="DO13" s="61">
        <f>IF('[1]Validation flags'!$H$3=1,0, IF( ISNUMBER(AX13), 0, 1 ))</f>
        <v>0</v>
      </c>
      <c r="DP13" s="61">
        <f>IF('[1]Validation flags'!$H$3=1,0, IF( ISNUMBER(AY13), 0, 1 ))</f>
        <v>0</v>
      </c>
      <c r="DQ13" s="61">
        <f>IF('[1]Validation flags'!$H$3=1,0, IF( ISNUMBER(AZ13), 0, 1 ))</f>
        <v>0</v>
      </c>
      <c r="DR13" s="61">
        <f>IF('[1]Validation flags'!$H$3=1,0, IF( ISNUMBER(BA13), 0, 1 ))</f>
        <v>0</v>
      </c>
      <c r="DS13" s="60"/>
    </row>
    <row r="14" spans="2:123" s="7" customFormat="1" ht="14.25" customHeight="1" x14ac:dyDescent="0.3">
      <c r="B14" s="314">
        <f t="shared" si="9"/>
        <v>5</v>
      </c>
      <c r="C14" s="578" t="s">
        <v>1169</v>
      </c>
      <c r="D14" s="586"/>
      <c r="E14" s="331" t="s">
        <v>41</v>
      </c>
      <c r="F14" s="579">
        <v>3</v>
      </c>
      <c r="G14" s="463">
        <v>0</v>
      </c>
      <c r="H14" s="451">
        <v>0</v>
      </c>
      <c r="I14" s="451">
        <v>0</v>
      </c>
      <c r="J14" s="451">
        <v>0</v>
      </c>
      <c r="K14" s="580">
        <v>0</v>
      </c>
      <c r="L14" s="581">
        <f t="shared" si="1"/>
        <v>0</v>
      </c>
      <c r="M14" s="463">
        <v>0</v>
      </c>
      <c r="N14" s="451">
        <v>0</v>
      </c>
      <c r="O14" s="451">
        <v>0</v>
      </c>
      <c r="P14" s="451">
        <v>0</v>
      </c>
      <c r="Q14" s="580">
        <v>0</v>
      </c>
      <c r="R14" s="581">
        <f t="shared" si="2"/>
        <v>0</v>
      </c>
      <c r="S14" s="463">
        <v>0</v>
      </c>
      <c r="T14" s="451">
        <v>0</v>
      </c>
      <c r="U14" s="451">
        <v>0</v>
      </c>
      <c r="V14" s="451">
        <v>0</v>
      </c>
      <c r="W14" s="580">
        <v>0</v>
      </c>
      <c r="X14" s="581">
        <f t="shared" si="3"/>
        <v>0</v>
      </c>
      <c r="Y14" s="463">
        <v>0</v>
      </c>
      <c r="Z14" s="451">
        <v>0</v>
      </c>
      <c r="AA14" s="451">
        <v>0</v>
      </c>
      <c r="AB14" s="451">
        <v>0</v>
      </c>
      <c r="AC14" s="580">
        <v>0</v>
      </c>
      <c r="AD14" s="581">
        <f t="shared" si="4"/>
        <v>0</v>
      </c>
      <c r="AE14" s="463">
        <v>0</v>
      </c>
      <c r="AF14" s="451">
        <v>0</v>
      </c>
      <c r="AG14" s="451">
        <v>0</v>
      </c>
      <c r="AH14" s="451">
        <v>0</v>
      </c>
      <c r="AI14" s="580">
        <v>0</v>
      </c>
      <c r="AJ14" s="581">
        <f t="shared" si="5"/>
        <v>0</v>
      </c>
      <c r="AK14" s="463">
        <v>0</v>
      </c>
      <c r="AL14" s="451">
        <v>0</v>
      </c>
      <c r="AM14" s="451">
        <v>0</v>
      </c>
      <c r="AN14" s="451">
        <v>0</v>
      </c>
      <c r="AO14" s="580">
        <v>0</v>
      </c>
      <c r="AP14" s="581">
        <f t="shared" si="6"/>
        <v>0</v>
      </c>
      <c r="AQ14" s="463">
        <v>0</v>
      </c>
      <c r="AR14" s="451">
        <v>0</v>
      </c>
      <c r="AS14" s="451">
        <v>0</v>
      </c>
      <c r="AT14" s="451">
        <v>0</v>
      </c>
      <c r="AU14" s="580">
        <v>0</v>
      </c>
      <c r="AV14" s="581">
        <f t="shared" si="7"/>
        <v>0</v>
      </c>
      <c r="AW14" s="463">
        <v>0</v>
      </c>
      <c r="AX14" s="451">
        <v>0</v>
      </c>
      <c r="AY14" s="451">
        <v>0</v>
      </c>
      <c r="AZ14" s="451">
        <v>0</v>
      </c>
      <c r="BA14" s="580">
        <v>0</v>
      </c>
      <c r="BB14" s="581">
        <f t="shared" si="8"/>
        <v>0</v>
      </c>
      <c r="BC14" s="424"/>
      <c r="BD14" s="91"/>
      <c r="BE14" s="430"/>
      <c r="BF14" s="71"/>
      <c r="BG14" s="43">
        <f t="shared" si="0"/>
        <v>0</v>
      </c>
      <c r="BH14" s="567"/>
      <c r="BI14" s="549"/>
      <c r="BJ14" s="314">
        <f t="shared" si="10"/>
        <v>5</v>
      </c>
      <c r="BK14" s="578" t="s">
        <v>1169</v>
      </c>
      <c r="BL14" s="331" t="s">
        <v>41</v>
      </c>
      <c r="BM14" s="579">
        <v>3</v>
      </c>
      <c r="BN14" s="582" t="s">
        <v>1170</v>
      </c>
      <c r="BO14" s="583" t="s">
        <v>1171</v>
      </c>
      <c r="BP14" s="583" t="s">
        <v>1172</v>
      </c>
      <c r="BQ14" s="583" t="s">
        <v>1173</v>
      </c>
      <c r="BR14" s="584" t="s">
        <v>1174</v>
      </c>
      <c r="BS14" s="585" t="s">
        <v>1175</v>
      </c>
      <c r="BT14" s="549"/>
      <c r="BV14" s="14"/>
      <c r="BW14" s="14"/>
      <c r="BX14" s="61">
        <f>IF('[1]Validation flags'!$H$3=1,0, IF( ISNUMBER(G14), 0, 1 ))</f>
        <v>0</v>
      </c>
      <c r="BY14" s="61">
        <f>IF('[1]Validation flags'!$H$3=1,0, IF( ISNUMBER(H14), 0, 1 ))</f>
        <v>0</v>
      </c>
      <c r="BZ14" s="61">
        <f>IF('[1]Validation flags'!$H$3=1,0, IF( ISNUMBER(I14), 0, 1 ))</f>
        <v>0</v>
      </c>
      <c r="CA14" s="61">
        <f>IF('[1]Validation flags'!$H$3=1,0, IF( ISNUMBER(J14), 0, 1 ))</f>
        <v>0</v>
      </c>
      <c r="CB14" s="61">
        <f>IF('[1]Validation flags'!$H$3=1,0, IF( ISNUMBER(K14), 0, 1 ))</f>
        <v>0</v>
      </c>
      <c r="CC14" s="577"/>
      <c r="CD14" s="61">
        <f>IF('[1]Validation flags'!$H$3=1,0, IF( ISNUMBER(M14), 0, 1 ))</f>
        <v>0</v>
      </c>
      <c r="CE14" s="61">
        <f>IF('[1]Validation flags'!$H$3=1,0, IF( ISNUMBER(N14), 0, 1 ))</f>
        <v>0</v>
      </c>
      <c r="CF14" s="61">
        <f>IF('[1]Validation flags'!$H$3=1,0, IF( ISNUMBER(O14), 0, 1 ))</f>
        <v>0</v>
      </c>
      <c r="CG14" s="61">
        <f>IF('[1]Validation flags'!$H$3=1,0, IF( ISNUMBER(P14), 0, 1 ))</f>
        <v>0</v>
      </c>
      <c r="CH14" s="61">
        <f>IF('[1]Validation flags'!$H$3=1,0, IF( ISNUMBER(Q14), 0, 1 ))</f>
        <v>0</v>
      </c>
      <c r="CI14" s="60"/>
      <c r="CJ14" s="61">
        <f>IF('[1]Validation flags'!$H$3=1,0, IF( ISNUMBER(S14), 0, 1 ))</f>
        <v>0</v>
      </c>
      <c r="CK14" s="61">
        <f>IF('[1]Validation flags'!$H$3=1,0, IF( ISNUMBER(T14), 0, 1 ))</f>
        <v>0</v>
      </c>
      <c r="CL14" s="61">
        <f>IF('[1]Validation flags'!$H$3=1,0, IF( ISNUMBER(U14), 0, 1 ))</f>
        <v>0</v>
      </c>
      <c r="CM14" s="61">
        <f>IF('[1]Validation flags'!$H$3=1,0, IF( ISNUMBER(V14), 0, 1 ))</f>
        <v>0</v>
      </c>
      <c r="CN14" s="61">
        <f>IF('[1]Validation flags'!$H$3=1,0, IF( ISNUMBER(W14), 0, 1 ))</f>
        <v>0</v>
      </c>
      <c r="CO14" s="60"/>
      <c r="CP14" s="61">
        <f>IF('[1]Validation flags'!$H$3=1,0, IF( ISNUMBER(Y14), 0, 1 ))</f>
        <v>0</v>
      </c>
      <c r="CQ14" s="61">
        <f>IF('[1]Validation flags'!$H$3=1,0, IF( ISNUMBER(Z14), 0, 1 ))</f>
        <v>0</v>
      </c>
      <c r="CR14" s="61">
        <f>IF('[1]Validation flags'!$H$3=1,0, IF( ISNUMBER(AA14), 0, 1 ))</f>
        <v>0</v>
      </c>
      <c r="CS14" s="61">
        <f>IF('[1]Validation flags'!$H$3=1,0, IF( ISNUMBER(AB14), 0, 1 ))</f>
        <v>0</v>
      </c>
      <c r="CT14" s="61">
        <f>IF('[1]Validation flags'!$H$3=1,0, IF( ISNUMBER(AC14), 0, 1 ))</f>
        <v>0</v>
      </c>
      <c r="CU14" s="60"/>
      <c r="CV14" s="61">
        <f>IF('[1]Validation flags'!$H$3=1,0, IF( ISNUMBER(AE14), 0, 1 ))</f>
        <v>0</v>
      </c>
      <c r="CW14" s="61">
        <f>IF('[1]Validation flags'!$H$3=1,0, IF( ISNUMBER(AF14), 0, 1 ))</f>
        <v>0</v>
      </c>
      <c r="CX14" s="61">
        <f>IF('[1]Validation flags'!$H$3=1,0, IF( ISNUMBER(AG14), 0, 1 ))</f>
        <v>0</v>
      </c>
      <c r="CY14" s="61">
        <f>IF('[1]Validation flags'!$H$3=1,0, IF( ISNUMBER(AH14), 0, 1 ))</f>
        <v>0</v>
      </c>
      <c r="CZ14" s="61">
        <f>IF('[1]Validation flags'!$H$3=1,0, IF( ISNUMBER(AI14), 0, 1 ))</f>
        <v>0</v>
      </c>
      <c r="DA14" s="60"/>
      <c r="DB14" s="61">
        <f>IF('[1]Validation flags'!$H$3=1,0, IF( ISNUMBER(AK14), 0, 1 ))</f>
        <v>0</v>
      </c>
      <c r="DC14" s="61">
        <f>IF('[1]Validation flags'!$H$3=1,0, IF( ISNUMBER(AL14), 0, 1 ))</f>
        <v>0</v>
      </c>
      <c r="DD14" s="61">
        <f>IF('[1]Validation flags'!$H$3=1,0, IF( ISNUMBER(AM14), 0, 1 ))</f>
        <v>0</v>
      </c>
      <c r="DE14" s="61">
        <f>IF('[1]Validation flags'!$H$3=1,0, IF( ISNUMBER(AN14), 0, 1 ))</f>
        <v>0</v>
      </c>
      <c r="DF14" s="61">
        <f>IF('[1]Validation flags'!$H$3=1,0, IF( ISNUMBER(AO14), 0, 1 ))</f>
        <v>0</v>
      </c>
      <c r="DG14" s="60"/>
      <c r="DH14" s="61">
        <f>IF('[1]Validation flags'!$H$3=1,0, IF( ISNUMBER(AQ14), 0, 1 ))</f>
        <v>0</v>
      </c>
      <c r="DI14" s="61">
        <f>IF('[1]Validation flags'!$H$3=1,0, IF( ISNUMBER(AR14), 0, 1 ))</f>
        <v>0</v>
      </c>
      <c r="DJ14" s="61">
        <f>IF('[1]Validation flags'!$H$3=1,0, IF( ISNUMBER(AS14), 0, 1 ))</f>
        <v>0</v>
      </c>
      <c r="DK14" s="61">
        <f>IF('[1]Validation flags'!$H$3=1,0, IF( ISNUMBER(AT14), 0, 1 ))</f>
        <v>0</v>
      </c>
      <c r="DL14" s="61">
        <f>IF('[1]Validation flags'!$H$3=1,0, IF( ISNUMBER(AU14), 0, 1 ))</f>
        <v>0</v>
      </c>
      <c r="DM14" s="60"/>
      <c r="DN14" s="61">
        <f>IF('[1]Validation flags'!$H$3=1,0, IF( ISNUMBER(AW14), 0, 1 ))</f>
        <v>0</v>
      </c>
      <c r="DO14" s="61">
        <f>IF('[1]Validation flags'!$H$3=1,0, IF( ISNUMBER(AX14), 0, 1 ))</f>
        <v>0</v>
      </c>
      <c r="DP14" s="61">
        <f>IF('[1]Validation flags'!$H$3=1,0, IF( ISNUMBER(AY14), 0, 1 ))</f>
        <v>0</v>
      </c>
      <c r="DQ14" s="61">
        <f>IF('[1]Validation flags'!$H$3=1,0, IF( ISNUMBER(AZ14), 0, 1 ))</f>
        <v>0</v>
      </c>
      <c r="DR14" s="61">
        <f>IF('[1]Validation flags'!$H$3=1,0, IF( ISNUMBER(BA14), 0, 1 ))</f>
        <v>0</v>
      </c>
      <c r="DS14" s="60"/>
    </row>
    <row r="15" spans="2:123" s="7" customFormat="1" ht="14.25" customHeight="1" x14ac:dyDescent="0.3">
      <c r="B15" s="314">
        <f t="shared" si="9"/>
        <v>6</v>
      </c>
      <c r="C15" s="578" t="s">
        <v>1176</v>
      </c>
      <c r="D15" s="586"/>
      <c r="E15" s="331" t="s">
        <v>41</v>
      </c>
      <c r="F15" s="579">
        <v>3</v>
      </c>
      <c r="G15" s="463">
        <v>0</v>
      </c>
      <c r="H15" s="451">
        <v>3.6653527459450321E-3</v>
      </c>
      <c r="I15" s="451">
        <v>0</v>
      </c>
      <c r="J15" s="451">
        <v>0</v>
      </c>
      <c r="K15" s="580">
        <v>0</v>
      </c>
      <c r="L15" s="581">
        <f t="shared" si="1"/>
        <v>3.6653527459450321E-3</v>
      </c>
      <c r="M15" s="463">
        <v>0</v>
      </c>
      <c r="N15" s="1005">
        <v>0</v>
      </c>
      <c r="O15" s="451">
        <v>0</v>
      </c>
      <c r="P15" s="451">
        <v>0</v>
      </c>
      <c r="Q15" s="580">
        <v>0</v>
      </c>
      <c r="R15" s="581">
        <f t="shared" si="2"/>
        <v>0</v>
      </c>
      <c r="S15" s="463">
        <v>0</v>
      </c>
      <c r="T15" s="451">
        <v>0.01</v>
      </c>
      <c r="U15" s="451">
        <v>0</v>
      </c>
      <c r="V15" s="451">
        <v>0</v>
      </c>
      <c r="W15" s="580">
        <v>0</v>
      </c>
      <c r="X15" s="581">
        <f t="shared" si="3"/>
        <v>0.01</v>
      </c>
      <c r="Y15" s="463">
        <v>5.4599999999999994E-4</v>
      </c>
      <c r="Z15" s="451">
        <v>7.0560000000000015E-3</v>
      </c>
      <c r="AA15" s="451">
        <v>0</v>
      </c>
      <c r="AB15" s="451">
        <v>0</v>
      </c>
      <c r="AC15" s="580">
        <v>0</v>
      </c>
      <c r="AD15" s="581">
        <f t="shared" si="4"/>
        <v>7.6020000000000011E-3</v>
      </c>
      <c r="AE15" s="463">
        <v>5.4599999999999994E-4</v>
      </c>
      <c r="AF15" s="451">
        <v>7.0560000000000015E-3</v>
      </c>
      <c r="AG15" s="451">
        <v>0</v>
      </c>
      <c r="AH15" s="451">
        <v>0</v>
      </c>
      <c r="AI15" s="580">
        <v>0</v>
      </c>
      <c r="AJ15" s="581">
        <f t="shared" si="5"/>
        <v>7.6020000000000011E-3</v>
      </c>
      <c r="AK15" s="463">
        <v>5.4599999999999994E-4</v>
      </c>
      <c r="AL15" s="451">
        <v>7.0560000000000015E-3</v>
      </c>
      <c r="AM15" s="451">
        <v>0</v>
      </c>
      <c r="AN15" s="451">
        <v>0</v>
      </c>
      <c r="AO15" s="580">
        <v>0</v>
      </c>
      <c r="AP15" s="581">
        <f t="shared" si="6"/>
        <v>7.6020000000000011E-3</v>
      </c>
      <c r="AQ15" s="463">
        <v>5.4599999999999994E-4</v>
      </c>
      <c r="AR15" s="451">
        <v>7.0560000000000015E-3</v>
      </c>
      <c r="AS15" s="451">
        <v>0</v>
      </c>
      <c r="AT15" s="451">
        <v>0</v>
      </c>
      <c r="AU15" s="580">
        <v>0</v>
      </c>
      <c r="AV15" s="581">
        <f t="shared" si="7"/>
        <v>7.6020000000000011E-3</v>
      </c>
      <c r="AW15" s="463">
        <v>5.4599999999999994E-4</v>
      </c>
      <c r="AX15" s="451">
        <v>7.0560000000000015E-3</v>
      </c>
      <c r="AY15" s="451">
        <v>0</v>
      </c>
      <c r="AZ15" s="451">
        <v>0</v>
      </c>
      <c r="BA15" s="580">
        <v>0</v>
      </c>
      <c r="BB15" s="581">
        <f t="shared" si="8"/>
        <v>7.6020000000000011E-3</v>
      </c>
      <c r="BC15" s="424"/>
      <c r="BD15" s="91"/>
      <c r="BE15" s="430"/>
      <c r="BF15" s="71"/>
      <c r="BG15" s="43">
        <f t="shared" si="0"/>
        <v>0</v>
      </c>
      <c r="BH15" s="567"/>
      <c r="BI15" s="549"/>
      <c r="BJ15" s="314">
        <f t="shared" si="10"/>
        <v>6</v>
      </c>
      <c r="BK15" s="578" t="s">
        <v>1176</v>
      </c>
      <c r="BL15" s="331" t="s">
        <v>41</v>
      </c>
      <c r="BM15" s="579">
        <v>3</v>
      </c>
      <c r="BN15" s="582" t="s">
        <v>1177</v>
      </c>
      <c r="BO15" s="583" t="s">
        <v>1178</v>
      </c>
      <c r="BP15" s="583" t="s">
        <v>1179</v>
      </c>
      <c r="BQ15" s="583" t="s">
        <v>1180</v>
      </c>
      <c r="BR15" s="584" t="s">
        <v>1181</v>
      </c>
      <c r="BS15" s="585" t="s">
        <v>1182</v>
      </c>
      <c r="BT15" s="549"/>
      <c r="BV15" s="14"/>
      <c r="BW15" s="14"/>
      <c r="BX15" s="61">
        <f>IF('[1]Validation flags'!$H$3=1,0, IF( ISNUMBER(G15), 0, 1 ))</f>
        <v>0</v>
      </c>
      <c r="BY15" s="61">
        <f>IF('[1]Validation flags'!$H$3=1,0, IF( ISNUMBER(H15), 0, 1 ))</f>
        <v>0</v>
      </c>
      <c r="BZ15" s="61">
        <f>IF('[1]Validation flags'!$H$3=1,0, IF( ISNUMBER(I15), 0, 1 ))</f>
        <v>0</v>
      </c>
      <c r="CA15" s="61">
        <f>IF('[1]Validation flags'!$H$3=1,0, IF( ISNUMBER(J15), 0, 1 ))</f>
        <v>0</v>
      </c>
      <c r="CB15" s="61">
        <f>IF('[1]Validation flags'!$H$3=1,0, IF( ISNUMBER(K15), 0, 1 ))</f>
        <v>0</v>
      </c>
      <c r="CC15" s="577"/>
      <c r="CD15" s="61">
        <f>IF('[1]Validation flags'!$H$3=1,0, IF( ISNUMBER(M15), 0, 1 ))</f>
        <v>0</v>
      </c>
      <c r="CE15" s="61">
        <f>IF('[1]Validation flags'!$H$3=1,0, IF( ISNUMBER(N15), 0, 1 ))</f>
        <v>0</v>
      </c>
      <c r="CF15" s="61">
        <f>IF('[1]Validation flags'!$H$3=1,0, IF( ISNUMBER(O15), 0, 1 ))</f>
        <v>0</v>
      </c>
      <c r="CG15" s="61">
        <f>IF('[1]Validation flags'!$H$3=1,0, IF( ISNUMBER(P15), 0, 1 ))</f>
        <v>0</v>
      </c>
      <c r="CH15" s="61">
        <f>IF('[1]Validation flags'!$H$3=1,0, IF( ISNUMBER(Q15), 0, 1 ))</f>
        <v>0</v>
      </c>
      <c r="CI15" s="60"/>
      <c r="CJ15" s="61">
        <f>IF('[1]Validation flags'!$H$3=1,0, IF( ISNUMBER(S15), 0, 1 ))</f>
        <v>0</v>
      </c>
      <c r="CK15" s="61">
        <f>IF('[1]Validation flags'!$H$3=1,0, IF( ISNUMBER(T15), 0, 1 ))</f>
        <v>0</v>
      </c>
      <c r="CL15" s="61">
        <f>IF('[1]Validation flags'!$H$3=1,0, IF( ISNUMBER(U15), 0, 1 ))</f>
        <v>0</v>
      </c>
      <c r="CM15" s="61">
        <f>IF('[1]Validation flags'!$H$3=1,0, IF( ISNUMBER(V15), 0, 1 ))</f>
        <v>0</v>
      </c>
      <c r="CN15" s="61">
        <f>IF('[1]Validation flags'!$H$3=1,0, IF( ISNUMBER(W15), 0, 1 ))</f>
        <v>0</v>
      </c>
      <c r="CO15" s="60"/>
      <c r="CP15" s="61">
        <f>IF('[1]Validation flags'!$H$3=1,0, IF( ISNUMBER(Y15), 0, 1 ))</f>
        <v>0</v>
      </c>
      <c r="CQ15" s="61">
        <f>IF('[1]Validation flags'!$H$3=1,0, IF( ISNUMBER(Z15), 0, 1 ))</f>
        <v>0</v>
      </c>
      <c r="CR15" s="61">
        <f>IF('[1]Validation flags'!$H$3=1,0, IF( ISNUMBER(AA15), 0, 1 ))</f>
        <v>0</v>
      </c>
      <c r="CS15" s="61">
        <f>IF('[1]Validation flags'!$H$3=1,0, IF( ISNUMBER(AB15), 0, 1 ))</f>
        <v>0</v>
      </c>
      <c r="CT15" s="61">
        <f>IF('[1]Validation flags'!$H$3=1,0, IF( ISNUMBER(AC15), 0, 1 ))</f>
        <v>0</v>
      </c>
      <c r="CU15" s="60"/>
      <c r="CV15" s="61">
        <f>IF('[1]Validation flags'!$H$3=1,0, IF( ISNUMBER(AE15), 0, 1 ))</f>
        <v>0</v>
      </c>
      <c r="CW15" s="61">
        <f>IF('[1]Validation flags'!$H$3=1,0, IF( ISNUMBER(AF15), 0, 1 ))</f>
        <v>0</v>
      </c>
      <c r="CX15" s="61">
        <f>IF('[1]Validation flags'!$H$3=1,0, IF( ISNUMBER(AG15), 0, 1 ))</f>
        <v>0</v>
      </c>
      <c r="CY15" s="61">
        <f>IF('[1]Validation flags'!$H$3=1,0, IF( ISNUMBER(AH15), 0, 1 ))</f>
        <v>0</v>
      </c>
      <c r="CZ15" s="61">
        <f>IF('[1]Validation flags'!$H$3=1,0, IF( ISNUMBER(AI15), 0, 1 ))</f>
        <v>0</v>
      </c>
      <c r="DA15" s="60"/>
      <c r="DB15" s="61">
        <f>IF('[1]Validation flags'!$H$3=1,0, IF( ISNUMBER(AK15), 0, 1 ))</f>
        <v>0</v>
      </c>
      <c r="DC15" s="61">
        <f>IF('[1]Validation flags'!$H$3=1,0, IF( ISNUMBER(AL15), 0, 1 ))</f>
        <v>0</v>
      </c>
      <c r="DD15" s="61">
        <f>IF('[1]Validation flags'!$H$3=1,0, IF( ISNUMBER(AM15), 0, 1 ))</f>
        <v>0</v>
      </c>
      <c r="DE15" s="61">
        <f>IF('[1]Validation flags'!$H$3=1,0, IF( ISNUMBER(AN15), 0, 1 ))</f>
        <v>0</v>
      </c>
      <c r="DF15" s="61">
        <f>IF('[1]Validation flags'!$H$3=1,0, IF( ISNUMBER(AO15), 0, 1 ))</f>
        <v>0</v>
      </c>
      <c r="DG15" s="60"/>
      <c r="DH15" s="61">
        <f>IF('[1]Validation flags'!$H$3=1,0, IF( ISNUMBER(AQ15), 0, 1 ))</f>
        <v>0</v>
      </c>
      <c r="DI15" s="61">
        <f>IF('[1]Validation flags'!$H$3=1,0, IF( ISNUMBER(AR15), 0, 1 ))</f>
        <v>0</v>
      </c>
      <c r="DJ15" s="61">
        <f>IF('[1]Validation flags'!$H$3=1,0, IF( ISNUMBER(AS15), 0, 1 ))</f>
        <v>0</v>
      </c>
      <c r="DK15" s="61">
        <f>IF('[1]Validation flags'!$H$3=1,0, IF( ISNUMBER(AT15), 0, 1 ))</f>
        <v>0</v>
      </c>
      <c r="DL15" s="61">
        <f>IF('[1]Validation flags'!$H$3=1,0, IF( ISNUMBER(AU15), 0, 1 ))</f>
        <v>0</v>
      </c>
      <c r="DM15" s="60"/>
      <c r="DN15" s="61">
        <f>IF('[1]Validation flags'!$H$3=1,0, IF( ISNUMBER(AW15), 0, 1 ))</f>
        <v>0</v>
      </c>
      <c r="DO15" s="61">
        <f>IF('[1]Validation flags'!$H$3=1,0, IF( ISNUMBER(AX15), 0, 1 ))</f>
        <v>0</v>
      </c>
      <c r="DP15" s="61">
        <f>IF('[1]Validation flags'!$H$3=1,0, IF( ISNUMBER(AY15), 0, 1 ))</f>
        <v>0</v>
      </c>
      <c r="DQ15" s="61">
        <f>IF('[1]Validation flags'!$H$3=1,0, IF( ISNUMBER(AZ15), 0, 1 ))</f>
        <v>0</v>
      </c>
      <c r="DR15" s="61">
        <f>IF('[1]Validation flags'!$H$3=1,0, IF( ISNUMBER(BA15), 0, 1 ))</f>
        <v>0</v>
      </c>
      <c r="DS15" s="60"/>
    </row>
    <row r="16" spans="2:123" s="7" customFormat="1" ht="14.25" customHeight="1" x14ac:dyDescent="0.3">
      <c r="B16" s="314">
        <f t="shared" si="9"/>
        <v>7</v>
      </c>
      <c r="C16" s="578" t="s">
        <v>1183</v>
      </c>
      <c r="D16" s="586"/>
      <c r="E16" s="331" t="s">
        <v>41</v>
      </c>
      <c r="F16" s="579">
        <v>3</v>
      </c>
      <c r="G16" s="463">
        <v>0</v>
      </c>
      <c r="H16" s="451">
        <v>0</v>
      </c>
      <c r="I16" s="451">
        <v>0</v>
      </c>
      <c r="J16" s="451">
        <v>0</v>
      </c>
      <c r="K16" s="580">
        <v>0</v>
      </c>
      <c r="L16" s="581">
        <f t="shared" si="1"/>
        <v>0</v>
      </c>
      <c r="M16" s="463">
        <v>0</v>
      </c>
      <c r="N16" s="451">
        <v>0</v>
      </c>
      <c r="O16" s="451">
        <v>0</v>
      </c>
      <c r="P16" s="451">
        <v>0</v>
      </c>
      <c r="Q16" s="580">
        <v>0</v>
      </c>
      <c r="R16" s="581">
        <f t="shared" si="2"/>
        <v>0</v>
      </c>
      <c r="S16" s="463">
        <v>0</v>
      </c>
      <c r="T16" s="451">
        <v>0</v>
      </c>
      <c r="U16" s="451">
        <v>0</v>
      </c>
      <c r="V16" s="451">
        <v>0</v>
      </c>
      <c r="W16" s="580">
        <v>0</v>
      </c>
      <c r="X16" s="581">
        <f t="shared" si="3"/>
        <v>0</v>
      </c>
      <c r="Y16" s="463">
        <v>0</v>
      </c>
      <c r="Z16" s="451">
        <v>2.6250000000000002E-2</v>
      </c>
      <c r="AA16" s="451">
        <v>0</v>
      </c>
      <c r="AB16" s="451">
        <v>0</v>
      </c>
      <c r="AC16" s="580">
        <v>0</v>
      </c>
      <c r="AD16" s="581">
        <f t="shared" si="4"/>
        <v>2.6250000000000002E-2</v>
      </c>
      <c r="AE16" s="463">
        <v>0</v>
      </c>
      <c r="AF16" s="451">
        <v>2.6250000000000002E-2</v>
      </c>
      <c r="AG16" s="451">
        <v>0</v>
      </c>
      <c r="AH16" s="451">
        <v>0</v>
      </c>
      <c r="AI16" s="580">
        <v>0</v>
      </c>
      <c r="AJ16" s="581">
        <f t="shared" si="5"/>
        <v>2.6250000000000002E-2</v>
      </c>
      <c r="AK16" s="463">
        <v>0</v>
      </c>
      <c r="AL16" s="451">
        <v>2.6250000000000002E-2</v>
      </c>
      <c r="AM16" s="451">
        <v>0</v>
      </c>
      <c r="AN16" s="451">
        <v>0</v>
      </c>
      <c r="AO16" s="580">
        <v>0</v>
      </c>
      <c r="AP16" s="581">
        <f t="shared" si="6"/>
        <v>2.6250000000000002E-2</v>
      </c>
      <c r="AQ16" s="463">
        <v>0</v>
      </c>
      <c r="AR16" s="451">
        <v>2.6250000000000002E-2</v>
      </c>
      <c r="AS16" s="451">
        <v>0</v>
      </c>
      <c r="AT16" s="451">
        <v>0</v>
      </c>
      <c r="AU16" s="580">
        <v>0</v>
      </c>
      <c r="AV16" s="581">
        <f t="shared" si="7"/>
        <v>2.6250000000000002E-2</v>
      </c>
      <c r="AW16" s="463">
        <v>0</v>
      </c>
      <c r="AX16" s="451">
        <v>2.6250000000000002E-2</v>
      </c>
      <c r="AY16" s="451">
        <v>0</v>
      </c>
      <c r="AZ16" s="451">
        <v>0</v>
      </c>
      <c r="BA16" s="580">
        <v>0</v>
      </c>
      <c r="BB16" s="581">
        <f t="shared" si="8"/>
        <v>2.6250000000000002E-2</v>
      </c>
      <c r="BC16" s="424"/>
      <c r="BD16" s="91"/>
      <c r="BE16" s="430"/>
      <c r="BF16" s="71"/>
      <c r="BG16" s="43">
        <f t="shared" si="0"/>
        <v>0</v>
      </c>
      <c r="BH16" s="567"/>
      <c r="BI16" s="549"/>
      <c r="BJ16" s="314">
        <f t="shared" si="10"/>
        <v>7</v>
      </c>
      <c r="BK16" s="578" t="s">
        <v>1183</v>
      </c>
      <c r="BL16" s="331" t="s">
        <v>41</v>
      </c>
      <c r="BM16" s="579">
        <v>3</v>
      </c>
      <c r="BN16" s="582" t="s">
        <v>1184</v>
      </c>
      <c r="BO16" s="583" t="s">
        <v>1185</v>
      </c>
      <c r="BP16" s="583" t="s">
        <v>1186</v>
      </c>
      <c r="BQ16" s="583" t="s">
        <v>1187</v>
      </c>
      <c r="BR16" s="584" t="s">
        <v>1188</v>
      </c>
      <c r="BS16" s="585" t="s">
        <v>1189</v>
      </c>
      <c r="BT16" s="549"/>
      <c r="BV16" s="14"/>
      <c r="BW16" s="14"/>
      <c r="BX16" s="61">
        <f>IF('[1]Validation flags'!$H$3=1,0, IF( ISNUMBER(G16), 0, 1 ))</f>
        <v>0</v>
      </c>
      <c r="BY16" s="61">
        <f>IF('[1]Validation flags'!$H$3=1,0, IF( ISNUMBER(H16), 0, 1 ))</f>
        <v>0</v>
      </c>
      <c r="BZ16" s="61">
        <f>IF('[1]Validation flags'!$H$3=1,0, IF( ISNUMBER(I16), 0, 1 ))</f>
        <v>0</v>
      </c>
      <c r="CA16" s="61">
        <f>IF('[1]Validation flags'!$H$3=1,0, IF( ISNUMBER(J16), 0, 1 ))</f>
        <v>0</v>
      </c>
      <c r="CB16" s="61">
        <f>IF('[1]Validation flags'!$H$3=1,0, IF( ISNUMBER(K16), 0, 1 ))</f>
        <v>0</v>
      </c>
      <c r="CC16" s="577"/>
      <c r="CD16" s="61">
        <f>IF('[1]Validation flags'!$H$3=1,0, IF( ISNUMBER(M16), 0, 1 ))</f>
        <v>0</v>
      </c>
      <c r="CE16" s="61">
        <f>IF('[1]Validation flags'!$H$3=1,0, IF( ISNUMBER(N16), 0, 1 ))</f>
        <v>0</v>
      </c>
      <c r="CF16" s="61">
        <f>IF('[1]Validation flags'!$H$3=1,0, IF( ISNUMBER(O16), 0, 1 ))</f>
        <v>0</v>
      </c>
      <c r="CG16" s="61">
        <f>IF('[1]Validation flags'!$H$3=1,0, IF( ISNUMBER(P16), 0, 1 ))</f>
        <v>0</v>
      </c>
      <c r="CH16" s="61">
        <f>IF('[1]Validation flags'!$H$3=1,0, IF( ISNUMBER(Q16), 0, 1 ))</f>
        <v>0</v>
      </c>
      <c r="CI16" s="60"/>
      <c r="CJ16" s="61">
        <f>IF('[1]Validation flags'!$H$3=1,0, IF( ISNUMBER(S16), 0, 1 ))</f>
        <v>0</v>
      </c>
      <c r="CK16" s="61">
        <f>IF('[1]Validation flags'!$H$3=1,0, IF( ISNUMBER(T16), 0, 1 ))</f>
        <v>0</v>
      </c>
      <c r="CL16" s="61">
        <f>IF('[1]Validation flags'!$H$3=1,0, IF( ISNUMBER(U16), 0, 1 ))</f>
        <v>0</v>
      </c>
      <c r="CM16" s="61">
        <f>IF('[1]Validation flags'!$H$3=1,0, IF( ISNUMBER(V16), 0, 1 ))</f>
        <v>0</v>
      </c>
      <c r="CN16" s="61">
        <f>IF('[1]Validation flags'!$H$3=1,0, IF( ISNUMBER(W16), 0, 1 ))</f>
        <v>0</v>
      </c>
      <c r="CO16" s="60"/>
      <c r="CP16" s="61">
        <f>IF('[1]Validation flags'!$H$3=1,0, IF( ISNUMBER(Y16), 0, 1 ))</f>
        <v>0</v>
      </c>
      <c r="CQ16" s="61">
        <f>IF('[1]Validation flags'!$H$3=1,0, IF( ISNUMBER(Z16), 0, 1 ))</f>
        <v>0</v>
      </c>
      <c r="CR16" s="61">
        <f>IF('[1]Validation flags'!$H$3=1,0, IF( ISNUMBER(AA16), 0, 1 ))</f>
        <v>0</v>
      </c>
      <c r="CS16" s="61">
        <f>IF('[1]Validation flags'!$H$3=1,0, IF( ISNUMBER(AB16), 0, 1 ))</f>
        <v>0</v>
      </c>
      <c r="CT16" s="61">
        <f>IF('[1]Validation flags'!$H$3=1,0, IF( ISNUMBER(AC16), 0, 1 ))</f>
        <v>0</v>
      </c>
      <c r="CU16" s="60"/>
      <c r="CV16" s="61">
        <f>IF('[1]Validation flags'!$H$3=1,0, IF( ISNUMBER(AE16), 0, 1 ))</f>
        <v>0</v>
      </c>
      <c r="CW16" s="61">
        <f>IF('[1]Validation flags'!$H$3=1,0, IF( ISNUMBER(AF16), 0, 1 ))</f>
        <v>0</v>
      </c>
      <c r="CX16" s="61">
        <f>IF('[1]Validation flags'!$H$3=1,0, IF( ISNUMBER(AG16), 0, 1 ))</f>
        <v>0</v>
      </c>
      <c r="CY16" s="61">
        <f>IF('[1]Validation flags'!$H$3=1,0, IF( ISNUMBER(AH16), 0, 1 ))</f>
        <v>0</v>
      </c>
      <c r="CZ16" s="61">
        <f>IF('[1]Validation flags'!$H$3=1,0, IF( ISNUMBER(AI16), 0, 1 ))</f>
        <v>0</v>
      </c>
      <c r="DA16" s="60"/>
      <c r="DB16" s="61">
        <f>IF('[1]Validation flags'!$H$3=1,0, IF( ISNUMBER(AK16), 0, 1 ))</f>
        <v>0</v>
      </c>
      <c r="DC16" s="61">
        <f>IF('[1]Validation flags'!$H$3=1,0, IF( ISNUMBER(AL16), 0, 1 ))</f>
        <v>0</v>
      </c>
      <c r="DD16" s="61">
        <f>IF('[1]Validation flags'!$H$3=1,0, IF( ISNUMBER(AM16), 0, 1 ))</f>
        <v>0</v>
      </c>
      <c r="DE16" s="61">
        <f>IF('[1]Validation flags'!$H$3=1,0, IF( ISNUMBER(AN16), 0, 1 ))</f>
        <v>0</v>
      </c>
      <c r="DF16" s="61">
        <f>IF('[1]Validation flags'!$H$3=1,0, IF( ISNUMBER(AO16), 0, 1 ))</f>
        <v>0</v>
      </c>
      <c r="DG16" s="60"/>
      <c r="DH16" s="61">
        <f>IF('[1]Validation flags'!$H$3=1,0, IF( ISNUMBER(AQ16), 0, 1 ))</f>
        <v>0</v>
      </c>
      <c r="DI16" s="61">
        <f>IF('[1]Validation flags'!$H$3=1,0, IF( ISNUMBER(AR16), 0, 1 ))</f>
        <v>0</v>
      </c>
      <c r="DJ16" s="61">
        <f>IF('[1]Validation flags'!$H$3=1,0, IF( ISNUMBER(AS16), 0, 1 ))</f>
        <v>0</v>
      </c>
      <c r="DK16" s="61">
        <f>IF('[1]Validation flags'!$H$3=1,0, IF( ISNUMBER(AT16), 0, 1 ))</f>
        <v>0</v>
      </c>
      <c r="DL16" s="61">
        <f>IF('[1]Validation flags'!$H$3=1,0, IF( ISNUMBER(AU16), 0, 1 ))</f>
        <v>0</v>
      </c>
      <c r="DM16" s="60"/>
      <c r="DN16" s="61">
        <f>IF('[1]Validation flags'!$H$3=1,0, IF( ISNUMBER(AW16), 0, 1 ))</f>
        <v>0</v>
      </c>
      <c r="DO16" s="61">
        <f>IF('[1]Validation flags'!$H$3=1,0, IF( ISNUMBER(AX16), 0, 1 ))</f>
        <v>0</v>
      </c>
      <c r="DP16" s="61">
        <f>IF('[1]Validation flags'!$H$3=1,0, IF( ISNUMBER(AY16), 0, 1 ))</f>
        <v>0</v>
      </c>
      <c r="DQ16" s="61">
        <f>IF('[1]Validation flags'!$H$3=1,0, IF( ISNUMBER(AZ16), 0, 1 ))</f>
        <v>0</v>
      </c>
      <c r="DR16" s="61">
        <f>IF('[1]Validation flags'!$H$3=1,0, IF( ISNUMBER(BA16), 0, 1 ))</f>
        <v>0</v>
      </c>
      <c r="DS16" s="60"/>
    </row>
    <row r="17" spans="2:124" ht="14.25" customHeight="1" x14ac:dyDescent="0.3">
      <c r="B17" s="314">
        <f t="shared" si="9"/>
        <v>8</v>
      </c>
      <c r="C17" s="578" t="s">
        <v>1190</v>
      </c>
      <c r="D17" s="586"/>
      <c r="E17" s="331" t="s">
        <v>41</v>
      </c>
      <c r="F17" s="579">
        <v>3</v>
      </c>
      <c r="G17" s="463">
        <v>0</v>
      </c>
      <c r="H17" s="451">
        <v>0</v>
      </c>
      <c r="I17" s="451">
        <v>0</v>
      </c>
      <c r="J17" s="451">
        <v>0</v>
      </c>
      <c r="K17" s="580">
        <v>0</v>
      </c>
      <c r="L17" s="581">
        <f t="shared" si="1"/>
        <v>0</v>
      </c>
      <c r="M17" s="463">
        <v>0</v>
      </c>
      <c r="N17" s="451">
        <v>0</v>
      </c>
      <c r="O17" s="451">
        <v>0</v>
      </c>
      <c r="P17" s="451">
        <v>0</v>
      </c>
      <c r="Q17" s="580">
        <v>0</v>
      </c>
      <c r="R17" s="581">
        <f t="shared" si="2"/>
        <v>0</v>
      </c>
      <c r="S17" s="463">
        <v>0</v>
      </c>
      <c r="T17" s="451">
        <v>0</v>
      </c>
      <c r="U17" s="451">
        <v>0</v>
      </c>
      <c r="V17" s="451">
        <v>0</v>
      </c>
      <c r="W17" s="580">
        <v>0</v>
      </c>
      <c r="X17" s="581">
        <f t="shared" si="3"/>
        <v>0</v>
      </c>
      <c r="Y17" s="463">
        <v>0</v>
      </c>
      <c r="Z17" s="451">
        <v>0</v>
      </c>
      <c r="AA17" s="451">
        <v>0</v>
      </c>
      <c r="AB17" s="451">
        <v>0</v>
      </c>
      <c r="AC17" s="580">
        <v>0</v>
      </c>
      <c r="AD17" s="581">
        <f t="shared" si="4"/>
        <v>0</v>
      </c>
      <c r="AE17" s="463">
        <v>0</v>
      </c>
      <c r="AF17" s="451">
        <v>0</v>
      </c>
      <c r="AG17" s="451">
        <v>0</v>
      </c>
      <c r="AH17" s="451">
        <v>0</v>
      </c>
      <c r="AI17" s="580">
        <v>0</v>
      </c>
      <c r="AJ17" s="581">
        <f t="shared" si="5"/>
        <v>0</v>
      </c>
      <c r="AK17" s="463">
        <v>0</v>
      </c>
      <c r="AL17" s="451">
        <v>0</v>
      </c>
      <c r="AM17" s="451">
        <v>0</v>
      </c>
      <c r="AN17" s="451">
        <v>0</v>
      </c>
      <c r="AO17" s="580">
        <v>0</v>
      </c>
      <c r="AP17" s="581">
        <f t="shared" si="6"/>
        <v>0</v>
      </c>
      <c r="AQ17" s="463">
        <v>0</v>
      </c>
      <c r="AR17" s="451">
        <v>0</v>
      </c>
      <c r="AS17" s="451">
        <v>0</v>
      </c>
      <c r="AT17" s="451">
        <v>0</v>
      </c>
      <c r="AU17" s="580">
        <v>0</v>
      </c>
      <c r="AV17" s="581">
        <f t="shared" si="7"/>
        <v>0</v>
      </c>
      <c r="AW17" s="463">
        <v>0</v>
      </c>
      <c r="AX17" s="451">
        <v>0</v>
      </c>
      <c r="AY17" s="451">
        <v>0</v>
      </c>
      <c r="AZ17" s="451">
        <v>0</v>
      </c>
      <c r="BA17" s="580">
        <v>0</v>
      </c>
      <c r="BB17" s="581">
        <f t="shared" si="8"/>
        <v>0</v>
      </c>
      <c r="BC17" s="424"/>
      <c r="BD17" s="91"/>
      <c r="BE17" s="430"/>
      <c r="BF17" s="71"/>
      <c r="BG17" s="43">
        <f t="shared" si="0"/>
        <v>0</v>
      </c>
      <c r="BH17" s="567"/>
      <c r="BJ17" s="314">
        <f t="shared" si="10"/>
        <v>8</v>
      </c>
      <c r="BK17" s="578" t="s">
        <v>1190</v>
      </c>
      <c r="BL17" s="331" t="s">
        <v>41</v>
      </c>
      <c r="BM17" s="579">
        <v>3</v>
      </c>
      <c r="BN17" s="582" t="s">
        <v>1191</v>
      </c>
      <c r="BO17" s="583" t="s">
        <v>1192</v>
      </c>
      <c r="BP17" s="583" t="s">
        <v>1193</v>
      </c>
      <c r="BQ17" s="583" t="s">
        <v>1194</v>
      </c>
      <c r="BR17" s="584" t="s">
        <v>1195</v>
      </c>
      <c r="BS17" s="585" t="s">
        <v>1196</v>
      </c>
      <c r="BX17" s="61">
        <f>IF('[1]Validation flags'!$H$3=1,0, IF( ISNUMBER(G17), 0, 1 ))</f>
        <v>0</v>
      </c>
      <c r="BY17" s="61">
        <f>IF('[1]Validation flags'!$H$3=1,0, IF( ISNUMBER(H17), 0, 1 ))</f>
        <v>0</v>
      </c>
      <c r="BZ17" s="61">
        <f>IF('[1]Validation flags'!$H$3=1,0, IF( ISNUMBER(I17), 0, 1 ))</f>
        <v>0</v>
      </c>
      <c r="CA17" s="61">
        <f>IF('[1]Validation flags'!$H$3=1,0, IF( ISNUMBER(J17), 0, 1 ))</f>
        <v>0</v>
      </c>
      <c r="CB17" s="61">
        <f>IF('[1]Validation flags'!$H$3=1,0, IF( ISNUMBER(K17), 0, 1 ))</f>
        <v>0</v>
      </c>
      <c r="CC17" s="577"/>
      <c r="CD17" s="61">
        <f>IF('[1]Validation flags'!$H$3=1,0, IF( ISNUMBER(M17), 0, 1 ))</f>
        <v>0</v>
      </c>
      <c r="CE17" s="61">
        <f>IF('[1]Validation flags'!$H$3=1,0, IF( ISNUMBER(N17), 0, 1 ))</f>
        <v>0</v>
      </c>
      <c r="CF17" s="61">
        <f>IF('[1]Validation flags'!$H$3=1,0, IF( ISNUMBER(O17), 0, 1 ))</f>
        <v>0</v>
      </c>
      <c r="CG17" s="61">
        <f>IF('[1]Validation flags'!$H$3=1,0, IF( ISNUMBER(P17), 0, 1 ))</f>
        <v>0</v>
      </c>
      <c r="CH17" s="61">
        <f>IF('[1]Validation flags'!$H$3=1,0, IF( ISNUMBER(Q17), 0, 1 ))</f>
        <v>0</v>
      </c>
      <c r="CI17" s="60"/>
      <c r="CJ17" s="61">
        <f>IF('[1]Validation flags'!$H$3=1,0, IF( ISNUMBER(S17), 0, 1 ))</f>
        <v>0</v>
      </c>
      <c r="CK17" s="61">
        <f>IF('[1]Validation flags'!$H$3=1,0, IF( ISNUMBER(T17), 0, 1 ))</f>
        <v>0</v>
      </c>
      <c r="CL17" s="61">
        <f>IF('[1]Validation flags'!$H$3=1,0, IF( ISNUMBER(U17), 0, 1 ))</f>
        <v>0</v>
      </c>
      <c r="CM17" s="61">
        <f>IF('[1]Validation flags'!$H$3=1,0, IF( ISNUMBER(V17), 0, 1 ))</f>
        <v>0</v>
      </c>
      <c r="CN17" s="61">
        <f>IF('[1]Validation flags'!$H$3=1,0, IF( ISNUMBER(W17), 0, 1 ))</f>
        <v>0</v>
      </c>
      <c r="CO17" s="60"/>
      <c r="CP17" s="61">
        <f>IF('[1]Validation flags'!$H$3=1,0, IF( ISNUMBER(Y17), 0, 1 ))</f>
        <v>0</v>
      </c>
      <c r="CQ17" s="61">
        <f>IF('[1]Validation flags'!$H$3=1,0, IF( ISNUMBER(Z17), 0, 1 ))</f>
        <v>0</v>
      </c>
      <c r="CR17" s="61">
        <f>IF('[1]Validation flags'!$H$3=1,0, IF( ISNUMBER(AA17), 0, 1 ))</f>
        <v>0</v>
      </c>
      <c r="CS17" s="61">
        <f>IF('[1]Validation flags'!$H$3=1,0, IF( ISNUMBER(AB17), 0, 1 ))</f>
        <v>0</v>
      </c>
      <c r="CT17" s="61">
        <f>IF('[1]Validation flags'!$H$3=1,0, IF( ISNUMBER(AC17), 0, 1 ))</f>
        <v>0</v>
      </c>
      <c r="CU17" s="60"/>
      <c r="CV17" s="61">
        <f>IF('[1]Validation flags'!$H$3=1,0, IF( ISNUMBER(AE17), 0, 1 ))</f>
        <v>0</v>
      </c>
      <c r="CW17" s="61">
        <f>IF('[1]Validation flags'!$H$3=1,0, IF( ISNUMBER(AF17), 0, 1 ))</f>
        <v>0</v>
      </c>
      <c r="CX17" s="61">
        <f>IF('[1]Validation flags'!$H$3=1,0, IF( ISNUMBER(AG17), 0, 1 ))</f>
        <v>0</v>
      </c>
      <c r="CY17" s="61">
        <f>IF('[1]Validation flags'!$H$3=1,0, IF( ISNUMBER(AH17), 0, 1 ))</f>
        <v>0</v>
      </c>
      <c r="CZ17" s="61">
        <f>IF('[1]Validation flags'!$H$3=1,0, IF( ISNUMBER(AI17), 0, 1 ))</f>
        <v>0</v>
      </c>
      <c r="DA17" s="60"/>
      <c r="DB17" s="61">
        <f>IF('[1]Validation flags'!$H$3=1,0, IF( ISNUMBER(AK17), 0, 1 ))</f>
        <v>0</v>
      </c>
      <c r="DC17" s="61">
        <f>IF('[1]Validation flags'!$H$3=1,0, IF( ISNUMBER(AL17), 0, 1 ))</f>
        <v>0</v>
      </c>
      <c r="DD17" s="61">
        <f>IF('[1]Validation flags'!$H$3=1,0, IF( ISNUMBER(AM17), 0, 1 ))</f>
        <v>0</v>
      </c>
      <c r="DE17" s="61">
        <f>IF('[1]Validation flags'!$H$3=1,0, IF( ISNUMBER(AN17), 0, 1 ))</f>
        <v>0</v>
      </c>
      <c r="DF17" s="61">
        <f>IF('[1]Validation flags'!$H$3=1,0, IF( ISNUMBER(AO17), 0, 1 ))</f>
        <v>0</v>
      </c>
      <c r="DG17" s="60"/>
      <c r="DH17" s="61">
        <f>IF('[1]Validation flags'!$H$3=1,0, IF( ISNUMBER(AQ17), 0, 1 ))</f>
        <v>0</v>
      </c>
      <c r="DI17" s="61">
        <f>IF('[1]Validation flags'!$H$3=1,0, IF( ISNUMBER(AR17), 0, 1 ))</f>
        <v>0</v>
      </c>
      <c r="DJ17" s="61">
        <f>IF('[1]Validation flags'!$H$3=1,0, IF( ISNUMBER(AS17), 0, 1 ))</f>
        <v>0</v>
      </c>
      <c r="DK17" s="61">
        <f>IF('[1]Validation flags'!$H$3=1,0, IF( ISNUMBER(AT17), 0, 1 ))</f>
        <v>0</v>
      </c>
      <c r="DL17" s="61">
        <f>IF('[1]Validation flags'!$H$3=1,0, IF( ISNUMBER(AU17), 0, 1 ))</f>
        <v>0</v>
      </c>
      <c r="DM17" s="60"/>
      <c r="DN17" s="61">
        <f>IF('[1]Validation flags'!$H$3=1,0, IF( ISNUMBER(AW17), 0, 1 ))</f>
        <v>0</v>
      </c>
      <c r="DO17" s="61">
        <f>IF('[1]Validation flags'!$H$3=1,0, IF( ISNUMBER(AX17), 0, 1 ))</f>
        <v>0</v>
      </c>
      <c r="DP17" s="61">
        <f>IF('[1]Validation flags'!$H$3=1,0, IF( ISNUMBER(AY17), 0, 1 ))</f>
        <v>0</v>
      </c>
      <c r="DQ17" s="61">
        <f>IF('[1]Validation flags'!$H$3=1,0, IF( ISNUMBER(AZ17), 0, 1 ))</f>
        <v>0</v>
      </c>
      <c r="DR17" s="61">
        <f>IF('[1]Validation flags'!$H$3=1,0, IF( ISNUMBER(BA17), 0, 1 ))</f>
        <v>0</v>
      </c>
      <c r="DS17" s="60"/>
    </row>
    <row r="18" spans="2:124" ht="14.25" customHeight="1" x14ac:dyDescent="0.3">
      <c r="B18" s="314">
        <f t="shared" si="9"/>
        <v>9</v>
      </c>
      <c r="C18" s="578" t="s">
        <v>1197</v>
      </c>
      <c r="D18" s="586"/>
      <c r="E18" s="331" t="s">
        <v>41</v>
      </c>
      <c r="F18" s="579">
        <v>3</v>
      </c>
      <c r="G18" s="463">
        <v>0</v>
      </c>
      <c r="H18" s="451">
        <v>0</v>
      </c>
      <c r="I18" s="451">
        <v>0</v>
      </c>
      <c r="J18" s="451">
        <v>0</v>
      </c>
      <c r="K18" s="580">
        <v>0</v>
      </c>
      <c r="L18" s="581">
        <f t="shared" si="1"/>
        <v>0</v>
      </c>
      <c r="M18" s="463">
        <v>0</v>
      </c>
      <c r="N18" s="451">
        <v>0</v>
      </c>
      <c r="O18" s="451">
        <v>0</v>
      </c>
      <c r="P18" s="451">
        <v>0</v>
      </c>
      <c r="Q18" s="580">
        <v>0</v>
      </c>
      <c r="R18" s="581">
        <f t="shared" si="2"/>
        <v>0</v>
      </c>
      <c r="S18" s="463">
        <v>0</v>
      </c>
      <c r="T18" s="451">
        <v>0</v>
      </c>
      <c r="U18" s="451">
        <v>0</v>
      </c>
      <c r="V18" s="451">
        <v>0</v>
      </c>
      <c r="W18" s="580">
        <v>0</v>
      </c>
      <c r="X18" s="581">
        <f t="shared" si="3"/>
        <v>0</v>
      </c>
      <c r="Y18" s="463">
        <v>0</v>
      </c>
      <c r="Z18" s="451">
        <v>0</v>
      </c>
      <c r="AA18" s="451">
        <v>0</v>
      </c>
      <c r="AB18" s="451">
        <v>0</v>
      </c>
      <c r="AC18" s="580">
        <v>0</v>
      </c>
      <c r="AD18" s="581">
        <f t="shared" si="4"/>
        <v>0</v>
      </c>
      <c r="AE18" s="463">
        <v>0</v>
      </c>
      <c r="AF18" s="451">
        <v>3.7380000000000004E-2</v>
      </c>
      <c r="AG18" s="451">
        <v>0</v>
      </c>
      <c r="AH18" s="451">
        <v>0</v>
      </c>
      <c r="AI18" s="580">
        <v>0</v>
      </c>
      <c r="AJ18" s="581">
        <f t="shared" si="5"/>
        <v>3.7380000000000004E-2</v>
      </c>
      <c r="AK18" s="463">
        <v>0</v>
      </c>
      <c r="AL18" s="451">
        <v>7.4760000000000007E-2</v>
      </c>
      <c r="AM18" s="451">
        <v>0</v>
      </c>
      <c r="AN18" s="451">
        <v>0</v>
      </c>
      <c r="AO18" s="580">
        <v>0</v>
      </c>
      <c r="AP18" s="581">
        <f t="shared" si="6"/>
        <v>7.4760000000000007E-2</v>
      </c>
      <c r="AQ18" s="463">
        <v>0</v>
      </c>
      <c r="AR18" s="451">
        <v>0.26166</v>
      </c>
      <c r="AS18" s="451">
        <v>0</v>
      </c>
      <c r="AT18" s="451">
        <v>0</v>
      </c>
      <c r="AU18" s="580">
        <v>0</v>
      </c>
      <c r="AV18" s="581">
        <f t="shared" si="7"/>
        <v>0.26166</v>
      </c>
      <c r="AW18" s="463">
        <v>0</v>
      </c>
      <c r="AX18" s="451">
        <v>0</v>
      </c>
      <c r="AY18" s="451">
        <v>0</v>
      </c>
      <c r="AZ18" s="451">
        <v>0</v>
      </c>
      <c r="BA18" s="580">
        <v>0</v>
      </c>
      <c r="BB18" s="581">
        <f t="shared" si="8"/>
        <v>0</v>
      </c>
      <c r="BC18" s="424"/>
      <c r="BD18" s="91"/>
      <c r="BE18" s="430"/>
      <c r="BF18" s="71"/>
      <c r="BG18" s="43">
        <f t="shared" si="0"/>
        <v>0</v>
      </c>
      <c r="BH18" s="567"/>
      <c r="BJ18" s="314">
        <f t="shared" si="10"/>
        <v>9</v>
      </c>
      <c r="BK18" s="578" t="s">
        <v>1197</v>
      </c>
      <c r="BL18" s="331" t="s">
        <v>41</v>
      </c>
      <c r="BM18" s="579">
        <v>3</v>
      </c>
      <c r="BN18" s="582" t="s">
        <v>1198</v>
      </c>
      <c r="BO18" s="583" t="s">
        <v>1199</v>
      </c>
      <c r="BP18" s="583" t="s">
        <v>1200</v>
      </c>
      <c r="BQ18" s="583" t="s">
        <v>1201</v>
      </c>
      <c r="BR18" s="584" t="s">
        <v>1202</v>
      </c>
      <c r="BS18" s="585" t="s">
        <v>1203</v>
      </c>
      <c r="BX18" s="61">
        <f>IF('[1]Validation flags'!$H$3=1,0, IF( ISNUMBER(G18), 0, 1 ))</f>
        <v>0</v>
      </c>
      <c r="BY18" s="61">
        <f>IF('[1]Validation flags'!$H$3=1,0, IF( ISNUMBER(H18), 0, 1 ))</f>
        <v>0</v>
      </c>
      <c r="BZ18" s="61">
        <f>IF('[1]Validation flags'!$H$3=1,0, IF( ISNUMBER(I18), 0, 1 ))</f>
        <v>0</v>
      </c>
      <c r="CA18" s="61">
        <f>IF('[1]Validation flags'!$H$3=1,0, IF( ISNUMBER(J18), 0, 1 ))</f>
        <v>0</v>
      </c>
      <c r="CB18" s="61">
        <f>IF('[1]Validation flags'!$H$3=1,0, IF( ISNUMBER(K18), 0, 1 ))</f>
        <v>0</v>
      </c>
      <c r="CC18" s="577"/>
      <c r="CD18" s="61">
        <f>IF('[1]Validation flags'!$H$3=1,0, IF( ISNUMBER(M18), 0, 1 ))</f>
        <v>0</v>
      </c>
      <c r="CE18" s="61">
        <f>IF('[1]Validation flags'!$H$3=1,0, IF( ISNUMBER(N18), 0, 1 ))</f>
        <v>0</v>
      </c>
      <c r="CF18" s="61">
        <f>IF('[1]Validation flags'!$H$3=1,0, IF( ISNUMBER(O18), 0, 1 ))</f>
        <v>0</v>
      </c>
      <c r="CG18" s="61">
        <f>IF('[1]Validation flags'!$H$3=1,0, IF( ISNUMBER(P18), 0, 1 ))</f>
        <v>0</v>
      </c>
      <c r="CH18" s="61">
        <f>IF('[1]Validation flags'!$H$3=1,0, IF( ISNUMBER(Q18), 0, 1 ))</f>
        <v>0</v>
      </c>
      <c r="CI18" s="60"/>
      <c r="CJ18" s="61">
        <f>IF('[1]Validation flags'!$H$3=1,0, IF( ISNUMBER(S18), 0, 1 ))</f>
        <v>0</v>
      </c>
      <c r="CK18" s="61">
        <f>IF('[1]Validation flags'!$H$3=1,0, IF( ISNUMBER(T18), 0, 1 ))</f>
        <v>0</v>
      </c>
      <c r="CL18" s="61">
        <f>IF('[1]Validation flags'!$H$3=1,0, IF( ISNUMBER(U18), 0, 1 ))</f>
        <v>0</v>
      </c>
      <c r="CM18" s="61">
        <f>IF('[1]Validation flags'!$H$3=1,0, IF( ISNUMBER(V18), 0, 1 ))</f>
        <v>0</v>
      </c>
      <c r="CN18" s="61">
        <f>IF('[1]Validation flags'!$H$3=1,0, IF( ISNUMBER(W18), 0, 1 ))</f>
        <v>0</v>
      </c>
      <c r="CO18" s="60"/>
      <c r="CP18" s="61">
        <f>IF('[1]Validation flags'!$H$3=1,0, IF( ISNUMBER(Y18), 0, 1 ))</f>
        <v>0</v>
      </c>
      <c r="CQ18" s="61">
        <f>IF('[1]Validation flags'!$H$3=1,0, IF( ISNUMBER(Z18), 0, 1 ))</f>
        <v>0</v>
      </c>
      <c r="CR18" s="61">
        <f>IF('[1]Validation flags'!$H$3=1,0, IF( ISNUMBER(AA18), 0, 1 ))</f>
        <v>0</v>
      </c>
      <c r="CS18" s="61">
        <f>IF('[1]Validation flags'!$H$3=1,0, IF( ISNUMBER(AB18), 0, 1 ))</f>
        <v>0</v>
      </c>
      <c r="CT18" s="61">
        <f>IF('[1]Validation flags'!$H$3=1,0, IF( ISNUMBER(AC18), 0, 1 ))</f>
        <v>0</v>
      </c>
      <c r="CU18" s="60"/>
      <c r="CV18" s="61">
        <f>IF('[1]Validation flags'!$H$3=1,0, IF( ISNUMBER(AE18), 0, 1 ))</f>
        <v>0</v>
      </c>
      <c r="CW18" s="61">
        <f>IF('[1]Validation flags'!$H$3=1,0, IF( ISNUMBER(AF18), 0, 1 ))</f>
        <v>0</v>
      </c>
      <c r="CX18" s="61">
        <f>IF('[1]Validation flags'!$H$3=1,0, IF( ISNUMBER(AG18), 0, 1 ))</f>
        <v>0</v>
      </c>
      <c r="CY18" s="61">
        <f>IF('[1]Validation flags'!$H$3=1,0, IF( ISNUMBER(AH18), 0, 1 ))</f>
        <v>0</v>
      </c>
      <c r="CZ18" s="61">
        <f>IF('[1]Validation flags'!$H$3=1,0, IF( ISNUMBER(AI18), 0, 1 ))</f>
        <v>0</v>
      </c>
      <c r="DA18" s="60"/>
      <c r="DB18" s="61">
        <f>IF('[1]Validation flags'!$H$3=1,0, IF( ISNUMBER(AK18), 0, 1 ))</f>
        <v>0</v>
      </c>
      <c r="DC18" s="61">
        <f>IF('[1]Validation flags'!$H$3=1,0, IF( ISNUMBER(AL18), 0, 1 ))</f>
        <v>0</v>
      </c>
      <c r="DD18" s="61">
        <f>IF('[1]Validation flags'!$H$3=1,0, IF( ISNUMBER(AM18), 0, 1 ))</f>
        <v>0</v>
      </c>
      <c r="DE18" s="61">
        <f>IF('[1]Validation flags'!$H$3=1,0, IF( ISNUMBER(AN18), 0, 1 ))</f>
        <v>0</v>
      </c>
      <c r="DF18" s="61">
        <f>IF('[1]Validation flags'!$H$3=1,0, IF( ISNUMBER(AO18), 0, 1 ))</f>
        <v>0</v>
      </c>
      <c r="DG18" s="60"/>
      <c r="DH18" s="61">
        <f>IF('[1]Validation flags'!$H$3=1,0, IF( ISNUMBER(AQ18), 0, 1 ))</f>
        <v>0</v>
      </c>
      <c r="DI18" s="61">
        <f>IF('[1]Validation flags'!$H$3=1,0, IF( ISNUMBER(AR18), 0, 1 ))</f>
        <v>0</v>
      </c>
      <c r="DJ18" s="61">
        <f>IF('[1]Validation flags'!$H$3=1,0, IF( ISNUMBER(AS18), 0, 1 ))</f>
        <v>0</v>
      </c>
      <c r="DK18" s="61">
        <f>IF('[1]Validation flags'!$H$3=1,0, IF( ISNUMBER(AT18), 0, 1 ))</f>
        <v>0</v>
      </c>
      <c r="DL18" s="61">
        <f>IF('[1]Validation flags'!$H$3=1,0, IF( ISNUMBER(AU18), 0, 1 ))</f>
        <v>0</v>
      </c>
      <c r="DM18" s="60"/>
      <c r="DN18" s="61">
        <f>IF('[1]Validation flags'!$H$3=1,0, IF( ISNUMBER(AW18), 0, 1 ))</f>
        <v>0</v>
      </c>
      <c r="DO18" s="61">
        <f>IF('[1]Validation flags'!$H$3=1,0, IF( ISNUMBER(AX18), 0, 1 ))</f>
        <v>0</v>
      </c>
      <c r="DP18" s="61">
        <f>IF('[1]Validation flags'!$H$3=1,0, IF( ISNUMBER(AY18), 0, 1 ))</f>
        <v>0</v>
      </c>
      <c r="DQ18" s="61">
        <f>IF('[1]Validation flags'!$H$3=1,0, IF( ISNUMBER(AZ18), 0, 1 ))</f>
        <v>0</v>
      </c>
      <c r="DR18" s="61">
        <f>IF('[1]Validation flags'!$H$3=1,0, IF( ISNUMBER(BA18), 0, 1 ))</f>
        <v>0</v>
      </c>
      <c r="DS18" s="60"/>
    </row>
    <row r="19" spans="2:124" ht="14.25" customHeight="1" x14ac:dyDescent="0.3">
      <c r="B19" s="314">
        <f t="shared" si="9"/>
        <v>10</v>
      </c>
      <c r="C19" s="578" t="s">
        <v>1204</v>
      </c>
      <c r="D19" s="586"/>
      <c r="E19" s="331" t="s">
        <v>41</v>
      </c>
      <c r="F19" s="579">
        <v>3</v>
      </c>
      <c r="G19" s="463">
        <v>0</v>
      </c>
      <c r="H19" s="451">
        <v>0</v>
      </c>
      <c r="I19" s="451">
        <v>0</v>
      </c>
      <c r="J19" s="451">
        <v>0</v>
      </c>
      <c r="K19" s="580">
        <v>0</v>
      </c>
      <c r="L19" s="581">
        <f t="shared" si="1"/>
        <v>0</v>
      </c>
      <c r="M19" s="463">
        <v>0</v>
      </c>
      <c r="N19" s="451">
        <v>0</v>
      </c>
      <c r="O19" s="451">
        <v>0</v>
      </c>
      <c r="P19" s="451">
        <v>0</v>
      </c>
      <c r="Q19" s="580">
        <v>0</v>
      </c>
      <c r="R19" s="581">
        <f t="shared" si="2"/>
        <v>0</v>
      </c>
      <c r="S19" s="463">
        <v>0</v>
      </c>
      <c r="T19" s="451">
        <v>0</v>
      </c>
      <c r="U19" s="451">
        <v>0</v>
      </c>
      <c r="V19" s="451">
        <v>0</v>
      </c>
      <c r="W19" s="580">
        <v>0</v>
      </c>
      <c r="X19" s="581">
        <f t="shared" si="3"/>
        <v>0</v>
      </c>
      <c r="Y19" s="463">
        <v>0</v>
      </c>
      <c r="Z19" s="451">
        <v>0</v>
      </c>
      <c r="AA19" s="451">
        <v>0</v>
      </c>
      <c r="AB19" s="451">
        <v>0</v>
      </c>
      <c r="AC19" s="580">
        <v>0</v>
      </c>
      <c r="AD19" s="581">
        <f t="shared" si="4"/>
        <v>0</v>
      </c>
      <c r="AE19" s="463">
        <v>0</v>
      </c>
      <c r="AF19" s="451">
        <v>7.6440000000000015E-3</v>
      </c>
      <c r="AG19" s="451">
        <v>0</v>
      </c>
      <c r="AH19" s="451">
        <v>0</v>
      </c>
      <c r="AI19" s="580">
        <v>0</v>
      </c>
      <c r="AJ19" s="581">
        <f t="shared" si="5"/>
        <v>7.6440000000000015E-3</v>
      </c>
      <c r="AK19" s="463">
        <v>0</v>
      </c>
      <c r="AL19" s="451">
        <v>1.5288000000000003E-2</v>
      </c>
      <c r="AM19" s="451">
        <v>0</v>
      </c>
      <c r="AN19" s="451">
        <v>0</v>
      </c>
      <c r="AO19" s="580">
        <v>0</v>
      </c>
      <c r="AP19" s="581">
        <f t="shared" si="6"/>
        <v>1.5288000000000003E-2</v>
      </c>
      <c r="AQ19" s="463">
        <v>0</v>
      </c>
      <c r="AR19" s="451">
        <v>5.3508E-2</v>
      </c>
      <c r="AS19" s="451">
        <v>0</v>
      </c>
      <c r="AT19" s="451">
        <v>0</v>
      </c>
      <c r="AU19" s="580">
        <v>0</v>
      </c>
      <c r="AV19" s="581">
        <f t="shared" si="7"/>
        <v>5.3508E-2</v>
      </c>
      <c r="AW19" s="463">
        <v>0</v>
      </c>
      <c r="AX19" s="451">
        <v>0</v>
      </c>
      <c r="AY19" s="451">
        <v>0</v>
      </c>
      <c r="AZ19" s="451">
        <v>0</v>
      </c>
      <c r="BA19" s="580">
        <v>0</v>
      </c>
      <c r="BB19" s="581">
        <f t="shared" si="8"/>
        <v>0</v>
      </c>
      <c r="BC19" s="424"/>
      <c r="BD19" s="91"/>
      <c r="BE19" s="430"/>
      <c r="BF19" s="71"/>
      <c r="BG19" s="43">
        <f t="shared" si="0"/>
        <v>0</v>
      </c>
      <c r="BH19" s="567"/>
      <c r="BJ19" s="314">
        <f t="shared" si="10"/>
        <v>10</v>
      </c>
      <c r="BK19" s="578" t="s">
        <v>1204</v>
      </c>
      <c r="BL19" s="331" t="s">
        <v>41</v>
      </c>
      <c r="BM19" s="579">
        <v>3</v>
      </c>
      <c r="BN19" s="582" t="s">
        <v>1205</v>
      </c>
      <c r="BO19" s="583" t="s">
        <v>1206</v>
      </c>
      <c r="BP19" s="583" t="s">
        <v>1207</v>
      </c>
      <c r="BQ19" s="583" t="s">
        <v>1208</v>
      </c>
      <c r="BR19" s="584" t="s">
        <v>1209</v>
      </c>
      <c r="BS19" s="585" t="s">
        <v>1210</v>
      </c>
      <c r="BX19" s="61">
        <f>IF('[1]Validation flags'!$H$3=1,0, IF( ISNUMBER(G19), 0, 1 ))</f>
        <v>0</v>
      </c>
      <c r="BY19" s="61">
        <f>IF('[1]Validation flags'!$H$3=1,0, IF( ISNUMBER(H19), 0, 1 ))</f>
        <v>0</v>
      </c>
      <c r="BZ19" s="61">
        <f>IF('[1]Validation flags'!$H$3=1,0, IF( ISNUMBER(I19), 0, 1 ))</f>
        <v>0</v>
      </c>
      <c r="CA19" s="61">
        <f>IF('[1]Validation flags'!$H$3=1,0, IF( ISNUMBER(J19), 0, 1 ))</f>
        <v>0</v>
      </c>
      <c r="CB19" s="61">
        <f>IF('[1]Validation flags'!$H$3=1,0, IF( ISNUMBER(K19), 0, 1 ))</f>
        <v>0</v>
      </c>
      <c r="CC19" s="577"/>
      <c r="CD19" s="61">
        <f>IF('[1]Validation flags'!$H$3=1,0, IF( ISNUMBER(M19), 0, 1 ))</f>
        <v>0</v>
      </c>
      <c r="CE19" s="61">
        <f>IF('[1]Validation flags'!$H$3=1,0, IF( ISNUMBER(N19), 0, 1 ))</f>
        <v>0</v>
      </c>
      <c r="CF19" s="61">
        <f>IF('[1]Validation flags'!$H$3=1,0, IF( ISNUMBER(O19), 0, 1 ))</f>
        <v>0</v>
      </c>
      <c r="CG19" s="61">
        <f>IF('[1]Validation flags'!$H$3=1,0, IF( ISNUMBER(P19), 0, 1 ))</f>
        <v>0</v>
      </c>
      <c r="CH19" s="61">
        <f>IF('[1]Validation flags'!$H$3=1,0, IF( ISNUMBER(Q19), 0, 1 ))</f>
        <v>0</v>
      </c>
      <c r="CI19" s="60"/>
      <c r="CJ19" s="61">
        <f>IF('[1]Validation flags'!$H$3=1,0, IF( ISNUMBER(S19), 0, 1 ))</f>
        <v>0</v>
      </c>
      <c r="CK19" s="61">
        <f>IF('[1]Validation flags'!$H$3=1,0, IF( ISNUMBER(T19), 0, 1 ))</f>
        <v>0</v>
      </c>
      <c r="CL19" s="61">
        <f>IF('[1]Validation flags'!$H$3=1,0, IF( ISNUMBER(U19), 0, 1 ))</f>
        <v>0</v>
      </c>
      <c r="CM19" s="61">
        <f>IF('[1]Validation flags'!$H$3=1,0, IF( ISNUMBER(V19), 0, 1 ))</f>
        <v>0</v>
      </c>
      <c r="CN19" s="61">
        <f>IF('[1]Validation flags'!$H$3=1,0, IF( ISNUMBER(W19), 0, 1 ))</f>
        <v>0</v>
      </c>
      <c r="CO19" s="60"/>
      <c r="CP19" s="61">
        <f>IF('[1]Validation flags'!$H$3=1,0, IF( ISNUMBER(Y19), 0, 1 ))</f>
        <v>0</v>
      </c>
      <c r="CQ19" s="61">
        <f>IF('[1]Validation flags'!$H$3=1,0, IF( ISNUMBER(Z19), 0, 1 ))</f>
        <v>0</v>
      </c>
      <c r="CR19" s="61">
        <f>IF('[1]Validation flags'!$H$3=1,0, IF( ISNUMBER(AA19), 0, 1 ))</f>
        <v>0</v>
      </c>
      <c r="CS19" s="61">
        <f>IF('[1]Validation flags'!$H$3=1,0, IF( ISNUMBER(AB19), 0, 1 ))</f>
        <v>0</v>
      </c>
      <c r="CT19" s="61">
        <f>IF('[1]Validation flags'!$H$3=1,0, IF( ISNUMBER(AC19), 0, 1 ))</f>
        <v>0</v>
      </c>
      <c r="CU19" s="60"/>
      <c r="CV19" s="61">
        <f>IF('[1]Validation flags'!$H$3=1,0, IF( ISNUMBER(AE19), 0, 1 ))</f>
        <v>0</v>
      </c>
      <c r="CW19" s="61">
        <f>IF('[1]Validation flags'!$H$3=1,0, IF( ISNUMBER(AF19), 0, 1 ))</f>
        <v>0</v>
      </c>
      <c r="CX19" s="61">
        <f>IF('[1]Validation flags'!$H$3=1,0, IF( ISNUMBER(AG19), 0, 1 ))</f>
        <v>0</v>
      </c>
      <c r="CY19" s="61">
        <f>IF('[1]Validation flags'!$H$3=1,0, IF( ISNUMBER(AH19), 0, 1 ))</f>
        <v>0</v>
      </c>
      <c r="CZ19" s="61">
        <f>IF('[1]Validation flags'!$H$3=1,0, IF( ISNUMBER(AI19), 0, 1 ))</f>
        <v>0</v>
      </c>
      <c r="DA19" s="60"/>
      <c r="DB19" s="61">
        <f>IF('[1]Validation flags'!$H$3=1,0, IF( ISNUMBER(AK19), 0, 1 ))</f>
        <v>0</v>
      </c>
      <c r="DC19" s="61">
        <f>IF('[1]Validation flags'!$H$3=1,0, IF( ISNUMBER(AL19), 0, 1 ))</f>
        <v>0</v>
      </c>
      <c r="DD19" s="61">
        <f>IF('[1]Validation flags'!$H$3=1,0, IF( ISNUMBER(AM19), 0, 1 ))</f>
        <v>0</v>
      </c>
      <c r="DE19" s="61">
        <f>IF('[1]Validation flags'!$H$3=1,0, IF( ISNUMBER(AN19), 0, 1 ))</f>
        <v>0</v>
      </c>
      <c r="DF19" s="61">
        <f>IF('[1]Validation flags'!$H$3=1,0, IF( ISNUMBER(AO19), 0, 1 ))</f>
        <v>0</v>
      </c>
      <c r="DG19" s="60"/>
      <c r="DH19" s="61">
        <f>IF('[1]Validation flags'!$H$3=1,0, IF( ISNUMBER(AQ19), 0, 1 ))</f>
        <v>0</v>
      </c>
      <c r="DI19" s="61">
        <f>IF('[1]Validation flags'!$H$3=1,0, IF( ISNUMBER(AR19), 0, 1 ))</f>
        <v>0</v>
      </c>
      <c r="DJ19" s="61">
        <f>IF('[1]Validation flags'!$H$3=1,0, IF( ISNUMBER(AS19), 0, 1 ))</f>
        <v>0</v>
      </c>
      <c r="DK19" s="61">
        <f>IF('[1]Validation flags'!$H$3=1,0, IF( ISNUMBER(AT19), 0, 1 ))</f>
        <v>0</v>
      </c>
      <c r="DL19" s="61">
        <f>IF('[1]Validation flags'!$H$3=1,0, IF( ISNUMBER(AU19), 0, 1 ))</f>
        <v>0</v>
      </c>
      <c r="DM19" s="60"/>
      <c r="DN19" s="61">
        <f>IF('[1]Validation flags'!$H$3=1,0, IF( ISNUMBER(AW19), 0, 1 ))</f>
        <v>0</v>
      </c>
      <c r="DO19" s="61">
        <f>IF('[1]Validation flags'!$H$3=1,0, IF( ISNUMBER(AX19), 0, 1 ))</f>
        <v>0</v>
      </c>
      <c r="DP19" s="61">
        <f>IF('[1]Validation flags'!$H$3=1,0, IF( ISNUMBER(AY19), 0, 1 ))</f>
        <v>0</v>
      </c>
      <c r="DQ19" s="61">
        <f>IF('[1]Validation flags'!$H$3=1,0, IF( ISNUMBER(AZ19), 0, 1 ))</f>
        <v>0</v>
      </c>
      <c r="DR19" s="61">
        <f>IF('[1]Validation flags'!$H$3=1,0, IF( ISNUMBER(BA19), 0, 1 ))</f>
        <v>0</v>
      </c>
      <c r="DS19" s="60"/>
    </row>
    <row r="20" spans="2:124" ht="14.25" customHeight="1" x14ac:dyDescent="0.3">
      <c r="B20" s="314">
        <f t="shared" si="9"/>
        <v>11</v>
      </c>
      <c r="C20" s="578" t="s">
        <v>1211</v>
      </c>
      <c r="D20" s="586"/>
      <c r="E20" s="331" t="s">
        <v>41</v>
      </c>
      <c r="F20" s="579">
        <v>3</v>
      </c>
      <c r="G20" s="463">
        <v>0</v>
      </c>
      <c r="H20" s="451">
        <v>0</v>
      </c>
      <c r="I20" s="451">
        <v>0</v>
      </c>
      <c r="J20" s="451">
        <v>0</v>
      </c>
      <c r="K20" s="580">
        <v>0</v>
      </c>
      <c r="L20" s="581">
        <f t="shared" si="1"/>
        <v>0</v>
      </c>
      <c r="M20" s="463">
        <v>0</v>
      </c>
      <c r="N20" s="451">
        <v>0</v>
      </c>
      <c r="O20" s="451">
        <v>0</v>
      </c>
      <c r="P20" s="451">
        <v>0</v>
      </c>
      <c r="Q20" s="580">
        <v>0</v>
      </c>
      <c r="R20" s="581">
        <f t="shared" si="2"/>
        <v>0</v>
      </c>
      <c r="S20" s="463">
        <v>0</v>
      </c>
      <c r="T20" s="451">
        <v>0</v>
      </c>
      <c r="U20" s="451">
        <v>0</v>
      </c>
      <c r="V20" s="451">
        <v>0</v>
      </c>
      <c r="W20" s="580">
        <v>0</v>
      </c>
      <c r="X20" s="581">
        <f t="shared" si="3"/>
        <v>0</v>
      </c>
      <c r="Y20" s="463">
        <v>0</v>
      </c>
      <c r="Z20" s="451">
        <v>0</v>
      </c>
      <c r="AA20" s="451">
        <v>0</v>
      </c>
      <c r="AB20" s="451">
        <v>0</v>
      </c>
      <c r="AC20" s="580">
        <v>0</v>
      </c>
      <c r="AD20" s="581">
        <f t="shared" si="4"/>
        <v>0</v>
      </c>
      <c r="AE20" s="463">
        <v>0</v>
      </c>
      <c r="AF20" s="451">
        <v>0</v>
      </c>
      <c r="AG20" s="451">
        <v>0</v>
      </c>
      <c r="AH20" s="451">
        <v>0</v>
      </c>
      <c r="AI20" s="580">
        <v>0</v>
      </c>
      <c r="AJ20" s="581">
        <f t="shared" si="5"/>
        <v>0</v>
      </c>
      <c r="AK20" s="463">
        <v>0</v>
      </c>
      <c r="AL20" s="451">
        <v>0</v>
      </c>
      <c r="AM20" s="451">
        <v>0</v>
      </c>
      <c r="AN20" s="451">
        <v>0</v>
      </c>
      <c r="AO20" s="580">
        <v>0</v>
      </c>
      <c r="AP20" s="581">
        <f t="shared" si="6"/>
        <v>0</v>
      </c>
      <c r="AQ20" s="463">
        <v>0</v>
      </c>
      <c r="AR20" s="451">
        <v>0</v>
      </c>
      <c r="AS20" s="451">
        <v>0</v>
      </c>
      <c r="AT20" s="451">
        <v>0</v>
      </c>
      <c r="AU20" s="580">
        <v>0</v>
      </c>
      <c r="AV20" s="581">
        <f t="shared" si="7"/>
        <v>0</v>
      </c>
      <c r="AW20" s="463">
        <v>0</v>
      </c>
      <c r="AX20" s="451">
        <v>0</v>
      </c>
      <c r="AY20" s="451">
        <v>0</v>
      </c>
      <c r="AZ20" s="451">
        <v>0</v>
      </c>
      <c r="BA20" s="580">
        <v>0</v>
      </c>
      <c r="BB20" s="581">
        <f t="shared" si="8"/>
        <v>0</v>
      </c>
      <c r="BC20" s="424"/>
      <c r="BD20" s="91"/>
      <c r="BE20" s="430"/>
      <c r="BF20" s="71"/>
      <c r="BG20" s="43">
        <f t="shared" si="0"/>
        <v>0</v>
      </c>
      <c r="BH20" s="567"/>
      <c r="BJ20" s="314">
        <f t="shared" si="10"/>
        <v>11</v>
      </c>
      <c r="BK20" s="578" t="s">
        <v>1211</v>
      </c>
      <c r="BL20" s="331" t="s">
        <v>41</v>
      </c>
      <c r="BM20" s="579">
        <v>3</v>
      </c>
      <c r="BN20" s="582" t="s">
        <v>1212</v>
      </c>
      <c r="BO20" s="583" t="s">
        <v>1213</v>
      </c>
      <c r="BP20" s="583" t="s">
        <v>1214</v>
      </c>
      <c r="BQ20" s="583" t="s">
        <v>1215</v>
      </c>
      <c r="BR20" s="584" t="s">
        <v>1216</v>
      </c>
      <c r="BS20" s="585" t="s">
        <v>1217</v>
      </c>
      <c r="BX20" s="61">
        <f>IF('[1]Validation flags'!$H$3=1,0, IF( ISNUMBER(G20), 0, 1 ))</f>
        <v>0</v>
      </c>
      <c r="BY20" s="61">
        <f>IF('[1]Validation flags'!$H$3=1,0, IF( ISNUMBER(H20), 0, 1 ))</f>
        <v>0</v>
      </c>
      <c r="BZ20" s="61">
        <f>IF('[1]Validation flags'!$H$3=1,0, IF( ISNUMBER(I20), 0, 1 ))</f>
        <v>0</v>
      </c>
      <c r="CA20" s="61">
        <f>IF('[1]Validation flags'!$H$3=1,0, IF( ISNUMBER(J20), 0, 1 ))</f>
        <v>0</v>
      </c>
      <c r="CB20" s="61">
        <f>IF('[1]Validation flags'!$H$3=1,0, IF( ISNUMBER(K20), 0, 1 ))</f>
        <v>0</v>
      </c>
      <c r="CC20" s="577"/>
      <c r="CD20" s="61">
        <f>IF('[1]Validation flags'!$H$3=1,0, IF( ISNUMBER(M20), 0, 1 ))</f>
        <v>0</v>
      </c>
      <c r="CE20" s="61">
        <f>IF('[1]Validation flags'!$H$3=1,0, IF( ISNUMBER(N20), 0, 1 ))</f>
        <v>0</v>
      </c>
      <c r="CF20" s="61">
        <f>IF('[1]Validation flags'!$H$3=1,0, IF( ISNUMBER(O20), 0, 1 ))</f>
        <v>0</v>
      </c>
      <c r="CG20" s="61">
        <f>IF('[1]Validation flags'!$H$3=1,0, IF( ISNUMBER(P20), 0, 1 ))</f>
        <v>0</v>
      </c>
      <c r="CH20" s="61">
        <f>IF('[1]Validation flags'!$H$3=1,0, IF( ISNUMBER(Q20), 0, 1 ))</f>
        <v>0</v>
      </c>
      <c r="CI20" s="60"/>
      <c r="CJ20" s="61">
        <f>IF('[1]Validation flags'!$H$3=1,0, IF( ISNUMBER(S20), 0, 1 ))</f>
        <v>0</v>
      </c>
      <c r="CK20" s="61">
        <f>IF('[1]Validation flags'!$H$3=1,0, IF( ISNUMBER(T20), 0, 1 ))</f>
        <v>0</v>
      </c>
      <c r="CL20" s="61">
        <f>IF('[1]Validation flags'!$H$3=1,0, IF( ISNUMBER(U20), 0, 1 ))</f>
        <v>0</v>
      </c>
      <c r="CM20" s="61">
        <f>IF('[1]Validation flags'!$H$3=1,0, IF( ISNUMBER(V20), 0, 1 ))</f>
        <v>0</v>
      </c>
      <c r="CN20" s="61">
        <f>IF('[1]Validation flags'!$H$3=1,0, IF( ISNUMBER(W20), 0, 1 ))</f>
        <v>0</v>
      </c>
      <c r="CO20" s="60"/>
      <c r="CP20" s="61">
        <f>IF('[1]Validation flags'!$H$3=1,0, IF( ISNUMBER(Y20), 0, 1 ))</f>
        <v>0</v>
      </c>
      <c r="CQ20" s="61">
        <f>IF('[1]Validation flags'!$H$3=1,0, IF( ISNUMBER(Z20), 0, 1 ))</f>
        <v>0</v>
      </c>
      <c r="CR20" s="61">
        <f>IF('[1]Validation flags'!$H$3=1,0, IF( ISNUMBER(AA20), 0, 1 ))</f>
        <v>0</v>
      </c>
      <c r="CS20" s="61">
        <f>IF('[1]Validation flags'!$H$3=1,0, IF( ISNUMBER(AB20), 0, 1 ))</f>
        <v>0</v>
      </c>
      <c r="CT20" s="61">
        <f>IF('[1]Validation flags'!$H$3=1,0, IF( ISNUMBER(AC20), 0, 1 ))</f>
        <v>0</v>
      </c>
      <c r="CU20" s="60"/>
      <c r="CV20" s="61">
        <f>IF('[1]Validation flags'!$H$3=1,0, IF( ISNUMBER(AE20), 0, 1 ))</f>
        <v>0</v>
      </c>
      <c r="CW20" s="61">
        <f>IF('[1]Validation flags'!$H$3=1,0, IF( ISNUMBER(AF20), 0, 1 ))</f>
        <v>0</v>
      </c>
      <c r="CX20" s="61">
        <f>IF('[1]Validation flags'!$H$3=1,0, IF( ISNUMBER(AG20), 0, 1 ))</f>
        <v>0</v>
      </c>
      <c r="CY20" s="61">
        <f>IF('[1]Validation flags'!$H$3=1,0, IF( ISNUMBER(AH20), 0, 1 ))</f>
        <v>0</v>
      </c>
      <c r="CZ20" s="61">
        <f>IF('[1]Validation flags'!$H$3=1,0, IF( ISNUMBER(AI20), 0, 1 ))</f>
        <v>0</v>
      </c>
      <c r="DA20" s="60"/>
      <c r="DB20" s="61">
        <f>IF('[1]Validation flags'!$H$3=1,0, IF( ISNUMBER(AK20), 0, 1 ))</f>
        <v>0</v>
      </c>
      <c r="DC20" s="61">
        <f>IF('[1]Validation flags'!$H$3=1,0, IF( ISNUMBER(AL20), 0, 1 ))</f>
        <v>0</v>
      </c>
      <c r="DD20" s="61">
        <f>IF('[1]Validation flags'!$H$3=1,0, IF( ISNUMBER(AM20), 0, 1 ))</f>
        <v>0</v>
      </c>
      <c r="DE20" s="61">
        <f>IF('[1]Validation flags'!$H$3=1,0, IF( ISNUMBER(AN20), 0, 1 ))</f>
        <v>0</v>
      </c>
      <c r="DF20" s="61">
        <f>IF('[1]Validation flags'!$H$3=1,0, IF( ISNUMBER(AO20), 0, 1 ))</f>
        <v>0</v>
      </c>
      <c r="DG20" s="60"/>
      <c r="DH20" s="61">
        <f>IF('[1]Validation flags'!$H$3=1,0, IF( ISNUMBER(AQ20), 0, 1 ))</f>
        <v>0</v>
      </c>
      <c r="DI20" s="61">
        <f>IF('[1]Validation flags'!$H$3=1,0, IF( ISNUMBER(AR20), 0, 1 ))</f>
        <v>0</v>
      </c>
      <c r="DJ20" s="61">
        <f>IF('[1]Validation flags'!$H$3=1,0, IF( ISNUMBER(AS20), 0, 1 ))</f>
        <v>0</v>
      </c>
      <c r="DK20" s="61">
        <f>IF('[1]Validation flags'!$H$3=1,0, IF( ISNUMBER(AT20), 0, 1 ))</f>
        <v>0</v>
      </c>
      <c r="DL20" s="61">
        <f>IF('[1]Validation flags'!$H$3=1,0, IF( ISNUMBER(AU20), 0, 1 ))</f>
        <v>0</v>
      </c>
      <c r="DM20" s="60"/>
      <c r="DN20" s="61">
        <f>IF('[1]Validation flags'!$H$3=1,0, IF( ISNUMBER(AW20), 0, 1 ))</f>
        <v>0</v>
      </c>
      <c r="DO20" s="61">
        <f>IF('[1]Validation flags'!$H$3=1,0, IF( ISNUMBER(AX20), 0, 1 ))</f>
        <v>0</v>
      </c>
      <c r="DP20" s="61">
        <f>IF('[1]Validation flags'!$H$3=1,0, IF( ISNUMBER(AY20), 0, 1 ))</f>
        <v>0</v>
      </c>
      <c r="DQ20" s="61">
        <f>IF('[1]Validation flags'!$H$3=1,0, IF( ISNUMBER(AZ20), 0, 1 ))</f>
        <v>0</v>
      </c>
      <c r="DR20" s="61">
        <f>IF('[1]Validation flags'!$H$3=1,0, IF( ISNUMBER(BA20), 0, 1 ))</f>
        <v>0</v>
      </c>
      <c r="DS20" s="60"/>
    </row>
    <row r="21" spans="2:124" ht="14.25" customHeight="1" x14ac:dyDescent="0.3">
      <c r="B21" s="314">
        <f t="shared" si="9"/>
        <v>12</v>
      </c>
      <c r="C21" s="578" t="s">
        <v>1218</v>
      </c>
      <c r="D21" s="586"/>
      <c r="E21" s="331" t="s">
        <v>41</v>
      </c>
      <c r="F21" s="579">
        <v>3</v>
      </c>
      <c r="G21" s="463">
        <v>0</v>
      </c>
      <c r="H21" s="451">
        <v>0</v>
      </c>
      <c r="I21" s="451">
        <v>0</v>
      </c>
      <c r="J21" s="451">
        <v>0</v>
      </c>
      <c r="K21" s="580">
        <v>0</v>
      </c>
      <c r="L21" s="581">
        <f t="shared" si="1"/>
        <v>0</v>
      </c>
      <c r="M21" s="463">
        <v>0</v>
      </c>
      <c r="N21" s="451">
        <v>0</v>
      </c>
      <c r="O21" s="451">
        <v>0</v>
      </c>
      <c r="P21" s="451">
        <v>0</v>
      </c>
      <c r="Q21" s="580">
        <v>0</v>
      </c>
      <c r="R21" s="581">
        <f t="shared" si="2"/>
        <v>0</v>
      </c>
      <c r="S21" s="463">
        <v>0</v>
      </c>
      <c r="T21" s="451">
        <v>0</v>
      </c>
      <c r="U21" s="451">
        <v>0</v>
      </c>
      <c r="V21" s="451">
        <v>0</v>
      </c>
      <c r="W21" s="580">
        <v>0</v>
      </c>
      <c r="X21" s="581">
        <f t="shared" si="3"/>
        <v>0</v>
      </c>
      <c r="Y21" s="463">
        <v>0</v>
      </c>
      <c r="Z21" s="451">
        <v>0</v>
      </c>
      <c r="AA21" s="451">
        <v>0</v>
      </c>
      <c r="AB21" s="451">
        <v>0</v>
      </c>
      <c r="AC21" s="580">
        <v>0</v>
      </c>
      <c r="AD21" s="581">
        <f t="shared" si="4"/>
        <v>0</v>
      </c>
      <c r="AE21" s="463">
        <v>0</v>
      </c>
      <c r="AF21" s="451">
        <v>0</v>
      </c>
      <c r="AG21" s="451">
        <v>0</v>
      </c>
      <c r="AH21" s="451">
        <v>0</v>
      </c>
      <c r="AI21" s="580">
        <v>0</v>
      </c>
      <c r="AJ21" s="581">
        <f t="shared" si="5"/>
        <v>0</v>
      </c>
      <c r="AK21" s="463">
        <v>0</v>
      </c>
      <c r="AL21" s="451">
        <v>0</v>
      </c>
      <c r="AM21" s="451">
        <v>0</v>
      </c>
      <c r="AN21" s="451">
        <v>0</v>
      </c>
      <c r="AO21" s="580">
        <v>0</v>
      </c>
      <c r="AP21" s="581">
        <f t="shared" si="6"/>
        <v>0</v>
      </c>
      <c r="AQ21" s="463">
        <v>0</v>
      </c>
      <c r="AR21" s="451">
        <v>0</v>
      </c>
      <c r="AS21" s="451">
        <v>0</v>
      </c>
      <c r="AT21" s="451">
        <v>0</v>
      </c>
      <c r="AU21" s="580">
        <v>0</v>
      </c>
      <c r="AV21" s="581">
        <f t="shared" si="7"/>
        <v>0</v>
      </c>
      <c r="AW21" s="463">
        <v>0</v>
      </c>
      <c r="AX21" s="451">
        <v>0</v>
      </c>
      <c r="AY21" s="451">
        <v>0</v>
      </c>
      <c r="AZ21" s="451">
        <v>0</v>
      </c>
      <c r="BA21" s="580">
        <v>0</v>
      </c>
      <c r="BB21" s="581">
        <f t="shared" si="8"/>
        <v>0</v>
      </c>
      <c r="BC21" s="424"/>
      <c r="BD21" s="91"/>
      <c r="BE21" s="430"/>
      <c r="BF21" s="71"/>
      <c r="BG21" s="43">
        <f t="shared" si="0"/>
        <v>0</v>
      </c>
      <c r="BH21" s="567"/>
      <c r="BJ21" s="314">
        <f t="shared" si="10"/>
        <v>12</v>
      </c>
      <c r="BK21" s="578" t="s">
        <v>1218</v>
      </c>
      <c r="BL21" s="331" t="s">
        <v>41</v>
      </c>
      <c r="BM21" s="579">
        <v>3</v>
      </c>
      <c r="BN21" s="582" t="s">
        <v>1219</v>
      </c>
      <c r="BO21" s="583" t="s">
        <v>1220</v>
      </c>
      <c r="BP21" s="583" t="s">
        <v>1221</v>
      </c>
      <c r="BQ21" s="583" t="s">
        <v>1222</v>
      </c>
      <c r="BR21" s="584" t="s">
        <v>1223</v>
      </c>
      <c r="BS21" s="585" t="s">
        <v>1224</v>
      </c>
      <c r="BX21" s="61">
        <f>IF('[1]Validation flags'!$H$3=1,0, IF( ISNUMBER(G21), 0, 1 ))</f>
        <v>0</v>
      </c>
      <c r="BY21" s="61">
        <f>IF('[1]Validation flags'!$H$3=1,0, IF( ISNUMBER(H21), 0, 1 ))</f>
        <v>0</v>
      </c>
      <c r="BZ21" s="61">
        <f>IF('[1]Validation flags'!$H$3=1,0, IF( ISNUMBER(I21), 0, 1 ))</f>
        <v>0</v>
      </c>
      <c r="CA21" s="61">
        <f>IF('[1]Validation flags'!$H$3=1,0, IF( ISNUMBER(J21), 0, 1 ))</f>
        <v>0</v>
      </c>
      <c r="CB21" s="61">
        <f>IF('[1]Validation flags'!$H$3=1,0, IF( ISNUMBER(K21), 0, 1 ))</f>
        <v>0</v>
      </c>
      <c r="CC21" s="577"/>
      <c r="CD21" s="61">
        <f>IF('[1]Validation flags'!$H$3=1,0, IF( ISNUMBER(M21), 0, 1 ))</f>
        <v>0</v>
      </c>
      <c r="CE21" s="61">
        <f>IF('[1]Validation flags'!$H$3=1,0, IF( ISNUMBER(N21), 0, 1 ))</f>
        <v>0</v>
      </c>
      <c r="CF21" s="61">
        <f>IF('[1]Validation flags'!$H$3=1,0, IF( ISNUMBER(O21), 0, 1 ))</f>
        <v>0</v>
      </c>
      <c r="CG21" s="61">
        <f>IF('[1]Validation flags'!$H$3=1,0, IF( ISNUMBER(P21), 0, 1 ))</f>
        <v>0</v>
      </c>
      <c r="CH21" s="61">
        <f>IF('[1]Validation flags'!$H$3=1,0, IF( ISNUMBER(Q21), 0, 1 ))</f>
        <v>0</v>
      </c>
      <c r="CI21" s="60"/>
      <c r="CJ21" s="61">
        <f>IF('[1]Validation flags'!$H$3=1,0, IF( ISNUMBER(S21), 0, 1 ))</f>
        <v>0</v>
      </c>
      <c r="CK21" s="61">
        <f>IF('[1]Validation flags'!$H$3=1,0, IF( ISNUMBER(T21), 0, 1 ))</f>
        <v>0</v>
      </c>
      <c r="CL21" s="61">
        <f>IF('[1]Validation flags'!$H$3=1,0, IF( ISNUMBER(U21), 0, 1 ))</f>
        <v>0</v>
      </c>
      <c r="CM21" s="61">
        <f>IF('[1]Validation flags'!$H$3=1,0, IF( ISNUMBER(V21), 0, 1 ))</f>
        <v>0</v>
      </c>
      <c r="CN21" s="61">
        <f>IF('[1]Validation flags'!$H$3=1,0, IF( ISNUMBER(W21), 0, 1 ))</f>
        <v>0</v>
      </c>
      <c r="CO21" s="60"/>
      <c r="CP21" s="61">
        <f>IF('[1]Validation flags'!$H$3=1,0, IF( ISNUMBER(Y21), 0, 1 ))</f>
        <v>0</v>
      </c>
      <c r="CQ21" s="61">
        <f>IF('[1]Validation flags'!$H$3=1,0, IF( ISNUMBER(Z21), 0, 1 ))</f>
        <v>0</v>
      </c>
      <c r="CR21" s="61">
        <f>IF('[1]Validation flags'!$H$3=1,0, IF( ISNUMBER(AA21), 0, 1 ))</f>
        <v>0</v>
      </c>
      <c r="CS21" s="61">
        <f>IF('[1]Validation flags'!$H$3=1,0, IF( ISNUMBER(AB21), 0, 1 ))</f>
        <v>0</v>
      </c>
      <c r="CT21" s="61">
        <f>IF('[1]Validation flags'!$H$3=1,0, IF( ISNUMBER(AC21), 0, 1 ))</f>
        <v>0</v>
      </c>
      <c r="CU21" s="60"/>
      <c r="CV21" s="61">
        <f>IF('[1]Validation flags'!$H$3=1,0, IF( ISNUMBER(AE21), 0, 1 ))</f>
        <v>0</v>
      </c>
      <c r="CW21" s="61">
        <f>IF('[1]Validation flags'!$H$3=1,0, IF( ISNUMBER(AF21), 0, 1 ))</f>
        <v>0</v>
      </c>
      <c r="CX21" s="61">
        <f>IF('[1]Validation flags'!$H$3=1,0, IF( ISNUMBER(AG21), 0, 1 ))</f>
        <v>0</v>
      </c>
      <c r="CY21" s="61">
        <f>IF('[1]Validation flags'!$H$3=1,0, IF( ISNUMBER(AH21), 0, 1 ))</f>
        <v>0</v>
      </c>
      <c r="CZ21" s="61">
        <f>IF('[1]Validation flags'!$H$3=1,0, IF( ISNUMBER(AI21), 0, 1 ))</f>
        <v>0</v>
      </c>
      <c r="DA21" s="60"/>
      <c r="DB21" s="61">
        <f>IF('[1]Validation flags'!$H$3=1,0, IF( ISNUMBER(AK21), 0, 1 ))</f>
        <v>0</v>
      </c>
      <c r="DC21" s="61">
        <f>IF('[1]Validation flags'!$H$3=1,0, IF( ISNUMBER(AL21), 0, 1 ))</f>
        <v>0</v>
      </c>
      <c r="DD21" s="61">
        <f>IF('[1]Validation flags'!$H$3=1,0, IF( ISNUMBER(AM21), 0, 1 ))</f>
        <v>0</v>
      </c>
      <c r="DE21" s="61">
        <f>IF('[1]Validation flags'!$H$3=1,0, IF( ISNUMBER(AN21), 0, 1 ))</f>
        <v>0</v>
      </c>
      <c r="DF21" s="61">
        <f>IF('[1]Validation flags'!$H$3=1,0, IF( ISNUMBER(AO21), 0, 1 ))</f>
        <v>0</v>
      </c>
      <c r="DG21" s="60"/>
      <c r="DH21" s="61">
        <f>IF('[1]Validation flags'!$H$3=1,0, IF( ISNUMBER(AQ21), 0, 1 ))</f>
        <v>0</v>
      </c>
      <c r="DI21" s="61">
        <f>IF('[1]Validation flags'!$H$3=1,0, IF( ISNUMBER(AR21), 0, 1 ))</f>
        <v>0</v>
      </c>
      <c r="DJ21" s="61">
        <f>IF('[1]Validation flags'!$H$3=1,0, IF( ISNUMBER(AS21), 0, 1 ))</f>
        <v>0</v>
      </c>
      <c r="DK21" s="61">
        <f>IF('[1]Validation flags'!$H$3=1,0, IF( ISNUMBER(AT21), 0, 1 ))</f>
        <v>0</v>
      </c>
      <c r="DL21" s="61">
        <f>IF('[1]Validation flags'!$H$3=1,0, IF( ISNUMBER(AU21), 0, 1 ))</f>
        <v>0</v>
      </c>
      <c r="DM21" s="60"/>
      <c r="DN21" s="61">
        <f>IF('[1]Validation flags'!$H$3=1,0, IF( ISNUMBER(AW21), 0, 1 ))</f>
        <v>0</v>
      </c>
      <c r="DO21" s="61">
        <f>IF('[1]Validation flags'!$H$3=1,0, IF( ISNUMBER(AX21), 0, 1 ))</f>
        <v>0</v>
      </c>
      <c r="DP21" s="61">
        <f>IF('[1]Validation flags'!$H$3=1,0, IF( ISNUMBER(AY21), 0, 1 ))</f>
        <v>0</v>
      </c>
      <c r="DQ21" s="61">
        <f>IF('[1]Validation flags'!$H$3=1,0, IF( ISNUMBER(AZ21), 0, 1 ))</f>
        <v>0</v>
      </c>
      <c r="DR21" s="61">
        <f>IF('[1]Validation flags'!$H$3=1,0, IF( ISNUMBER(BA21), 0, 1 ))</f>
        <v>0</v>
      </c>
      <c r="DS21" s="60"/>
    </row>
    <row r="22" spans="2:124" ht="14.25" customHeight="1" x14ac:dyDescent="0.3">
      <c r="B22" s="314">
        <f t="shared" si="9"/>
        <v>13</v>
      </c>
      <c r="C22" s="578" t="s">
        <v>1225</v>
      </c>
      <c r="D22" s="586"/>
      <c r="E22" s="331" t="s">
        <v>41</v>
      </c>
      <c r="F22" s="579">
        <v>3</v>
      </c>
      <c r="G22" s="463">
        <v>0</v>
      </c>
      <c r="H22" s="451">
        <v>0</v>
      </c>
      <c r="I22" s="451">
        <v>0</v>
      </c>
      <c r="J22" s="451">
        <v>0</v>
      </c>
      <c r="K22" s="580">
        <v>0</v>
      </c>
      <c r="L22" s="581">
        <f t="shared" si="1"/>
        <v>0</v>
      </c>
      <c r="M22" s="463">
        <v>0</v>
      </c>
      <c r="N22" s="451">
        <v>0</v>
      </c>
      <c r="O22" s="451">
        <v>0</v>
      </c>
      <c r="P22" s="451">
        <v>0</v>
      </c>
      <c r="Q22" s="580">
        <v>0</v>
      </c>
      <c r="R22" s="581">
        <f t="shared" si="2"/>
        <v>0</v>
      </c>
      <c r="S22" s="463">
        <v>0</v>
      </c>
      <c r="T22" s="451">
        <v>0</v>
      </c>
      <c r="U22" s="451">
        <v>0</v>
      </c>
      <c r="V22" s="451">
        <v>0</v>
      </c>
      <c r="W22" s="580">
        <v>0</v>
      </c>
      <c r="X22" s="581">
        <f t="shared" si="3"/>
        <v>0</v>
      </c>
      <c r="Y22" s="463">
        <v>0</v>
      </c>
      <c r="Z22" s="451">
        <v>0</v>
      </c>
      <c r="AA22" s="451">
        <v>0</v>
      </c>
      <c r="AB22" s="451">
        <v>0</v>
      </c>
      <c r="AC22" s="580">
        <v>0</v>
      </c>
      <c r="AD22" s="581">
        <f t="shared" si="4"/>
        <v>0</v>
      </c>
      <c r="AE22" s="463">
        <v>0</v>
      </c>
      <c r="AF22" s="451">
        <v>0</v>
      </c>
      <c r="AG22" s="451">
        <v>0</v>
      </c>
      <c r="AH22" s="451">
        <v>0</v>
      </c>
      <c r="AI22" s="580">
        <v>0</v>
      </c>
      <c r="AJ22" s="581">
        <f t="shared" si="5"/>
        <v>0</v>
      </c>
      <c r="AK22" s="463">
        <v>0</v>
      </c>
      <c r="AL22" s="451">
        <v>0</v>
      </c>
      <c r="AM22" s="451">
        <v>0</v>
      </c>
      <c r="AN22" s="451">
        <v>0</v>
      </c>
      <c r="AO22" s="580">
        <v>0</v>
      </c>
      <c r="AP22" s="581">
        <f t="shared" si="6"/>
        <v>0</v>
      </c>
      <c r="AQ22" s="463">
        <v>0</v>
      </c>
      <c r="AR22" s="451">
        <v>0</v>
      </c>
      <c r="AS22" s="451">
        <v>0</v>
      </c>
      <c r="AT22" s="451">
        <v>0</v>
      </c>
      <c r="AU22" s="580">
        <v>0</v>
      </c>
      <c r="AV22" s="581">
        <f t="shared" si="7"/>
        <v>0</v>
      </c>
      <c r="AW22" s="463">
        <v>0</v>
      </c>
      <c r="AX22" s="451">
        <v>0</v>
      </c>
      <c r="AY22" s="451">
        <v>0</v>
      </c>
      <c r="AZ22" s="451">
        <v>0</v>
      </c>
      <c r="BA22" s="580">
        <v>0</v>
      </c>
      <c r="BB22" s="581">
        <f t="shared" si="8"/>
        <v>0</v>
      </c>
      <c r="BC22" s="424"/>
      <c r="BD22" s="91"/>
      <c r="BE22" s="430"/>
      <c r="BF22" s="320"/>
      <c r="BG22" s="43">
        <f t="shared" si="0"/>
        <v>0</v>
      </c>
      <c r="BH22" s="567"/>
      <c r="BJ22" s="314">
        <f t="shared" si="10"/>
        <v>13</v>
      </c>
      <c r="BK22" s="578" t="s">
        <v>1225</v>
      </c>
      <c r="BL22" s="331" t="s">
        <v>41</v>
      </c>
      <c r="BM22" s="579">
        <v>3</v>
      </c>
      <c r="BN22" s="582" t="s">
        <v>1226</v>
      </c>
      <c r="BO22" s="583" t="s">
        <v>1227</v>
      </c>
      <c r="BP22" s="583" t="s">
        <v>1228</v>
      </c>
      <c r="BQ22" s="583" t="s">
        <v>1229</v>
      </c>
      <c r="BR22" s="584" t="s">
        <v>1230</v>
      </c>
      <c r="BS22" s="585" t="s">
        <v>1231</v>
      </c>
      <c r="BX22" s="61">
        <f>IF('[1]Validation flags'!$H$3=1,0, IF( ISNUMBER(G22), 0, 1 ))</f>
        <v>0</v>
      </c>
      <c r="BY22" s="61">
        <f>IF('[1]Validation flags'!$H$3=1,0, IF( ISNUMBER(H22), 0, 1 ))</f>
        <v>0</v>
      </c>
      <c r="BZ22" s="61">
        <f>IF('[1]Validation flags'!$H$3=1,0, IF( ISNUMBER(I22), 0, 1 ))</f>
        <v>0</v>
      </c>
      <c r="CA22" s="61">
        <f>IF('[1]Validation flags'!$H$3=1,0, IF( ISNUMBER(J22), 0, 1 ))</f>
        <v>0</v>
      </c>
      <c r="CB22" s="61">
        <f>IF('[1]Validation flags'!$H$3=1,0, IF( ISNUMBER(K22), 0, 1 ))</f>
        <v>0</v>
      </c>
      <c r="CC22" s="577"/>
      <c r="CD22" s="61">
        <f>IF('[1]Validation flags'!$H$3=1,0, IF( ISNUMBER(M22), 0, 1 ))</f>
        <v>0</v>
      </c>
      <c r="CE22" s="61">
        <f>IF('[1]Validation flags'!$H$3=1,0, IF( ISNUMBER(N22), 0, 1 ))</f>
        <v>0</v>
      </c>
      <c r="CF22" s="61">
        <f>IF('[1]Validation flags'!$H$3=1,0, IF( ISNUMBER(O22), 0, 1 ))</f>
        <v>0</v>
      </c>
      <c r="CG22" s="61">
        <f>IF('[1]Validation flags'!$H$3=1,0, IF( ISNUMBER(P22), 0, 1 ))</f>
        <v>0</v>
      </c>
      <c r="CH22" s="61">
        <f>IF('[1]Validation flags'!$H$3=1,0, IF( ISNUMBER(Q22), 0, 1 ))</f>
        <v>0</v>
      </c>
      <c r="CI22" s="60"/>
      <c r="CJ22" s="61">
        <f>IF('[1]Validation flags'!$H$3=1,0, IF( ISNUMBER(S22), 0, 1 ))</f>
        <v>0</v>
      </c>
      <c r="CK22" s="61">
        <f>IF('[1]Validation flags'!$H$3=1,0, IF( ISNUMBER(T22), 0, 1 ))</f>
        <v>0</v>
      </c>
      <c r="CL22" s="61">
        <f>IF('[1]Validation flags'!$H$3=1,0, IF( ISNUMBER(U22), 0, 1 ))</f>
        <v>0</v>
      </c>
      <c r="CM22" s="61">
        <f>IF('[1]Validation flags'!$H$3=1,0, IF( ISNUMBER(V22), 0, 1 ))</f>
        <v>0</v>
      </c>
      <c r="CN22" s="61">
        <f>IF('[1]Validation flags'!$H$3=1,0, IF( ISNUMBER(W22), 0, 1 ))</f>
        <v>0</v>
      </c>
      <c r="CO22" s="60"/>
      <c r="CP22" s="61">
        <f>IF('[1]Validation flags'!$H$3=1,0, IF( ISNUMBER(Y22), 0, 1 ))</f>
        <v>0</v>
      </c>
      <c r="CQ22" s="61">
        <f>IF('[1]Validation flags'!$H$3=1,0, IF( ISNUMBER(Z22), 0, 1 ))</f>
        <v>0</v>
      </c>
      <c r="CR22" s="61">
        <f>IF('[1]Validation flags'!$H$3=1,0, IF( ISNUMBER(AA22), 0, 1 ))</f>
        <v>0</v>
      </c>
      <c r="CS22" s="61">
        <f>IF('[1]Validation flags'!$H$3=1,0, IF( ISNUMBER(AB22), 0, 1 ))</f>
        <v>0</v>
      </c>
      <c r="CT22" s="61">
        <f>IF('[1]Validation flags'!$H$3=1,0, IF( ISNUMBER(AC22), 0, 1 ))</f>
        <v>0</v>
      </c>
      <c r="CU22" s="60"/>
      <c r="CV22" s="61">
        <f>IF('[1]Validation flags'!$H$3=1,0, IF( ISNUMBER(AE22), 0, 1 ))</f>
        <v>0</v>
      </c>
      <c r="CW22" s="61">
        <f>IF('[1]Validation flags'!$H$3=1,0, IF( ISNUMBER(AF22), 0, 1 ))</f>
        <v>0</v>
      </c>
      <c r="CX22" s="61">
        <f>IF('[1]Validation flags'!$H$3=1,0, IF( ISNUMBER(AG22), 0, 1 ))</f>
        <v>0</v>
      </c>
      <c r="CY22" s="61">
        <f>IF('[1]Validation flags'!$H$3=1,0, IF( ISNUMBER(AH22), 0, 1 ))</f>
        <v>0</v>
      </c>
      <c r="CZ22" s="61">
        <f>IF('[1]Validation flags'!$H$3=1,0, IF( ISNUMBER(AI22), 0, 1 ))</f>
        <v>0</v>
      </c>
      <c r="DA22" s="60"/>
      <c r="DB22" s="61">
        <f>IF('[1]Validation flags'!$H$3=1,0, IF( ISNUMBER(AK22), 0, 1 ))</f>
        <v>0</v>
      </c>
      <c r="DC22" s="61">
        <f>IF('[1]Validation flags'!$H$3=1,0, IF( ISNUMBER(AL22), 0, 1 ))</f>
        <v>0</v>
      </c>
      <c r="DD22" s="61">
        <f>IF('[1]Validation flags'!$H$3=1,0, IF( ISNUMBER(AM22), 0, 1 ))</f>
        <v>0</v>
      </c>
      <c r="DE22" s="61">
        <f>IF('[1]Validation flags'!$H$3=1,0, IF( ISNUMBER(AN22), 0, 1 ))</f>
        <v>0</v>
      </c>
      <c r="DF22" s="61">
        <f>IF('[1]Validation flags'!$H$3=1,0, IF( ISNUMBER(AO22), 0, 1 ))</f>
        <v>0</v>
      </c>
      <c r="DG22" s="60"/>
      <c r="DH22" s="61">
        <f>IF('[1]Validation flags'!$H$3=1,0, IF( ISNUMBER(AQ22), 0, 1 ))</f>
        <v>0</v>
      </c>
      <c r="DI22" s="61">
        <f>IF('[1]Validation flags'!$H$3=1,0, IF( ISNUMBER(AR22), 0, 1 ))</f>
        <v>0</v>
      </c>
      <c r="DJ22" s="61">
        <f>IF('[1]Validation flags'!$H$3=1,0, IF( ISNUMBER(AS22), 0, 1 ))</f>
        <v>0</v>
      </c>
      <c r="DK22" s="61">
        <f>IF('[1]Validation flags'!$H$3=1,0, IF( ISNUMBER(AT22), 0, 1 ))</f>
        <v>0</v>
      </c>
      <c r="DL22" s="61">
        <f>IF('[1]Validation flags'!$H$3=1,0, IF( ISNUMBER(AU22), 0, 1 ))</f>
        <v>0</v>
      </c>
      <c r="DM22" s="60"/>
      <c r="DN22" s="61">
        <f>IF('[1]Validation flags'!$H$3=1,0, IF( ISNUMBER(AW22), 0, 1 ))</f>
        <v>0</v>
      </c>
      <c r="DO22" s="61">
        <f>IF('[1]Validation flags'!$H$3=1,0, IF( ISNUMBER(AX22), 0, 1 ))</f>
        <v>0</v>
      </c>
      <c r="DP22" s="61">
        <f>IF('[1]Validation flags'!$H$3=1,0, IF( ISNUMBER(AY22), 0, 1 ))</f>
        <v>0</v>
      </c>
      <c r="DQ22" s="61">
        <f>IF('[1]Validation flags'!$H$3=1,0, IF( ISNUMBER(AZ22), 0, 1 ))</f>
        <v>0</v>
      </c>
      <c r="DR22" s="61">
        <f>IF('[1]Validation flags'!$H$3=1,0, IF( ISNUMBER(BA22), 0, 1 ))</f>
        <v>0</v>
      </c>
      <c r="DS22" s="60"/>
    </row>
    <row r="23" spans="2:124" ht="14.25" customHeight="1" x14ac:dyDescent="0.3">
      <c r="B23" s="314">
        <f t="shared" si="9"/>
        <v>14</v>
      </c>
      <c r="C23" s="578" t="s">
        <v>1232</v>
      </c>
      <c r="D23" s="586"/>
      <c r="E23" s="331" t="s">
        <v>41</v>
      </c>
      <c r="F23" s="579">
        <v>3</v>
      </c>
      <c r="G23" s="463">
        <v>0</v>
      </c>
      <c r="H23" s="451">
        <v>0</v>
      </c>
      <c r="I23" s="451">
        <v>0</v>
      </c>
      <c r="J23" s="451">
        <v>0</v>
      </c>
      <c r="K23" s="580">
        <v>0</v>
      </c>
      <c r="L23" s="581">
        <f t="shared" si="1"/>
        <v>0</v>
      </c>
      <c r="M23" s="463">
        <v>0</v>
      </c>
      <c r="N23" s="451">
        <v>0</v>
      </c>
      <c r="O23" s="451">
        <v>0</v>
      </c>
      <c r="P23" s="451">
        <v>0</v>
      </c>
      <c r="Q23" s="580">
        <v>0</v>
      </c>
      <c r="R23" s="581">
        <f t="shared" si="2"/>
        <v>0</v>
      </c>
      <c r="S23" s="463">
        <v>0</v>
      </c>
      <c r="T23" s="451">
        <v>0</v>
      </c>
      <c r="U23" s="451">
        <v>0</v>
      </c>
      <c r="V23" s="451">
        <v>0</v>
      </c>
      <c r="W23" s="580">
        <v>0</v>
      </c>
      <c r="X23" s="581">
        <f t="shared" si="3"/>
        <v>0</v>
      </c>
      <c r="Y23" s="463">
        <v>0</v>
      </c>
      <c r="Z23" s="451">
        <v>0</v>
      </c>
      <c r="AA23" s="451">
        <v>0</v>
      </c>
      <c r="AB23" s="451">
        <v>0</v>
      </c>
      <c r="AC23" s="580">
        <v>0</v>
      </c>
      <c r="AD23" s="581">
        <f t="shared" si="4"/>
        <v>0</v>
      </c>
      <c r="AE23" s="463">
        <v>0</v>
      </c>
      <c r="AF23" s="451">
        <v>0</v>
      </c>
      <c r="AG23" s="451">
        <v>0</v>
      </c>
      <c r="AH23" s="451">
        <v>0</v>
      </c>
      <c r="AI23" s="580">
        <v>0</v>
      </c>
      <c r="AJ23" s="581">
        <f t="shared" si="5"/>
        <v>0</v>
      </c>
      <c r="AK23" s="463">
        <v>0</v>
      </c>
      <c r="AL23" s="451">
        <v>0</v>
      </c>
      <c r="AM23" s="451">
        <v>0</v>
      </c>
      <c r="AN23" s="451">
        <v>0</v>
      </c>
      <c r="AO23" s="580">
        <v>0</v>
      </c>
      <c r="AP23" s="581">
        <f t="shared" si="6"/>
        <v>0</v>
      </c>
      <c r="AQ23" s="463">
        <v>0</v>
      </c>
      <c r="AR23" s="451">
        <v>0</v>
      </c>
      <c r="AS23" s="451">
        <v>0</v>
      </c>
      <c r="AT23" s="451">
        <v>0</v>
      </c>
      <c r="AU23" s="580">
        <v>0</v>
      </c>
      <c r="AV23" s="581">
        <f t="shared" si="7"/>
        <v>0</v>
      </c>
      <c r="AW23" s="463">
        <v>0</v>
      </c>
      <c r="AX23" s="451">
        <v>0</v>
      </c>
      <c r="AY23" s="451">
        <v>0</v>
      </c>
      <c r="AZ23" s="451">
        <v>0</v>
      </c>
      <c r="BA23" s="580">
        <v>0</v>
      </c>
      <c r="BB23" s="581">
        <f t="shared" si="8"/>
        <v>0</v>
      </c>
      <c r="BC23" s="424"/>
      <c r="BD23" s="91"/>
      <c r="BE23" s="430"/>
      <c r="BF23" s="320"/>
      <c r="BG23" s="43">
        <f t="shared" si="0"/>
        <v>0</v>
      </c>
      <c r="BH23" s="567"/>
      <c r="BJ23" s="314">
        <f t="shared" si="10"/>
        <v>14</v>
      </c>
      <c r="BK23" s="578" t="s">
        <v>1232</v>
      </c>
      <c r="BL23" s="331" t="s">
        <v>41</v>
      </c>
      <c r="BM23" s="579">
        <v>3</v>
      </c>
      <c r="BN23" s="582" t="s">
        <v>1233</v>
      </c>
      <c r="BO23" s="583" t="s">
        <v>1234</v>
      </c>
      <c r="BP23" s="583" t="s">
        <v>1235</v>
      </c>
      <c r="BQ23" s="583" t="s">
        <v>1236</v>
      </c>
      <c r="BR23" s="584" t="s">
        <v>1237</v>
      </c>
      <c r="BS23" s="585" t="s">
        <v>1238</v>
      </c>
      <c r="BX23" s="61">
        <f>IF('[1]Validation flags'!$H$3=1,0, IF( ISNUMBER(G23), 0, 1 ))</f>
        <v>0</v>
      </c>
      <c r="BY23" s="61">
        <f>IF('[1]Validation flags'!$H$3=1,0, IF( ISNUMBER(H23), 0, 1 ))</f>
        <v>0</v>
      </c>
      <c r="BZ23" s="61">
        <f>IF('[1]Validation flags'!$H$3=1,0, IF( ISNUMBER(I23), 0, 1 ))</f>
        <v>0</v>
      </c>
      <c r="CA23" s="61">
        <f>IF('[1]Validation flags'!$H$3=1,0, IF( ISNUMBER(J23), 0, 1 ))</f>
        <v>0</v>
      </c>
      <c r="CB23" s="61">
        <f>IF('[1]Validation flags'!$H$3=1,0, IF( ISNUMBER(K23), 0, 1 ))</f>
        <v>0</v>
      </c>
      <c r="CC23" s="577"/>
      <c r="CD23" s="61">
        <f>IF('[1]Validation flags'!$H$3=1,0, IF( ISNUMBER(M23), 0, 1 ))</f>
        <v>0</v>
      </c>
      <c r="CE23" s="61">
        <f>IF('[1]Validation flags'!$H$3=1,0, IF( ISNUMBER(N23), 0, 1 ))</f>
        <v>0</v>
      </c>
      <c r="CF23" s="61">
        <f>IF('[1]Validation flags'!$H$3=1,0, IF( ISNUMBER(O23), 0, 1 ))</f>
        <v>0</v>
      </c>
      <c r="CG23" s="61">
        <f>IF('[1]Validation flags'!$H$3=1,0, IF( ISNUMBER(P23), 0, 1 ))</f>
        <v>0</v>
      </c>
      <c r="CH23" s="61">
        <f>IF('[1]Validation flags'!$H$3=1,0, IF( ISNUMBER(Q23), 0, 1 ))</f>
        <v>0</v>
      </c>
      <c r="CI23" s="60"/>
      <c r="CJ23" s="61">
        <f>IF('[1]Validation flags'!$H$3=1,0, IF( ISNUMBER(S23), 0, 1 ))</f>
        <v>0</v>
      </c>
      <c r="CK23" s="61">
        <f>IF('[1]Validation flags'!$H$3=1,0, IF( ISNUMBER(T23), 0, 1 ))</f>
        <v>0</v>
      </c>
      <c r="CL23" s="61">
        <f>IF('[1]Validation flags'!$H$3=1,0, IF( ISNUMBER(U23), 0, 1 ))</f>
        <v>0</v>
      </c>
      <c r="CM23" s="61">
        <f>IF('[1]Validation flags'!$H$3=1,0, IF( ISNUMBER(V23), 0, 1 ))</f>
        <v>0</v>
      </c>
      <c r="CN23" s="61">
        <f>IF('[1]Validation flags'!$H$3=1,0, IF( ISNUMBER(W23), 0, 1 ))</f>
        <v>0</v>
      </c>
      <c r="CO23" s="60"/>
      <c r="CP23" s="61">
        <f>IF('[1]Validation flags'!$H$3=1,0, IF( ISNUMBER(Y23), 0, 1 ))</f>
        <v>0</v>
      </c>
      <c r="CQ23" s="61">
        <f>IF('[1]Validation flags'!$H$3=1,0, IF( ISNUMBER(Z23), 0, 1 ))</f>
        <v>0</v>
      </c>
      <c r="CR23" s="61">
        <f>IF('[1]Validation flags'!$H$3=1,0, IF( ISNUMBER(AA23), 0, 1 ))</f>
        <v>0</v>
      </c>
      <c r="CS23" s="61">
        <f>IF('[1]Validation flags'!$H$3=1,0, IF( ISNUMBER(AB23), 0, 1 ))</f>
        <v>0</v>
      </c>
      <c r="CT23" s="61">
        <f>IF('[1]Validation flags'!$H$3=1,0, IF( ISNUMBER(AC23), 0, 1 ))</f>
        <v>0</v>
      </c>
      <c r="CU23" s="60"/>
      <c r="CV23" s="61">
        <f>IF('[1]Validation flags'!$H$3=1,0, IF( ISNUMBER(AE23), 0, 1 ))</f>
        <v>0</v>
      </c>
      <c r="CW23" s="61">
        <f>IF('[1]Validation flags'!$H$3=1,0, IF( ISNUMBER(AF23), 0, 1 ))</f>
        <v>0</v>
      </c>
      <c r="CX23" s="61">
        <f>IF('[1]Validation flags'!$H$3=1,0, IF( ISNUMBER(AG23), 0, 1 ))</f>
        <v>0</v>
      </c>
      <c r="CY23" s="61">
        <f>IF('[1]Validation flags'!$H$3=1,0, IF( ISNUMBER(AH23), 0, 1 ))</f>
        <v>0</v>
      </c>
      <c r="CZ23" s="61">
        <f>IF('[1]Validation flags'!$H$3=1,0, IF( ISNUMBER(AI23), 0, 1 ))</f>
        <v>0</v>
      </c>
      <c r="DA23" s="60"/>
      <c r="DB23" s="61">
        <f>IF('[1]Validation flags'!$H$3=1,0, IF( ISNUMBER(AK23), 0, 1 ))</f>
        <v>0</v>
      </c>
      <c r="DC23" s="61">
        <f>IF('[1]Validation flags'!$H$3=1,0, IF( ISNUMBER(AL23), 0, 1 ))</f>
        <v>0</v>
      </c>
      <c r="DD23" s="61">
        <f>IF('[1]Validation flags'!$H$3=1,0, IF( ISNUMBER(AM23), 0, 1 ))</f>
        <v>0</v>
      </c>
      <c r="DE23" s="61">
        <f>IF('[1]Validation flags'!$H$3=1,0, IF( ISNUMBER(AN23), 0, 1 ))</f>
        <v>0</v>
      </c>
      <c r="DF23" s="61">
        <f>IF('[1]Validation flags'!$H$3=1,0, IF( ISNUMBER(AO23), 0, 1 ))</f>
        <v>0</v>
      </c>
      <c r="DG23" s="60"/>
      <c r="DH23" s="61">
        <f>IF('[1]Validation flags'!$H$3=1,0, IF( ISNUMBER(AQ23), 0, 1 ))</f>
        <v>0</v>
      </c>
      <c r="DI23" s="61">
        <f>IF('[1]Validation flags'!$H$3=1,0, IF( ISNUMBER(AR23), 0, 1 ))</f>
        <v>0</v>
      </c>
      <c r="DJ23" s="61">
        <f>IF('[1]Validation flags'!$H$3=1,0, IF( ISNUMBER(AS23), 0, 1 ))</f>
        <v>0</v>
      </c>
      <c r="DK23" s="61">
        <f>IF('[1]Validation flags'!$H$3=1,0, IF( ISNUMBER(AT23), 0, 1 ))</f>
        <v>0</v>
      </c>
      <c r="DL23" s="61">
        <f>IF('[1]Validation flags'!$H$3=1,0, IF( ISNUMBER(AU23), 0, 1 ))</f>
        <v>0</v>
      </c>
      <c r="DM23" s="60"/>
      <c r="DN23" s="61">
        <f>IF('[1]Validation flags'!$H$3=1,0, IF( ISNUMBER(AW23), 0, 1 ))</f>
        <v>0</v>
      </c>
      <c r="DO23" s="61">
        <f>IF('[1]Validation flags'!$H$3=1,0, IF( ISNUMBER(AX23), 0, 1 ))</f>
        <v>0</v>
      </c>
      <c r="DP23" s="61">
        <f>IF('[1]Validation flags'!$H$3=1,0, IF( ISNUMBER(AY23), 0, 1 ))</f>
        <v>0</v>
      </c>
      <c r="DQ23" s="61">
        <f>IF('[1]Validation flags'!$H$3=1,0, IF( ISNUMBER(AZ23), 0, 1 ))</f>
        <v>0</v>
      </c>
      <c r="DR23" s="61">
        <f>IF('[1]Validation flags'!$H$3=1,0, IF( ISNUMBER(BA23), 0, 1 ))</f>
        <v>0</v>
      </c>
      <c r="DS23" s="60"/>
    </row>
    <row r="24" spans="2:124" ht="14.25" customHeight="1" x14ac:dyDescent="0.3">
      <c r="B24" s="314">
        <f t="shared" si="9"/>
        <v>15</v>
      </c>
      <c r="C24" s="578" t="s">
        <v>1239</v>
      </c>
      <c r="D24" s="586"/>
      <c r="E24" s="331" t="s">
        <v>41</v>
      </c>
      <c r="F24" s="579">
        <v>3</v>
      </c>
      <c r="G24" s="463">
        <v>0</v>
      </c>
      <c r="H24" s="451">
        <v>0</v>
      </c>
      <c r="I24" s="451">
        <v>0</v>
      </c>
      <c r="J24" s="451">
        <v>0</v>
      </c>
      <c r="K24" s="580">
        <v>0</v>
      </c>
      <c r="L24" s="581">
        <f t="shared" si="1"/>
        <v>0</v>
      </c>
      <c r="M24" s="463">
        <v>0</v>
      </c>
      <c r="N24" s="451">
        <v>0</v>
      </c>
      <c r="O24" s="451">
        <v>0</v>
      </c>
      <c r="P24" s="451">
        <v>0</v>
      </c>
      <c r="Q24" s="580">
        <v>0</v>
      </c>
      <c r="R24" s="581">
        <f t="shared" si="2"/>
        <v>0</v>
      </c>
      <c r="S24" s="463">
        <v>0</v>
      </c>
      <c r="T24" s="451">
        <v>0</v>
      </c>
      <c r="U24" s="451">
        <v>0</v>
      </c>
      <c r="V24" s="451">
        <v>0</v>
      </c>
      <c r="W24" s="580">
        <v>0</v>
      </c>
      <c r="X24" s="581">
        <f t="shared" si="3"/>
        <v>0</v>
      </c>
      <c r="Y24" s="463">
        <v>0</v>
      </c>
      <c r="Z24" s="451">
        <v>0</v>
      </c>
      <c r="AA24" s="451">
        <v>0</v>
      </c>
      <c r="AB24" s="451">
        <v>0</v>
      </c>
      <c r="AC24" s="580">
        <v>0</v>
      </c>
      <c r="AD24" s="581">
        <f t="shared" si="4"/>
        <v>0</v>
      </c>
      <c r="AE24" s="463">
        <v>0</v>
      </c>
      <c r="AF24" s="451">
        <v>0</v>
      </c>
      <c r="AG24" s="451">
        <v>0</v>
      </c>
      <c r="AH24" s="451">
        <v>0</v>
      </c>
      <c r="AI24" s="580">
        <v>0</v>
      </c>
      <c r="AJ24" s="581">
        <f t="shared" si="5"/>
        <v>0</v>
      </c>
      <c r="AK24" s="463">
        <v>0</v>
      </c>
      <c r="AL24" s="451">
        <v>0</v>
      </c>
      <c r="AM24" s="451">
        <v>0</v>
      </c>
      <c r="AN24" s="451">
        <v>0</v>
      </c>
      <c r="AO24" s="580">
        <v>0</v>
      </c>
      <c r="AP24" s="581">
        <f t="shared" si="6"/>
        <v>0</v>
      </c>
      <c r="AQ24" s="463">
        <v>0</v>
      </c>
      <c r="AR24" s="451">
        <v>0</v>
      </c>
      <c r="AS24" s="451">
        <v>0</v>
      </c>
      <c r="AT24" s="451">
        <v>0</v>
      </c>
      <c r="AU24" s="580">
        <v>0</v>
      </c>
      <c r="AV24" s="581">
        <f t="shared" si="7"/>
        <v>0</v>
      </c>
      <c r="AW24" s="463">
        <v>0</v>
      </c>
      <c r="AX24" s="451">
        <v>0</v>
      </c>
      <c r="AY24" s="451">
        <v>0</v>
      </c>
      <c r="AZ24" s="451">
        <v>0</v>
      </c>
      <c r="BA24" s="580">
        <v>0</v>
      </c>
      <c r="BB24" s="581">
        <f t="shared" si="8"/>
        <v>0</v>
      </c>
      <c r="BC24" s="424"/>
      <c r="BD24" s="91"/>
      <c r="BE24" s="430"/>
      <c r="BF24" s="320"/>
      <c r="BG24" s="43">
        <f t="shared" si="0"/>
        <v>0</v>
      </c>
      <c r="BH24" s="567"/>
      <c r="BJ24" s="314">
        <f t="shared" si="10"/>
        <v>15</v>
      </c>
      <c r="BK24" s="578" t="s">
        <v>1239</v>
      </c>
      <c r="BL24" s="331" t="s">
        <v>41</v>
      </c>
      <c r="BM24" s="579">
        <v>3</v>
      </c>
      <c r="BN24" s="582" t="s">
        <v>1240</v>
      </c>
      <c r="BO24" s="583" t="s">
        <v>1241</v>
      </c>
      <c r="BP24" s="583" t="s">
        <v>1242</v>
      </c>
      <c r="BQ24" s="583" t="s">
        <v>1243</v>
      </c>
      <c r="BR24" s="584" t="s">
        <v>1244</v>
      </c>
      <c r="BS24" s="585" t="s">
        <v>1245</v>
      </c>
      <c r="BX24" s="61">
        <f>IF('[1]Validation flags'!$H$3=1,0, IF( ISNUMBER(G24), 0, 1 ))</f>
        <v>0</v>
      </c>
      <c r="BY24" s="61">
        <f>IF('[1]Validation flags'!$H$3=1,0, IF( ISNUMBER(H24), 0, 1 ))</f>
        <v>0</v>
      </c>
      <c r="BZ24" s="61">
        <f>IF('[1]Validation flags'!$H$3=1,0, IF( ISNUMBER(I24), 0, 1 ))</f>
        <v>0</v>
      </c>
      <c r="CA24" s="61">
        <f>IF('[1]Validation flags'!$H$3=1,0, IF( ISNUMBER(J24), 0, 1 ))</f>
        <v>0</v>
      </c>
      <c r="CB24" s="61">
        <f>IF('[1]Validation flags'!$H$3=1,0, IF( ISNUMBER(K24), 0, 1 ))</f>
        <v>0</v>
      </c>
      <c r="CC24" s="577"/>
      <c r="CD24" s="61">
        <f>IF('[1]Validation flags'!$H$3=1,0, IF( ISNUMBER(M24), 0, 1 ))</f>
        <v>0</v>
      </c>
      <c r="CE24" s="61">
        <f>IF('[1]Validation flags'!$H$3=1,0, IF( ISNUMBER(N24), 0, 1 ))</f>
        <v>0</v>
      </c>
      <c r="CF24" s="61">
        <f>IF('[1]Validation flags'!$H$3=1,0, IF( ISNUMBER(O24), 0, 1 ))</f>
        <v>0</v>
      </c>
      <c r="CG24" s="61">
        <f>IF('[1]Validation flags'!$H$3=1,0, IF( ISNUMBER(P24), 0, 1 ))</f>
        <v>0</v>
      </c>
      <c r="CH24" s="61">
        <f>IF('[1]Validation flags'!$H$3=1,0, IF( ISNUMBER(Q24), 0, 1 ))</f>
        <v>0</v>
      </c>
      <c r="CI24" s="60"/>
      <c r="CJ24" s="61">
        <f>IF('[1]Validation flags'!$H$3=1,0, IF( ISNUMBER(S24), 0, 1 ))</f>
        <v>0</v>
      </c>
      <c r="CK24" s="61">
        <f>IF('[1]Validation flags'!$H$3=1,0, IF( ISNUMBER(T24), 0, 1 ))</f>
        <v>0</v>
      </c>
      <c r="CL24" s="61">
        <f>IF('[1]Validation flags'!$H$3=1,0, IF( ISNUMBER(U24), 0, 1 ))</f>
        <v>0</v>
      </c>
      <c r="CM24" s="61">
        <f>IF('[1]Validation flags'!$H$3=1,0, IF( ISNUMBER(V24), 0, 1 ))</f>
        <v>0</v>
      </c>
      <c r="CN24" s="61">
        <f>IF('[1]Validation flags'!$H$3=1,0, IF( ISNUMBER(W24), 0, 1 ))</f>
        <v>0</v>
      </c>
      <c r="CO24" s="60"/>
      <c r="CP24" s="61">
        <f>IF('[1]Validation flags'!$H$3=1,0, IF( ISNUMBER(Y24), 0, 1 ))</f>
        <v>0</v>
      </c>
      <c r="CQ24" s="61">
        <f>IF('[1]Validation flags'!$H$3=1,0, IF( ISNUMBER(Z24), 0, 1 ))</f>
        <v>0</v>
      </c>
      <c r="CR24" s="61">
        <f>IF('[1]Validation flags'!$H$3=1,0, IF( ISNUMBER(AA24), 0, 1 ))</f>
        <v>0</v>
      </c>
      <c r="CS24" s="61">
        <f>IF('[1]Validation flags'!$H$3=1,0, IF( ISNUMBER(AB24), 0, 1 ))</f>
        <v>0</v>
      </c>
      <c r="CT24" s="61">
        <f>IF('[1]Validation flags'!$H$3=1,0, IF( ISNUMBER(AC24), 0, 1 ))</f>
        <v>0</v>
      </c>
      <c r="CU24" s="60"/>
      <c r="CV24" s="61">
        <f>IF('[1]Validation flags'!$H$3=1,0, IF( ISNUMBER(AE24), 0, 1 ))</f>
        <v>0</v>
      </c>
      <c r="CW24" s="61">
        <f>IF('[1]Validation flags'!$H$3=1,0, IF( ISNUMBER(AF24), 0, 1 ))</f>
        <v>0</v>
      </c>
      <c r="CX24" s="61">
        <f>IF('[1]Validation flags'!$H$3=1,0, IF( ISNUMBER(AG24), 0, 1 ))</f>
        <v>0</v>
      </c>
      <c r="CY24" s="61">
        <f>IF('[1]Validation flags'!$H$3=1,0, IF( ISNUMBER(AH24), 0, 1 ))</f>
        <v>0</v>
      </c>
      <c r="CZ24" s="61">
        <f>IF('[1]Validation flags'!$H$3=1,0, IF( ISNUMBER(AI24), 0, 1 ))</f>
        <v>0</v>
      </c>
      <c r="DA24" s="60"/>
      <c r="DB24" s="61">
        <f>IF('[1]Validation flags'!$H$3=1,0, IF( ISNUMBER(AK24), 0, 1 ))</f>
        <v>0</v>
      </c>
      <c r="DC24" s="61">
        <f>IF('[1]Validation flags'!$H$3=1,0, IF( ISNUMBER(AL24), 0, 1 ))</f>
        <v>0</v>
      </c>
      <c r="DD24" s="61">
        <f>IF('[1]Validation flags'!$H$3=1,0, IF( ISNUMBER(AM24), 0, 1 ))</f>
        <v>0</v>
      </c>
      <c r="DE24" s="61">
        <f>IF('[1]Validation flags'!$H$3=1,0, IF( ISNUMBER(AN24), 0, 1 ))</f>
        <v>0</v>
      </c>
      <c r="DF24" s="61">
        <f>IF('[1]Validation flags'!$H$3=1,0, IF( ISNUMBER(AO24), 0, 1 ))</f>
        <v>0</v>
      </c>
      <c r="DG24" s="60"/>
      <c r="DH24" s="61">
        <f>IF('[1]Validation flags'!$H$3=1,0, IF( ISNUMBER(AQ24), 0, 1 ))</f>
        <v>0</v>
      </c>
      <c r="DI24" s="61">
        <f>IF('[1]Validation flags'!$H$3=1,0, IF( ISNUMBER(AR24), 0, 1 ))</f>
        <v>0</v>
      </c>
      <c r="DJ24" s="61">
        <f>IF('[1]Validation flags'!$H$3=1,0, IF( ISNUMBER(AS24), 0, 1 ))</f>
        <v>0</v>
      </c>
      <c r="DK24" s="61">
        <f>IF('[1]Validation flags'!$H$3=1,0, IF( ISNUMBER(AT24), 0, 1 ))</f>
        <v>0</v>
      </c>
      <c r="DL24" s="61">
        <f>IF('[1]Validation flags'!$H$3=1,0, IF( ISNUMBER(AU24), 0, 1 ))</f>
        <v>0</v>
      </c>
      <c r="DM24" s="60"/>
      <c r="DN24" s="61">
        <f>IF('[1]Validation flags'!$H$3=1,0, IF( ISNUMBER(AW24), 0, 1 ))</f>
        <v>0</v>
      </c>
      <c r="DO24" s="61">
        <f>IF('[1]Validation flags'!$H$3=1,0, IF( ISNUMBER(AX24), 0, 1 ))</f>
        <v>0</v>
      </c>
      <c r="DP24" s="61">
        <f>IF('[1]Validation flags'!$H$3=1,0, IF( ISNUMBER(AY24), 0, 1 ))</f>
        <v>0</v>
      </c>
      <c r="DQ24" s="61">
        <f>IF('[1]Validation flags'!$H$3=1,0, IF( ISNUMBER(AZ24), 0, 1 ))</f>
        <v>0</v>
      </c>
      <c r="DR24" s="61">
        <f>IF('[1]Validation flags'!$H$3=1,0, IF( ISNUMBER(BA24), 0, 1 ))</f>
        <v>0</v>
      </c>
      <c r="DS24" s="60"/>
      <c r="DT24" s="147"/>
    </row>
    <row r="25" spans="2:124" ht="14.25" customHeight="1" x14ac:dyDescent="0.3">
      <c r="B25" s="314">
        <f t="shared" si="9"/>
        <v>16</v>
      </c>
      <c r="C25" s="578" t="s">
        <v>467</v>
      </c>
      <c r="D25" s="586"/>
      <c r="E25" s="331" t="s">
        <v>41</v>
      </c>
      <c r="F25" s="579">
        <v>3</v>
      </c>
      <c r="G25" s="463">
        <v>0</v>
      </c>
      <c r="H25" s="451">
        <v>3.6999999999999998E-2</v>
      </c>
      <c r="I25" s="451">
        <v>0</v>
      </c>
      <c r="J25" s="451">
        <v>0</v>
      </c>
      <c r="K25" s="580">
        <v>0</v>
      </c>
      <c r="L25" s="581">
        <f t="shared" si="1"/>
        <v>3.6999999999999998E-2</v>
      </c>
      <c r="M25" s="463">
        <v>0</v>
      </c>
      <c r="N25" s="1005">
        <v>0</v>
      </c>
      <c r="O25" s="451">
        <v>0</v>
      </c>
      <c r="P25" s="451">
        <v>0</v>
      </c>
      <c r="Q25" s="580">
        <v>0</v>
      </c>
      <c r="R25" s="1014">
        <f t="shared" si="2"/>
        <v>0</v>
      </c>
      <c r="S25" s="463">
        <v>0</v>
      </c>
      <c r="T25" s="451">
        <v>0.04</v>
      </c>
      <c r="U25" s="451">
        <v>0</v>
      </c>
      <c r="V25" s="451">
        <v>0</v>
      </c>
      <c r="W25" s="580">
        <v>0</v>
      </c>
      <c r="X25" s="581">
        <f t="shared" si="3"/>
        <v>0.04</v>
      </c>
      <c r="Y25" s="463">
        <v>1.9893809275379933E-2</v>
      </c>
      <c r="Z25" s="451">
        <v>0</v>
      </c>
      <c r="AA25" s="451">
        <v>0</v>
      </c>
      <c r="AB25" s="451">
        <v>0</v>
      </c>
      <c r="AC25" s="580">
        <v>0</v>
      </c>
      <c r="AD25" s="581">
        <f t="shared" si="4"/>
        <v>1.9893809275379933E-2</v>
      </c>
      <c r="AE25" s="463">
        <v>1.9893809275379933E-2</v>
      </c>
      <c r="AF25" s="451">
        <v>0</v>
      </c>
      <c r="AG25" s="451">
        <v>0</v>
      </c>
      <c r="AH25" s="451">
        <v>0</v>
      </c>
      <c r="AI25" s="580">
        <v>0</v>
      </c>
      <c r="AJ25" s="581">
        <f t="shared" si="5"/>
        <v>1.9893809275379933E-2</v>
      </c>
      <c r="AK25" s="463">
        <v>1.9893809275379933E-2</v>
      </c>
      <c r="AL25" s="451">
        <v>0</v>
      </c>
      <c r="AM25" s="451">
        <v>0</v>
      </c>
      <c r="AN25" s="451">
        <v>0</v>
      </c>
      <c r="AO25" s="580">
        <v>0</v>
      </c>
      <c r="AP25" s="581">
        <f t="shared" si="6"/>
        <v>1.9893809275379933E-2</v>
      </c>
      <c r="AQ25" s="463">
        <v>1.9893809275379933E-2</v>
      </c>
      <c r="AR25" s="451">
        <v>0</v>
      </c>
      <c r="AS25" s="451">
        <v>0</v>
      </c>
      <c r="AT25" s="451">
        <v>0</v>
      </c>
      <c r="AU25" s="580">
        <v>0</v>
      </c>
      <c r="AV25" s="581">
        <f t="shared" si="7"/>
        <v>1.9893809275379933E-2</v>
      </c>
      <c r="AW25" s="463">
        <v>1.9893809275379933E-2</v>
      </c>
      <c r="AX25" s="451">
        <v>0</v>
      </c>
      <c r="AY25" s="451">
        <v>0</v>
      </c>
      <c r="AZ25" s="451">
        <v>0</v>
      </c>
      <c r="BA25" s="580">
        <v>0</v>
      </c>
      <c r="BB25" s="581">
        <f t="shared" si="8"/>
        <v>1.9893809275379933E-2</v>
      </c>
      <c r="BC25" s="424"/>
      <c r="BD25" s="91"/>
      <c r="BE25" s="430"/>
      <c r="BF25" s="320"/>
      <c r="BG25" s="43">
        <f t="shared" si="0"/>
        <v>0</v>
      </c>
      <c r="BH25" s="567"/>
      <c r="BJ25" s="314">
        <f t="shared" si="10"/>
        <v>16</v>
      </c>
      <c r="BK25" s="578" t="s">
        <v>467</v>
      </c>
      <c r="BL25" s="331" t="s">
        <v>41</v>
      </c>
      <c r="BM25" s="579">
        <v>3</v>
      </c>
      <c r="BN25" s="582" t="s">
        <v>1246</v>
      </c>
      <c r="BO25" s="583" t="s">
        <v>1247</v>
      </c>
      <c r="BP25" s="583" t="s">
        <v>1248</v>
      </c>
      <c r="BQ25" s="583" t="s">
        <v>1249</v>
      </c>
      <c r="BR25" s="584" t="s">
        <v>1250</v>
      </c>
      <c r="BS25" s="585" t="s">
        <v>1251</v>
      </c>
      <c r="BX25" s="61">
        <f>IF('[1]Validation flags'!$H$3=1,0, IF( ISNUMBER(G25), 0, 1 ))</f>
        <v>0</v>
      </c>
      <c r="BY25" s="61">
        <f>IF('[1]Validation flags'!$H$3=1,0, IF( ISNUMBER(H25), 0, 1 ))</f>
        <v>0</v>
      </c>
      <c r="BZ25" s="61">
        <f>IF('[1]Validation flags'!$H$3=1,0, IF( ISNUMBER(I25), 0, 1 ))</f>
        <v>0</v>
      </c>
      <c r="CA25" s="61">
        <f>IF('[1]Validation flags'!$H$3=1,0, IF( ISNUMBER(J25), 0, 1 ))</f>
        <v>0</v>
      </c>
      <c r="CB25" s="61">
        <f>IF('[1]Validation flags'!$H$3=1,0, IF( ISNUMBER(K25), 0, 1 ))</f>
        <v>0</v>
      </c>
      <c r="CC25" s="577"/>
      <c r="CD25" s="61">
        <f>IF('[1]Validation flags'!$H$3=1,0, IF( ISNUMBER(M25), 0, 1 ))</f>
        <v>0</v>
      </c>
      <c r="CE25" s="61">
        <f>IF('[1]Validation flags'!$H$3=1,0, IF( ISNUMBER(N25), 0, 1 ))</f>
        <v>0</v>
      </c>
      <c r="CF25" s="61">
        <f>IF('[1]Validation flags'!$H$3=1,0, IF( ISNUMBER(O25), 0, 1 ))</f>
        <v>0</v>
      </c>
      <c r="CG25" s="61">
        <f>IF('[1]Validation flags'!$H$3=1,0, IF( ISNUMBER(P25), 0, 1 ))</f>
        <v>0</v>
      </c>
      <c r="CH25" s="61">
        <f>IF('[1]Validation flags'!$H$3=1,0, IF( ISNUMBER(Q25), 0, 1 ))</f>
        <v>0</v>
      </c>
      <c r="CI25" s="60"/>
      <c r="CJ25" s="61">
        <f>IF('[1]Validation flags'!$H$3=1,0, IF( ISNUMBER(S25), 0, 1 ))</f>
        <v>0</v>
      </c>
      <c r="CK25" s="61">
        <f>IF('[1]Validation flags'!$H$3=1,0, IF( ISNUMBER(T25), 0, 1 ))</f>
        <v>0</v>
      </c>
      <c r="CL25" s="61">
        <f>IF('[1]Validation flags'!$H$3=1,0, IF( ISNUMBER(U25), 0, 1 ))</f>
        <v>0</v>
      </c>
      <c r="CM25" s="61">
        <f>IF('[1]Validation flags'!$H$3=1,0, IF( ISNUMBER(V25), 0, 1 ))</f>
        <v>0</v>
      </c>
      <c r="CN25" s="61">
        <f>IF('[1]Validation flags'!$H$3=1,0, IF( ISNUMBER(W25), 0, 1 ))</f>
        <v>0</v>
      </c>
      <c r="CO25" s="60"/>
      <c r="CP25" s="61">
        <f>IF('[1]Validation flags'!$H$3=1,0, IF( ISNUMBER(Y25), 0, 1 ))</f>
        <v>0</v>
      </c>
      <c r="CQ25" s="61">
        <f>IF('[1]Validation flags'!$H$3=1,0, IF( ISNUMBER(Z25), 0, 1 ))</f>
        <v>0</v>
      </c>
      <c r="CR25" s="61">
        <f>IF('[1]Validation flags'!$H$3=1,0, IF( ISNUMBER(AA25), 0, 1 ))</f>
        <v>0</v>
      </c>
      <c r="CS25" s="61">
        <f>IF('[1]Validation flags'!$H$3=1,0, IF( ISNUMBER(AB25), 0, 1 ))</f>
        <v>0</v>
      </c>
      <c r="CT25" s="61">
        <f>IF('[1]Validation flags'!$H$3=1,0, IF( ISNUMBER(AC25), 0, 1 ))</f>
        <v>0</v>
      </c>
      <c r="CU25" s="60"/>
      <c r="CV25" s="61">
        <f>IF('[1]Validation flags'!$H$3=1,0, IF( ISNUMBER(AE25), 0, 1 ))</f>
        <v>0</v>
      </c>
      <c r="CW25" s="61">
        <f>IF('[1]Validation flags'!$H$3=1,0, IF( ISNUMBER(AF25), 0, 1 ))</f>
        <v>0</v>
      </c>
      <c r="CX25" s="61">
        <f>IF('[1]Validation flags'!$H$3=1,0, IF( ISNUMBER(AG25), 0, 1 ))</f>
        <v>0</v>
      </c>
      <c r="CY25" s="61">
        <f>IF('[1]Validation flags'!$H$3=1,0, IF( ISNUMBER(AH25), 0, 1 ))</f>
        <v>0</v>
      </c>
      <c r="CZ25" s="61">
        <f>IF('[1]Validation flags'!$H$3=1,0, IF( ISNUMBER(AI25), 0, 1 ))</f>
        <v>0</v>
      </c>
      <c r="DA25" s="60"/>
      <c r="DB25" s="61">
        <f>IF('[1]Validation flags'!$H$3=1,0, IF( ISNUMBER(AK25), 0, 1 ))</f>
        <v>0</v>
      </c>
      <c r="DC25" s="61">
        <f>IF('[1]Validation flags'!$H$3=1,0, IF( ISNUMBER(AL25), 0, 1 ))</f>
        <v>0</v>
      </c>
      <c r="DD25" s="61">
        <f>IF('[1]Validation flags'!$H$3=1,0, IF( ISNUMBER(AM25), 0, 1 ))</f>
        <v>0</v>
      </c>
      <c r="DE25" s="61">
        <f>IF('[1]Validation flags'!$H$3=1,0, IF( ISNUMBER(AN25), 0, 1 ))</f>
        <v>0</v>
      </c>
      <c r="DF25" s="61">
        <f>IF('[1]Validation flags'!$H$3=1,0, IF( ISNUMBER(AO25), 0, 1 ))</f>
        <v>0</v>
      </c>
      <c r="DG25" s="60"/>
      <c r="DH25" s="61">
        <f>IF('[1]Validation flags'!$H$3=1,0, IF( ISNUMBER(AQ25), 0, 1 ))</f>
        <v>0</v>
      </c>
      <c r="DI25" s="61">
        <f>IF('[1]Validation flags'!$H$3=1,0, IF( ISNUMBER(AR25), 0, 1 ))</f>
        <v>0</v>
      </c>
      <c r="DJ25" s="61">
        <f>IF('[1]Validation flags'!$H$3=1,0, IF( ISNUMBER(AS25), 0, 1 ))</f>
        <v>0</v>
      </c>
      <c r="DK25" s="61">
        <f>IF('[1]Validation flags'!$H$3=1,0, IF( ISNUMBER(AT25), 0, 1 ))</f>
        <v>0</v>
      </c>
      <c r="DL25" s="61">
        <f>IF('[1]Validation flags'!$H$3=1,0, IF( ISNUMBER(AU25), 0, 1 ))</f>
        <v>0</v>
      </c>
      <c r="DM25" s="60"/>
      <c r="DN25" s="61">
        <f>IF('[1]Validation flags'!$H$3=1,0, IF( ISNUMBER(AW25), 0, 1 ))</f>
        <v>0</v>
      </c>
      <c r="DO25" s="61">
        <f>IF('[1]Validation flags'!$H$3=1,0, IF( ISNUMBER(AX25), 0, 1 ))</f>
        <v>0</v>
      </c>
      <c r="DP25" s="61">
        <f>IF('[1]Validation flags'!$H$3=1,0, IF( ISNUMBER(AY25), 0, 1 ))</f>
        <v>0</v>
      </c>
      <c r="DQ25" s="61">
        <f>IF('[1]Validation flags'!$H$3=1,0, IF( ISNUMBER(AZ25), 0, 1 ))</f>
        <v>0</v>
      </c>
      <c r="DR25" s="61">
        <f>IF('[1]Validation flags'!$H$3=1,0, IF( ISNUMBER(BA25), 0, 1 ))</f>
        <v>0</v>
      </c>
      <c r="DS25" s="60"/>
      <c r="DT25" s="147"/>
    </row>
    <row r="26" spans="2:124" ht="14.25" customHeight="1" x14ac:dyDescent="0.3">
      <c r="B26" s="314">
        <f t="shared" si="9"/>
        <v>17</v>
      </c>
      <c r="C26" s="578" t="s">
        <v>1252</v>
      </c>
      <c r="D26" s="586"/>
      <c r="E26" s="331" t="s">
        <v>41</v>
      </c>
      <c r="F26" s="579">
        <v>3</v>
      </c>
      <c r="G26" s="463">
        <v>0</v>
      </c>
      <c r="H26" s="451">
        <v>0</v>
      </c>
      <c r="I26" s="451">
        <v>0</v>
      </c>
      <c r="J26" s="451">
        <v>0</v>
      </c>
      <c r="K26" s="580">
        <v>0</v>
      </c>
      <c r="L26" s="581">
        <f t="shared" si="1"/>
        <v>0</v>
      </c>
      <c r="M26" s="463">
        <v>0</v>
      </c>
      <c r="N26" s="451">
        <v>0</v>
      </c>
      <c r="O26" s="451">
        <v>0</v>
      </c>
      <c r="P26" s="451">
        <v>0</v>
      </c>
      <c r="Q26" s="580">
        <v>0</v>
      </c>
      <c r="R26" s="581">
        <f t="shared" si="2"/>
        <v>0</v>
      </c>
      <c r="S26" s="463">
        <v>0</v>
      </c>
      <c r="T26" s="451">
        <v>0</v>
      </c>
      <c r="U26" s="451">
        <v>0</v>
      </c>
      <c r="V26" s="451">
        <v>0</v>
      </c>
      <c r="W26" s="580">
        <v>0</v>
      </c>
      <c r="X26" s="581">
        <f t="shared" si="3"/>
        <v>0</v>
      </c>
      <c r="Y26" s="463">
        <v>0</v>
      </c>
      <c r="Z26" s="451">
        <v>0</v>
      </c>
      <c r="AA26" s="451">
        <v>0</v>
      </c>
      <c r="AB26" s="451">
        <v>0</v>
      </c>
      <c r="AC26" s="580">
        <v>0</v>
      </c>
      <c r="AD26" s="581">
        <f t="shared" si="4"/>
        <v>0</v>
      </c>
      <c r="AE26" s="463">
        <v>0</v>
      </c>
      <c r="AF26" s="451">
        <v>0</v>
      </c>
      <c r="AG26" s="451">
        <v>0</v>
      </c>
      <c r="AH26" s="451">
        <v>0</v>
      </c>
      <c r="AI26" s="580">
        <v>0</v>
      </c>
      <c r="AJ26" s="581">
        <f t="shared" si="5"/>
        <v>0</v>
      </c>
      <c r="AK26" s="463">
        <v>0</v>
      </c>
      <c r="AL26" s="451">
        <v>0</v>
      </c>
      <c r="AM26" s="451">
        <v>0</v>
      </c>
      <c r="AN26" s="451">
        <v>0</v>
      </c>
      <c r="AO26" s="580">
        <v>0</v>
      </c>
      <c r="AP26" s="581">
        <f t="shared" si="6"/>
        <v>0</v>
      </c>
      <c r="AQ26" s="463">
        <v>0</v>
      </c>
      <c r="AR26" s="451">
        <v>0</v>
      </c>
      <c r="AS26" s="451">
        <v>0</v>
      </c>
      <c r="AT26" s="451">
        <v>0</v>
      </c>
      <c r="AU26" s="580">
        <v>0</v>
      </c>
      <c r="AV26" s="581">
        <f t="shared" si="7"/>
        <v>0</v>
      </c>
      <c r="AW26" s="463">
        <v>0</v>
      </c>
      <c r="AX26" s="451">
        <v>0</v>
      </c>
      <c r="AY26" s="451">
        <v>0</v>
      </c>
      <c r="AZ26" s="451">
        <v>0</v>
      </c>
      <c r="BA26" s="580">
        <v>0</v>
      </c>
      <c r="BB26" s="581">
        <f t="shared" si="8"/>
        <v>0</v>
      </c>
      <c r="BC26" s="424"/>
      <c r="BD26" s="91"/>
      <c r="BE26" s="430"/>
      <c r="BF26" s="71"/>
      <c r="BG26" s="43">
        <f t="shared" si="0"/>
        <v>0</v>
      </c>
      <c r="BH26" s="567"/>
      <c r="BJ26" s="314">
        <f t="shared" si="10"/>
        <v>17</v>
      </c>
      <c r="BK26" s="578" t="s">
        <v>1252</v>
      </c>
      <c r="BL26" s="331" t="s">
        <v>41</v>
      </c>
      <c r="BM26" s="579">
        <v>3</v>
      </c>
      <c r="BN26" s="582" t="s">
        <v>1253</v>
      </c>
      <c r="BO26" s="583" t="s">
        <v>1254</v>
      </c>
      <c r="BP26" s="583" t="s">
        <v>1255</v>
      </c>
      <c r="BQ26" s="583" t="s">
        <v>1256</v>
      </c>
      <c r="BR26" s="584" t="s">
        <v>1257</v>
      </c>
      <c r="BS26" s="585" t="s">
        <v>1258</v>
      </c>
      <c r="BX26" s="61">
        <f>IF('[1]Validation flags'!$H$3=1,0, IF( ISNUMBER(G26), 0, 1 ))</f>
        <v>0</v>
      </c>
      <c r="BY26" s="61">
        <f>IF('[1]Validation flags'!$H$3=1,0, IF( ISNUMBER(H26), 0, 1 ))</f>
        <v>0</v>
      </c>
      <c r="BZ26" s="61">
        <f>IF('[1]Validation flags'!$H$3=1,0, IF( ISNUMBER(I26), 0, 1 ))</f>
        <v>0</v>
      </c>
      <c r="CA26" s="61">
        <f>IF('[1]Validation flags'!$H$3=1,0, IF( ISNUMBER(J26), 0, 1 ))</f>
        <v>0</v>
      </c>
      <c r="CB26" s="61">
        <f>IF('[1]Validation flags'!$H$3=1,0, IF( ISNUMBER(K26), 0, 1 ))</f>
        <v>0</v>
      </c>
      <c r="CC26" s="577"/>
      <c r="CD26" s="61">
        <f>IF('[1]Validation flags'!$H$3=1,0, IF( ISNUMBER(M26), 0, 1 ))</f>
        <v>0</v>
      </c>
      <c r="CE26" s="61">
        <f>IF('[1]Validation flags'!$H$3=1,0, IF( ISNUMBER(N26), 0, 1 ))</f>
        <v>0</v>
      </c>
      <c r="CF26" s="61">
        <f>IF('[1]Validation flags'!$H$3=1,0, IF( ISNUMBER(O26), 0, 1 ))</f>
        <v>0</v>
      </c>
      <c r="CG26" s="61">
        <f>IF('[1]Validation flags'!$H$3=1,0, IF( ISNUMBER(P26), 0, 1 ))</f>
        <v>0</v>
      </c>
      <c r="CH26" s="61">
        <f>IF('[1]Validation flags'!$H$3=1,0, IF( ISNUMBER(Q26), 0, 1 ))</f>
        <v>0</v>
      </c>
      <c r="CI26" s="60"/>
      <c r="CJ26" s="61">
        <f>IF('[1]Validation flags'!$H$3=1,0, IF( ISNUMBER(S26), 0, 1 ))</f>
        <v>0</v>
      </c>
      <c r="CK26" s="61">
        <f>IF('[1]Validation flags'!$H$3=1,0, IF( ISNUMBER(T26), 0, 1 ))</f>
        <v>0</v>
      </c>
      <c r="CL26" s="61">
        <f>IF('[1]Validation flags'!$H$3=1,0, IF( ISNUMBER(U26), 0, 1 ))</f>
        <v>0</v>
      </c>
      <c r="CM26" s="61">
        <f>IF('[1]Validation flags'!$H$3=1,0, IF( ISNUMBER(V26), 0, 1 ))</f>
        <v>0</v>
      </c>
      <c r="CN26" s="61">
        <f>IF('[1]Validation flags'!$H$3=1,0, IF( ISNUMBER(W26), 0, 1 ))</f>
        <v>0</v>
      </c>
      <c r="CO26" s="60"/>
      <c r="CP26" s="61">
        <f>IF('[1]Validation flags'!$H$3=1,0, IF( ISNUMBER(Y26), 0, 1 ))</f>
        <v>0</v>
      </c>
      <c r="CQ26" s="61">
        <f>IF('[1]Validation flags'!$H$3=1,0, IF( ISNUMBER(Z26), 0, 1 ))</f>
        <v>0</v>
      </c>
      <c r="CR26" s="61">
        <f>IF('[1]Validation flags'!$H$3=1,0, IF( ISNUMBER(AA26), 0, 1 ))</f>
        <v>0</v>
      </c>
      <c r="CS26" s="61">
        <f>IF('[1]Validation flags'!$H$3=1,0, IF( ISNUMBER(AB26), 0, 1 ))</f>
        <v>0</v>
      </c>
      <c r="CT26" s="61">
        <f>IF('[1]Validation flags'!$H$3=1,0, IF( ISNUMBER(AC26), 0, 1 ))</f>
        <v>0</v>
      </c>
      <c r="CU26" s="60"/>
      <c r="CV26" s="61">
        <f>IF('[1]Validation flags'!$H$3=1,0, IF( ISNUMBER(AE26), 0, 1 ))</f>
        <v>0</v>
      </c>
      <c r="CW26" s="61">
        <f>IF('[1]Validation flags'!$H$3=1,0, IF( ISNUMBER(AF26), 0, 1 ))</f>
        <v>0</v>
      </c>
      <c r="CX26" s="61">
        <f>IF('[1]Validation flags'!$H$3=1,0, IF( ISNUMBER(AG26), 0, 1 ))</f>
        <v>0</v>
      </c>
      <c r="CY26" s="61">
        <f>IF('[1]Validation flags'!$H$3=1,0, IF( ISNUMBER(AH26), 0, 1 ))</f>
        <v>0</v>
      </c>
      <c r="CZ26" s="61">
        <f>IF('[1]Validation flags'!$H$3=1,0, IF( ISNUMBER(AI26), 0, 1 ))</f>
        <v>0</v>
      </c>
      <c r="DA26" s="60"/>
      <c r="DB26" s="61">
        <f>IF('[1]Validation flags'!$H$3=1,0, IF( ISNUMBER(AK26), 0, 1 ))</f>
        <v>0</v>
      </c>
      <c r="DC26" s="61">
        <f>IF('[1]Validation flags'!$H$3=1,0, IF( ISNUMBER(AL26), 0, 1 ))</f>
        <v>0</v>
      </c>
      <c r="DD26" s="61">
        <f>IF('[1]Validation flags'!$H$3=1,0, IF( ISNUMBER(AM26), 0, 1 ))</f>
        <v>0</v>
      </c>
      <c r="DE26" s="61">
        <f>IF('[1]Validation flags'!$H$3=1,0, IF( ISNUMBER(AN26), 0, 1 ))</f>
        <v>0</v>
      </c>
      <c r="DF26" s="61">
        <f>IF('[1]Validation flags'!$H$3=1,0, IF( ISNUMBER(AO26), 0, 1 ))</f>
        <v>0</v>
      </c>
      <c r="DG26" s="60"/>
      <c r="DH26" s="61">
        <f>IF('[1]Validation flags'!$H$3=1,0, IF( ISNUMBER(AQ26), 0, 1 ))</f>
        <v>0</v>
      </c>
      <c r="DI26" s="61">
        <f>IF('[1]Validation flags'!$H$3=1,0, IF( ISNUMBER(AR26), 0, 1 ))</f>
        <v>0</v>
      </c>
      <c r="DJ26" s="61">
        <f>IF('[1]Validation flags'!$H$3=1,0, IF( ISNUMBER(AS26), 0, 1 ))</f>
        <v>0</v>
      </c>
      <c r="DK26" s="61">
        <f>IF('[1]Validation flags'!$H$3=1,0, IF( ISNUMBER(AT26), 0, 1 ))</f>
        <v>0</v>
      </c>
      <c r="DL26" s="61">
        <f>IF('[1]Validation flags'!$H$3=1,0, IF( ISNUMBER(AU26), 0, 1 ))</f>
        <v>0</v>
      </c>
      <c r="DM26" s="60"/>
      <c r="DN26" s="61">
        <f>IF('[1]Validation flags'!$H$3=1,0, IF( ISNUMBER(AW26), 0, 1 ))</f>
        <v>0</v>
      </c>
      <c r="DO26" s="61">
        <f>IF('[1]Validation flags'!$H$3=1,0, IF( ISNUMBER(AX26), 0, 1 ))</f>
        <v>0</v>
      </c>
      <c r="DP26" s="61">
        <f>IF('[1]Validation flags'!$H$3=1,0, IF( ISNUMBER(AY26), 0, 1 ))</f>
        <v>0</v>
      </c>
      <c r="DQ26" s="61">
        <f>IF('[1]Validation flags'!$H$3=1,0, IF( ISNUMBER(AZ26), 0, 1 ))</f>
        <v>0</v>
      </c>
      <c r="DR26" s="61">
        <f>IF('[1]Validation flags'!$H$3=1,0, IF( ISNUMBER(BA26), 0, 1 ))</f>
        <v>0</v>
      </c>
      <c r="DS26" s="60"/>
      <c r="DT26" s="147"/>
    </row>
    <row r="27" spans="2:124" ht="14.25" customHeight="1" x14ac:dyDescent="0.3">
      <c r="B27" s="314">
        <f t="shared" si="9"/>
        <v>18</v>
      </c>
      <c r="C27" s="578" t="s">
        <v>1259</v>
      </c>
      <c r="D27" s="586"/>
      <c r="E27" s="331" t="s">
        <v>41</v>
      </c>
      <c r="F27" s="579">
        <v>3</v>
      </c>
      <c r="G27" s="463">
        <v>0</v>
      </c>
      <c r="H27" s="451">
        <v>0</v>
      </c>
      <c r="I27" s="451">
        <v>0</v>
      </c>
      <c r="J27" s="451">
        <v>0</v>
      </c>
      <c r="K27" s="580">
        <v>0</v>
      </c>
      <c r="L27" s="581">
        <f t="shared" si="1"/>
        <v>0</v>
      </c>
      <c r="M27" s="463">
        <v>0</v>
      </c>
      <c r="N27" s="451">
        <v>0</v>
      </c>
      <c r="O27" s="451">
        <v>0</v>
      </c>
      <c r="P27" s="451">
        <v>0</v>
      </c>
      <c r="Q27" s="580">
        <v>0</v>
      </c>
      <c r="R27" s="581">
        <f t="shared" si="2"/>
        <v>0</v>
      </c>
      <c r="S27" s="463">
        <v>0</v>
      </c>
      <c r="T27" s="451">
        <v>0</v>
      </c>
      <c r="U27" s="451">
        <v>0</v>
      </c>
      <c r="V27" s="451">
        <v>0</v>
      </c>
      <c r="W27" s="580">
        <v>0</v>
      </c>
      <c r="X27" s="581">
        <f t="shared" si="3"/>
        <v>0</v>
      </c>
      <c r="Y27" s="463">
        <v>0</v>
      </c>
      <c r="Z27" s="451">
        <v>0</v>
      </c>
      <c r="AA27" s="451">
        <v>0</v>
      </c>
      <c r="AB27" s="451">
        <v>0</v>
      </c>
      <c r="AC27" s="580">
        <v>0</v>
      </c>
      <c r="AD27" s="581">
        <f t="shared" si="4"/>
        <v>0</v>
      </c>
      <c r="AE27" s="463">
        <v>0</v>
      </c>
      <c r="AF27" s="451">
        <v>2.7982500000000007E-2</v>
      </c>
      <c r="AG27" s="451">
        <v>0</v>
      </c>
      <c r="AH27" s="451">
        <v>0</v>
      </c>
      <c r="AI27" s="580">
        <v>0</v>
      </c>
      <c r="AJ27" s="581">
        <f t="shared" si="5"/>
        <v>2.7982500000000007E-2</v>
      </c>
      <c r="AK27" s="463">
        <v>0</v>
      </c>
      <c r="AL27" s="451">
        <v>5.5965000000000015E-2</v>
      </c>
      <c r="AM27" s="451">
        <v>0</v>
      </c>
      <c r="AN27" s="451">
        <v>0</v>
      </c>
      <c r="AO27" s="580">
        <v>0</v>
      </c>
      <c r="AP27" s="581">
        <f t="shared" si="6"/>
        <v>5.5965000000000015E-2</v>
      </c>
      <c r="AQ27" s="463">
        <v>0</v>
      </c>
      <c r="AR27" s="451">
        <v>0.19587750000000001</v>
      </c>
      <c r="AS27" s="451">
        <v>0</v>
      </c>
      <c r="AT27" s="451">
        <v>0</v>
      </c>
      <c r="AU27" s="580">
        <v>0</v>
      </c>
      <c r="AV27" s="581">
        <f t="shared" si="7"/>
        <v>0.19587750000000001</v>
      </c>
      <c r="AW27" s="463">
        <v>0</v>
      </c>
      <c r="AX27" s="451">
        <v>0</v>
      </c>
      <c r="AY27" s="451">
        <v>0</v>
      </c>
      <c r="AZ27" s="451">
        <v>0</v>
      </c>
      <c r="BA27" s="580">
        <v>0</v>
      </c>
      <c r="BB27" s="581">
        <f t="shared" si="8"/>
        <v>0</v>
      </c>
      <c r="BC27" s="424"/>
      <c r="BD27" s="91"/>
      <c r="BE27" s="430"/>
      <c r="BF27" s="71"/>
      <c r="BG27" s="43">
        <f t="shared" si="0"/>
        <v>0</v>
      </c>
      <c r="BH27" s="567"/>
      <c r="BJ27" s="314">
        <f t="shared" si="10"/>
        <v>18</v>
      </c>
      <c r="BK27" s="578" t="s">
        <v>1259</v>
      </c>
      <c r="BL27" s="331" t="s">
        <v>41</v>
      </c>
      <c r="BM27" s="579">
        <v>3</v>
      </c>
      <c r="BN27" s="582" t="s">
        <v>1260</v>
      </c>
      <c r="BO27" s="583" t="s">
        <v>1261</v>
      </c>
      <c r="BP27" s="583" t="s">
        <v>1262</v>
      </c>
      <c r="BQ27" s="583" t="s">
        <v>1263</v>
      </c>
      <c r="BR27" s="584" t="s">
        <v>1264</v>
      </c>
      <c r="BS27" s="585" t="s">
        <v>1265</v>
      </c>
      <c r="BX27" s="61">
        <f>IF('[1]Validation flags'!$H$3=1,0, IF( ISNUMBER(G27), 0, 1 ))</f>
        <v>0</v>
      </c>
      <c r="BY27" s="61">
        <f>IF('[1]Validation flags'!$H$3=1,0, IF( ISNUMBER(H27), 0, 1 ))</f>
        <v>0</v>
      </c>
      <c r="BZ27" s="61">
        <f>IF('[1]Validation flags'!$H$3=1,0, IF( ISNUMBER(I27), 0, 1 ))</f>
        <v>0</v>
      </c>
      <c r="CA27" s="61">
        <f>IF('[1]Validation flags'!$H$3=1,0, IF( ISNUMBER(J27), 0, 1 ))</f>
        <v>0</v>
      </c>
      <c r="CB27" s="61">
        <f>IF('[1]Validation flags'!$H$3=1,0, IF( ISNUMBER(K27), 0, 1 ))</f>
        <v>0</v>
      </c>
      <c r="CC27" s="577"/>
      <c r="CD27" s="61">
        <f>IF('[1]Validation flags'!$H$3=1,0, IF( ISNUMBER(M27), 0, 1 ))</f>
        <v>0</v>
      </c>
      <c r="CE27" s="61">
        <f>IF('[1]Validation flags'!$H$3=1,0, IF( ISNUMBER(N27), 0, 1 ))</f>
        <v>0</v>
      </c>
      <c r="CF27" s="61">
        <f>IF('[1]Validation flags'!$H$3=1,0, IF( ISNUMBER(O27), 0, 1 ))</f>
        <v>0</v>
      </c>
      <c r="CG27" s="61">
        <f>IF('[1]Validation flags'!$H$3=1,0, IF( ISNUMBER(P27), 0, 1 ))</f>
        <v>0</v>
      </c>
      <c r="CH27" s="61">
        <f>IF('[1]Validation flags'!$H$3=1,0, IF( ISNUMBER(Q27), 0, 1 ))</f>
        <v>0</v>
      </c>
      <c r="CI27" s="60"/>
      <c r="CJ27" s="61">
        <f>IF('[1]Validation flags'!$H$3=1,0, IF( ISNUMBER(S27), 0, 1 ))</f>
        <v>0</v>
      </c>
      <c r="CK27" s="61">
        <f>IF('[1]Validation flags'!$H$3=1,0, IF( ISNUMBER(T27), 0, 1 ))</f>
        <v>0</v>
      </c>
      <c r="CL27" s="61">
        <f>IF('[1]Validation flags'!$H$3=1,0, IF( ISNUMBER(U27), 0, 1 ))</f>
        <v>0</v>
      </c>
      <c r="CM27" s="61">
        <f>IF('[1]Validation flags'!$H$3=1,0, IF( ISNUMBER(V27), 0, 1 ))</f>
        <v>0</v>
      </c>
      <c r="CN27" s="61">
        <f>IF('[1]Validation flags'!$H$3=1,0, IF( ISNUMBER(W27), 0, 1 ))</f>
        <v>0</v>
      </c>
      <c r="CO27" s="60"/>
      <c r="CP27" s="61">
        <f>IF('[1]Validation flags'!$H$3=1,0, IF( ISNUMBER(Y27), 0, 1 ))</f>
        <v>0</v>
      </c>
      <c r="CQ27" s="61">
        <f>IF('[1]Validation flags'!$H$3=1,0, IF( ISNUMBER(Z27), 0, 1 ))</f>
        <v>0</v>
      </c>
      <c r="CR27" s="61">
        <f>IF('[1]Validation flags'!$H$3=1,0, IF( ISNUMBER(AA27), 0, 1 ))</f>
        <v>0</v>
      </c>
      <c r="CS27" s="61">
        <f>IF('[1]Validation flags'!$H$3=1,0, IF( ISNUMBER(AB27), 0, 1 ))</f>
        <v>0</v>
      </c>
      <c r="CT27" s="61">
        <f>IF('[1]Validation flags'!$H$3=1,0, IF( ISNUMBER(AC27), 0, 1 ))</f>
        <v>0</v>
      </c>
      <c r="CU27" s="60"/>
      <c r="CV27" s="61">
        <f>IF('[1]Validation flags'!$H$3=1,0, IF( ISNUMBER(AE27), 0, 1 ))</f>
        <v>0</v>
      </c>
      <c r="CW27" s="61">
        <f>IF('[1]Validation flags'!$H$3=1,0, IF( ISNUMBER(AF27), 0, 1 ))</f>
        <v>0</v>
      </c>
      <c r="CX27" s="61">
        <f>IF('[1]Validation flags'!$H$3=1,0, IF( ISNUMBER(AG27), 0, 1 ))</f>
        <v>0</v>
      </c>
      <c r="CY27" s="61">
        <f>IF('[1]Validation flags'!$H$3=1,0, IF( ISNUMBER(AH27), 0, 1 ))</f>
        <v>0</v>
      </c>
      <c r="CZ27" s="61">
        <f>IF('[1]Validation flags'!$H$3=1,0, IF( ISNUMBER(AI27), 0, 1 ))</f>
        <v>0</v>
      </c>
      <c r="DA27" s="60"/>
      <c r="DB27" s="61">
        <f>IF('[1]Validation flags'!$H$3=1,0, IF( ISNUMBER(AK27), 0, 1 ))</f>
        <v>0</v>
      </c>
      <c r="DC27" s="61">
        <f>IF('[1]Validation flags'!$H$3=1,0, IF( ISNUMBER(AL27), 0, 1 ))</f>
        <v>0</v>
      </c>
      <c r="DD27" s="61">
        <f>IF('[1]Validation flags'!$H$3=1,0, IF( ISNUMBER(AM27), 0, 1 ))</f>
        <v>0</v>
      </c>
      <c r="DE27" s="61">
        <f>IF('[1]Validation flags'!$H$3=1,0, IF( ISNUMBER(AN27), 0, 1 ))</f>
        <v>0</v>
      </c>
      <c r="DF27" s="61">
        <f>IF('[1]Validation flags'!$H$3=1,0, IF( ISNUMBER(AO27), 0, 1 ))</f>
        <v>0</v>
      </c>
      <c r="DG27" s="60"/>
      <c r="DH27" s="61">
        <f>IF('[1]Validation flags'!$H$3=1,0, IF( ISNUMBER(AQ27), 0, 1 ))</f>
        <v>0</v>
      </c>
      <c r="DI27" s="61">
        <f>IF('[1]Validation flags'!$H$3=1,0, IF( ISNUMBER(AR27), 0, 1 ))</f>
        <v>0</v>
      </c>
      <c r="DJ27" s="61">
        <f>IF('[1]Validation flags'!$H$3=1,0, IF( ISNUMBER(AS27), 0, 1 ))</f>
        <v>0</v>
      </c>
      <c r="DK27" s="61">
        <f>IF('[1]Validation flags'!$H$3=1,0, IF( ISNUMBER(AT27), 0, 1 ))</f>
        <v>0</v>
      </c>
      <c r="DL27" s="61">
        <f>IF('[1]Validation flags'!$H$3=1,0, IF( ISNUMBER(AU27), 0, 1 ))</f>
        <v>0</v>
      </c>
      <c r="DM27" s="60"/>
      <c r="DN27" s="61">
        <f>IF('[1]Validation flags'!$H$3=1,0, IF( ISNUMBER(AW27), 0, 1 ))</f>
        <v>0</v>
      </c>
      <c r="DO27" s="61">
        <f>IF('[1]Validation flags'!$H$3=1,0, IF( ISNUMBER(AX27), 0, 1 ))</f>
        <v>0</v>
      </c>
      <c r="DP27" s="61">
        <f>IF('[1]Validation flags'!$H$3=1,0, IF( ISNUMBER(AY27), 0, 1 ))</f>
        <v>0</v>
      </c>
      <c r="DQ27" s="61">
        <f>IF('[1]Validation flags'!$H$3=1,0, IF( ISNUMBER(AZ27), 0, 1 ))</f>
        <v>0</v>
      </c>
      <c r="DR27" s="61">
        <f>IF('[1]Validation flags'!$H$3=1,0, IF( ISNUMBER(BA27), 0, 1 ))</f>
        <v>0</v>
      </c>
      <c r="DS27" s="60"/>
    </row>
    <row r="28" spans="2:124" ht="14.25" customHeight="1" x14ac:dyDescent="0.3">
      <c r="B28" s="314">
        <f t="shared" si="9"/>
        <v>19</v>
      </c>
      <c r="C28" s="578" t="s">
        <v>1266</v>
      </c>
      <c r="D28" s="586"/>
      <c r="E28" s="331" t="s">
        <v>41</v>
      </c>
      <c r="F28" s="579">
        <v>3</v>
      </c>
      <c r="G28" s="463">
        <v>0</v>
      </c>
      <c r="H28" s="451">
        <v>0</v>
      </c>
      <c r="I28" s="451">
        <v>0</v>
      </c>
      <c r="J28" s="451">
        <v>0</v>
      </c>
      <c r="K28" s="580">
        <v>0</v>
      </c>
      <c r="L28" s="581">
        <f t="shared" si="1"/>
        <v>0</v>
      </c>
      <c r="M28" s="463">
        <v>0</v>
      </c>
      <c r="N28" s="451">
        <v>0</v>
      </c>
      <c r="O28" s="451">
        <v>0</v>
      </c>
      <c r="P28" s="451">
        <v>0</v>
      </c>
      <c r="Q28" s="580">
        <v>0</v>
      </c>
      <c r="R28" s="581">
        <f t="shared" si="2"/>
        <v>0</v>
      </c>
      <c r="S28" s="463">
        <v>0</v>
      </c>
      <c r="T28" s="451">
        <v>0</v>
      </c>
      <c r="U28" s="451">
        <v>0</v>
      </c>
      <c r="V28" s="451">
        <v>0</v>
      </c>
      <c r="W28" s="580">
        <v>0</v>
      </c>
      <c r="X28" s="581">
        <f t="shared" si="3"/>
        <v>0</v>
      </c>
      <c r="Y28" s="463">
        <v>0</v>
      </c>
      <c r="Z28" s="451">
        <v>0</v>
      </c>
      <c r="AA28" s="451">
        <v>0</v>
      </c>
      <c r="AB28" s="451">
        <v>0</v>
      </c>
      <c r="AC28" s="580">
        <v>0</v>
      </c>
      <c r="AD28" s="581">
        <f t="shared" si="4"/>
        <v>0</v>
      </c>
      <c r="AE28" s="463">
        <v>0</v>
      </c>
      <c r="AF28" s="451">
        <v>0.15204000000000001</v>
      </c>
      <c r="AG28" s="451">
        <v>0</v>
      </c>
      <c r="AH28" s="451">
        <v>0</v>
      </c>
      <c r="AI28" s="580">
        <v>0</v>
      </c>
      <c r="AJ28" s="581">
        <f t="shared" si="5"/>
        <v>0.15204000000000001</v>
      </c>
      <c r="AK28" s="463">
        <v>0</v>
      </c>
      <c r="AL28" s="451">
        <v>0.30408000000000002</v>
      </c>
      <c r="AM28" s="451">
        <v>0</v>
      </c>
      <c r="AN28" s="451">
        <v>0</v>
      </c>
      <c r="AO28" s="580">
        <v>0</v>
      </c>
      <c r="AP28" s="581">
        <f t="shared" si="6"/>
        <v>0.30408000000000002</v>
      </c>
      <c r="AQ28" s="463">
        <v>0</v>
      </c>
      <c r="AR28" s="451">
        <v>1.0642799999999999</v>
      </c>
      <c r="AS28" s="451">
        <v>0</v>
      </c>
      <c r="AT28" s="451">
        <v>0</v>
      </c>
      <c r="AU28" s="580">
        <v>0</v>
      </c>
      <c r="AV28" s="581">
        <f t="shared" si="7"/>
        <v>1.0642799999999999</v>
      </c>
      <c r="AW28" s="463">
        <v>0</v>
      </c>
      <c r="AX28" s="451">
        <v>0</v>
      </c>
      <c r="AY28" s="451">
        <v>0</v>
      </c>
      <c r="AZ28" s="451">
        <v>0</v>
      </c>
      <c r="BA28" s="580">
        <v>0</v>
      </c>
      <c r="BB28" s="581">
        <f t="shared" si="8"/>
        <v>0</v>
      </c>
      <c r="BC28" s="424"/>
      <c r="BD28" s="91"/>
      <c r="BE28" s="430"/>
      <c r="BF28" s="71"/>
      <c r="BG28" s="43">
        <f t="shared" si="0"/>
        <v>0</v>
      </c>
      <c r="BH28" s="567"/>
      <c r="BJ28" s="314">
        <f t="shared" si="10"/>
        <v>19</v>
      </c>
      <c r="BK28" s="578" t="s">
        <v>1266</v>
      </c>
      <c r="BL28" s="331" t="s">
        <v>41</v>
      </c>
      <c r="BM28" s="579">
        <v>3</v>
      </c>
      <c r="BN28" s="582" t="s">
        <v>1267</v>
      </c>
      <c r="BO28" s="583" t="s">
        <v>1268</v>
      </c>
      <c r="BP28" s="583" t="s">
        <v>1269</v>
      </c>
      <c r="BQ28" s="583" t="s">
        <v>1270</v>
      </c>
      <c r="BR28" s="584" t="s">
        <v>1271</v>
      </c>
      <c r="BS28" s="585" t="s">
        <v>1272</v>
      </c>
      <c r="BX28" s="61">
        <f>IF('[1]Validation flags'!$H$3=1,0, IF( ISNUMBER(G28), 0, 1 ))</f>
        <v>0</v>
      </c>
      <c r="BY28" s="61">
        <f>IF('[1]Validation flags'!$H$3=1,0, IF( ISNUMBER(H28), 0, 1 ))</f>
        <v>0</v>
      </c>
      <c r="BZ28" s="61">
        <f>IF('[1]Validation flags'!$H$3=1,0, IF( ISNUMBER(I28), 0, 1 ))</f>
        <v>0</v>
      </c>
      <c r="CA28" s="61">
        <f>IF('[1]Validation flags'!$H$3=1,0, IF( ISNUMBER(J28), 0, 1 ))</f>
        <v>0</v>
      </c>
      <c r="CB28" s="61">
        <f>IF('[1]Validation flags'!$H$3=1,0, IF( ISNUMBER(K28), 0, 1 ))</f>
        <v>0</v>
      </c>
      <c r="CC28" s="577"/>
      <c r="CD28" s="61">
        <f>IF('[1]Validation flags'!$H$3=1,0, IF( ISNUMBER(M28), 0, 1 ))</f>
        <v>0</v>
      </c>
      <c r="CE28" s="61">
        <f>IF('[1]Validation flags'!$H$3=1,0, IF( ISNUMBER(N28), 0, 1 ))</f>
        <v>0</v>
      </c>
      <c r="CF28" s="61">
        <f>IF('[1]Validation flags'!$H$3=1,0, IF( ISNUMBER(O28), 0, 1 ))</f>
        <v>0</v>
      </c>
      <c r="CG28" s="61">
        <f>IF('[1]Validation flags'!$H$3=1,0, IF( ISNUMBER(P28), 0, 1 ))</f>
        <v>0</v>
      </c>
      <c r="CH28" s="61">
        <f>IF('[1]Validation flags'!$H$3=1,0, IF( ISNUMBER(Q28), 0, 1 ))</f>
        <v>0</v>
      </c>
      <c r="CI28" s="60"/>
      <c r="CJ28" s="61">
        <f>IF('[1]Validation flags'!$H$3=1,0, IF( ISNUMBER(S28), 0, 1 ))</f>
        <v>0</v>
      </c>
      <c r="CK28" s="61">
        <f>IF('[1]Validation flags'!$H$3=1,0, IF( ISNUMBER(T28), 0, 1 ))</f>
        <v>0</v>
      </c>
      <c r="CL28" s="61">
        <f>IF('[1]Validation flags'!$H$3=1,0, IF( ISNUMBER(U28), 0, 1 ))</f>
        <v>0</v>
      </c>
      <c r="CM28" s="61">
        <f>IF('[1]Validation flags'!$H$3=1,0, IF( ISNUMBER(V28), 0, 1 ))</f>
        <v>0</v>
      </c>
      <c r="CN28" s="61">
        <f>IF('[1]Validation flags'!$H$3=1,0, IF( ISNUMBER(W28), 0, 1 ))</f>
        <v>0</v>
      </c>
      <c r="CO28" s="60"/>
      <c r="CP28" s="61">
        <f>IF('[1]Validation flags'!$H$3=1,0, IF( ISNUMBER(Y28), 0, 1 ))</f>
        <v>0</v>
      </c>
      <c r="CQ28" s="61">
        <f>IF('[1]Validation flags'!$H$3=1,0, IF( ISNUMBER(Z28), 0, 1 ))</f>
        <v>0</v>
      </c>
      <c r="CR28" s="61">
        <f>IF('[1]Validation flags'!$H$3=1,0, IF( ISNUMBER(AA28), 0, 1 ))</f>
        <v>0</v>
      </c>
      <c r="CS28" s="61">
        <f>IF('[1]Validation flags'!$H$3=1,0, IF( ISNUMBER(AB28), 0, 1 ))</f>
        <v>0</v>
      </c>
      <c r="CT28" s="61">
        <f>IF('[1]Validation flags'!$H$3=1,0, IF( ISNUMBER(AC28), 0, 1 ))</f>
        <v>0</v>
      </c>
      <c r="CU28" s="60"/>
      <c r="CV28" s="61">
        <f>IF('[1]Validation flags'!$H$3=1,0, IF( ISNUMBER(AE28), 0, 1 ))</f>
        <v>0</v>
      </c>
      <c r="CW28" s="61">
        <f>IF('[1]Validation flags'!$H$3=1,0, IF( ISNUMBER(AF28), 0, 1 ))</f>
        <v>0</v>
      </c>
      <c r="CX28" s="61">
        <f>IF('[1]Validation flags'!$H$3=1,0, IF( ISNUMBER(AG28), 0, 1 ))</f>
        <v>0</v>
      </c>
      <c r="CY28" s="61">
        <f>IF('[1]Validation flags'!$H$3=1,0, IF( ISNUMBER(AH28), 0, 1 ))</f>
        <v>0</v>
      </c>
      <c r="CZ28" s="61">
        <f>IF('[1]Validation flags'!$H$3=1,0, IF( ISNUMBER(AI28), 0, 1 ))</f>
        <v>0</v>
      </c>
      <c r="DA28" s="60"/>
      <c r="DB28" s="61">
        <f>IF('[1]Validation flags'!$H$3=1,0, IF( ISNUMBER(AK28), 0, 1 ))</f>
        <v>0</v>
      </c>
      <c r="DC28" s="61">
        <f>IF('[1]Validation flags'!$H$3=1,0, IF( ISNUMBER(AL28), 0, 1 ))</f>
        <v>0</v>
      </c>
      <c r="DD28" s="61">
        <f>IF('[1]Validation flags'!$H$3=1,0, IF( ISNUMBER(AM28), 0, 1 ))</f>
        <v>0</v>
      </c>
      <c r="DE28" s="61">
        <f>IF('[1]Validation flags'!$H$3=1,0, IF( ISNUMBER(AN28), 0, 1 ))</f>
        <v>0</v>
      </c>
      <c r="DF28" s="61">
        <f>IF('[1]Validation flags'!$H$3=1,0, IF( ISNUMBER(AO28), 0, 1 ))</f>
        <v>0</v>
      </c>
      <c r="DG28" s="60"/>
      <c r="DH28" s="61">
        <f>IF('[1]Validation flags'!$H$3=1,0, IF( ISNUMBER(AQ28), 0, 1 ))</f>
        <v>0</v>
      </c>
      <c r="DI28" s="61">
        <f>IF('[1]Validation flags'!$H$3=1,0, IF( ISNUMBER(AR28), 0, 1 ))</f>
        <v>0</v>
      </c>
      <c r="DJ28" s="61">
        <f>IF('[1]Validation flags'!$H$3=1,0, IF( ISNUMBER(AS28), 0, 1 ))</f>
        <v>0</v>
      </c>
      <c r="DK28" s="61">
        <f>IF('[1]Validation flags'!$H$3=1,0, IF( ISNUMBER(AT28), 0, 1 ))</f>
        <v>0</v>
      </c>
      <c r="DL28" s="61">
        <f>IF('[1]Validation flags'!$H$3=1,0, IF( ISNUMBER(AU28), 0, 1 ))</f>
        <v>0</v>
      </c>
      <c r="DM28" s="60"/>
      <c r="DN28" s="61">
        <f>IF('[1]Validation flags'!$H$3=1,0, IF( ISNUMBER(AW28), 0, 1 ))</f>
        <v>0</v>
      </c>
      <c r="DO28" s="61">
        <f>IF('[1]Validation flags'!$H$3=1,0, IF( ISNUMBER(AX28), 0, 1 ))</f>
        <v>0</v>
      </c>
      <c r="DP28" s="61">
        <f>IF('[1]Validation flags'!$H$3=1,0, IF( ISNUMBER(AY28), 0, 1 ))</f>
        <v>0</v>
      </c>
      <c r="DQ28" s="61">
        <f>IF('[1]Validation flags'!$H$3=1,0, IF( ISNUMBER(AZ28), 0, 1 ))</f>
        <v>0</v>
      </c>
      <c r="DR28" s="61">
        <f>IF('[1]Validation flags'!$H$3=1,0, IF( ISNUMBER(BA28), 0, 1 ))</f>
        <v>0</v>
      </c>
      <c r="DS28" s="60"/>
    </row>
    <row r="29" spans="2:124" ht="14.25" customHeight="1" x14ac:dyDescent="0.3">
      <c r="B29" s="314">
        <f t="shared" si="9"/>
        <v>20</v>
      </c>
      <c r="C29" s="578" t="s">
        <v>1273</v>
      </c>
      <c r="D29" s="586"/>
      <c r="E29" s="331" t="s">
        <v>41</v>
      </c>
      <c r="F29" s="579">
        <v>3</v>
      </c>
      <c r="G29" s="463">
        <v>0</v>
      </c>
      <c r="H29" s="451">
        <v>0</v>
      </c>
      <c r="I29" s="451">
        <v>0</v>
      </c>
      <c r="J29" s="451">
        <v>0</v>
      </c>
      <c r="K29" s="580">
        <v>0</v>
      </c>
      <c r="L29" s="581">
        <f t="shared" si="1"/>
        <v>0</v>
      </c>
      <c r="M29" s="463">
        <v>0</v>
      </c>
      <c r="N29" s="451">
        <v>0</v>
      </c>
      <c r="O29" s="451">
        <v>0</v>
      </c>
      <c r="P29" s="451">
        <v>0</v>
      </c>
      <c r="Q29" s="580">
        <v>0</v>
      </c>
      <c r="R29" s="581">
        <f t="shared" si="2"/>
        <v>0</v>
      </c>
      <c r="S29" s="463">
        <v>0</v>
      </c>
      <c r="T29" s="451">
        <v>0</v>
      </c>
      <c r="U29" s="451">
        <v>0</v>
      </c>
      <c r="V29" s="451">
        <v>0</v>
      </c>
      <c r="W29" s="580">
        <v>0</v>
      </c>
      <c r="X29" s="581">
        <f t="shared" si="3"/>
        <v>0</v>
      </c>
      <c r="Y29" s="463">
        <v>0</v>
      </c>
      <c r="Z29" s="451">
        <v>0</v>
      </c>
      <c r="AA29" s="451">
        <v>0</v>
      </c>
      <c r="AB29" s="451">
        <v>0</v>
      </c>
      <c r="AC29" s="580">
        <v>0</v>
      </c>
      <c r="AD29" s="581">
        <f t="shared" si="4"/>
        <v>0</v>
      </c>
      <c r="AE29" s="463">
        <v>0</v>
      </c>
      <c r="AF29" s="451">
        <v>0</v>
      </c>
      <c r="AG29" s="451">
        <v>0</v>
      </c>
      <c r="AH29" s="451">
        <v>0</v>
      </c>
      <c r="AI29" s="580">
        <v>0</v>
      </c>
      <c r="AJ29" s="581">
        <f t="shared" si="5"/>
        <v>0</v>
      </c>
      <c r="AK29" s="463">
        <v>0</v>
      </c>
      <c r="AL29" s="451">
        <v>0</v>
      </c>
      <c r="AM29" s="451">
        <v>0</v>
      </c>
      <c r="AN29" s="451">
        <v>0</v>
      </c>
      <c r="AO29" s="580">
        <v>0</v>
      </c>
      <c r="AP29" s="581">
        <f t="shared" si="6"/>
        <v>0</v>
      </c>
      <c r="AQ29" s="463">
        <v>0</v>
      </c>
      <c r="AR29" s="451">
        <v>0</v>
      </c>
      <c r="AS29" s="451">
        <v>0</v>
      </c>
      <c r="AT29" s="451">
        <v>0</v>
      </c>
      <c r="AU29" s="580">
        <v>0</v>
      </c>
      <c r="AV29" s="581">
        <f t="shared" si="7"/>
        <v>0</v>
      </c>
      <c r="AW29" s="463">
        <v>0</v>
      </c>
      <c r="AX29" s="451">
        <v>0</v>
      </c>
      <c r="AY29" s="451">
        <v>0</v>
      </c>
      <c r="AZ29" s="451">
        <v>0</v>
      </c>
      <c r="BA29" s="580">
        <v>0</v>
      </c>
      <c r="BB29" s="581">
        <f t="shared" si="8"/>
        <v>0</v>
      </c>
      <c r="BC29" s="424"/>
      <c r="BD29" s="91"/>
      <c r="BE29" s="430"/>
      <c r="BF29" s="71"/>
      <c r="BG29" s="43">
        <f t="shared" si="0"/>
        <v>0</v>
      </c>
      <c r="BH29" s="567"/>
      <c r="BJ29" s="314">
        <f t="shared" si="10"/>
        <v>20</v>
      </c>
      <c r="BK29" s="578" t="s">
        <v>1273</v>
      </c>
      <c r="BL29" s="331" t="s">
        <v>41</v>
      </c>
      <c r="BM29" s="579">
        <v>3</v>
      </c>
      <c r="BN29" s="582" t="s">
        <v>1274</v>
      </c>
      <c r="BO29" s="583" t="s">
        <v>1275</v>
      </c>
      <c r="BP29" s="583" t="s">
        <v>1276</v>
      </c>
      <c r="BQ29" s="583" t="s">
        <v>1277</v>
      </c>
      <c r="BR29" s="584" t="s">
        <v>1278</v>
      </c>
      <c r="BS29" s="585" t="s">
        <v>1279</v>
      </c>
      <c r="BX29" s="61">
        <f>IF('[1]Validation flags'!$H$3=1,0, IF( ISNUMBER(G29), 0, 1 ))</f>
        <v>0</v>
      </c>
      <c r="BY29" s="61">
        <f>IF('[1]Validation flags'!$H$3=1,0, IF( ISNUMBER(H29), 0, 1 ))</f>
        <v>0</v>
      </c>
      <c r="BZ29" s="61">
        <f>IF('[1]Validation flags'!$H$3=1,0, IF( ISNUMBER(I29), 0, 1 ))</f>
        <v>0</v>
      </c>
      <c r="CA29" s="61">
        <f>IF('[1]Validation flags'!$H$3=1,0, IF( ISNUMBER(J29), 0, 1 ))</f>
        <v>0</v>
      </c>
      <c r="CB29" s="61">
        <f>IF('[1]Validation flags'!$H$3=1,0, IF( ISNUMBER(K29), 0, 1 ))</f>
        <v>0</v>
      </c>
      <c r="CC29" s="577"/>
      <c r="CD29" s="61">
        <f>IF('[1]Validation flags'!$H$3=1,0, IF( ISNUMBER(M29), 0, 1 ))</f>
        <v>0</v>
      </c>
      <c r="CE29" s="61">
        <f>IF('[1]Validation flags'!$H$3=1,0, IF( ISNUMBER(N29), 0, 1 ))</f>
        <v>0</v>
      </c>
      <c r="CF29" s="61">
        <f>IF('[1]Validation flags'!$H$3=1,0, IF( ISNUMBER(O29), 0, 1 ))</f>
        <v>0</v>
      </c>
      <c r="CG29" s="61">
        <f>IF('[1]Validation flags'!$H$3=1,0, IF( ISNUMBER(P29), 0, 1 ))</f>
        <v>0</v>
      </c>
      <c r="CH29" s="61">
        <f>IF('[1]Validation flags'!$H$3=1,0, IF( ISNUMBER(Q29), 0, 1 ))</f>
        <v>0</v>
      </c>
      <c r="CI29" s="60"/>
      <c r="CJ29" s="61">
        <f>IF('[1]Validation flags'!$H$3=1,0, IF( ISNUMBER(S29), 0, 1 ))</f>
        <v>0</v>
      </c>
      <c r="CK29" s="61">
        <f>IF('[1]Validation flags'!$H$3=1,0, IF( ISNUMBER(T29), 0, 1 ))</f>
        <v>0</v>
      </c>
      <c r="CL29" s="61">
        <f>IF('[1]Validation flags'!$H$3=1,0, IF( ISNUMBER(U29), 0, 1 ))</f>
        <v>0</v>
      </c>
      <c r="CM29" s="61">
        <f>IF('[1]Validation flags'!$H$3=1,0, IF( ISNUMBER(V29), 0, 1 ))</f>
        <v>0</v>
      </c>
      <c r="CN29" s="61">
        <f>IF('[1]Validation flags'!$H$3=1,0, IF( ISNUMBER(W29), 0, 1 ))</f>
        <v>0</v>
      </c>
      <c r="CO29" s="60"/>
      <c r="CP29" s="61">
        <f>IF('[1]Validation flags'!$H$3=1,0, IF( ISNUMBER(Y29), 0, 1 ))</f>
        <v>0</v>
      </c>
      <c r="CQ29" s="61">
        <f>IF('[1]Validation flags'!$H$3=1,0, IF( ISNUMBER(Z29), 0, 1 ))</f>
        <v>0</v>
      </c>
      <c r="CR29" s="61">
        <f>IF('[1]Validation flags'!$H$3=1,0, IF( ISNUMBER(AA29), 0, 1 ))</f>
        <v>0</v>
      </c>
      <c r="CS29" s="61">
        <f>IF('[1]Validation flags'!$H$3=1,0, IF( ISNUMBER(AB29), 0, 1 ))</f>
        <v>0</v>
      </c>
      <c r="CT29" s="61">
        <f>IF('[1]Validation flags'!$H$3=1,0, IF( ISNUMBER(AC29), 0, 1 ))</f>
        <v>0</v>
      </c>
      <c r="CU29" s="60"/>
      <c r="CV29" s="61">
        <f>IF('[1]Validation flags'!$H$3=1,0, IF( ISNUMBER(AE29), 0, 1 ))</f>
        <v>0</v>
      </c>
      <c r="CW29" s="61">
        <f>IF('[1]Validation flags'!$H$3=1,0, IF( ISNUMBER(AF29), 0, 1 ))</f>
        <v>0</v>
      </c>
      <c r="CX29" s="61">
        <f>IF('[1]Validation flags'!$H$3=1,0, IF( ISNUMBER(AG29), 0, 1 ))</f>
        <v>0</v>
      </c>
      <c r="CY29" s="61">
        <f>IF('[1]Validation flags'!$H$3=1,0, IF( ISNUMBER(AH29), 0, 1 ))</f>
        <v>0</v>
      </c>
      <c r="CZ29" s="61">
        <f>IF('[1]Validation flags'!$H$3=1,0, IF( ISNUMBER(AI29), 0, 1 ))</f>
        <v>0</v>
      </c>
      <c r="DA29" s="60"/>
      <c r="DB29" s="61">
        <f>IF('[1]Validation flags'!$H$3=1,0, IF( ISNUMBER(AK29), 0, 1 ))</f>
        <v>0</v>
      </c>
      <c r="DC29" s="61">
        <f>IF('[1]Validation flags'!$H$3=1,0, IF( ISNUMBER(AL29), 0, 1 ))</f>
        <v>0</v>
      </c>
      <c r="DD29" s="61">
        <f>IF('[1]Validation flags'!$H$3=1,0, IF( ISNUMBER(AM29), 0, 1 ))</f>
        <v>0</v>
      </c>
      <c r="DE29" s="61">
        <f>IF('[1]Validation flags'!$H$3=1,0, IF( ISNUMBER(AN29), 0, 1 ))</f>
        <v>0</v>
      </c>
      <c r="DF29" s="61">
        <f>IF('[1]Validation flags'!$H$3=1,0, IF( ISNUMBER(AO29), 0, 1 ))</f>
        <v>0</v>
      </c>
      <c r="DG29" s="60"/>
      <c r="DH29" s="61">
        <f>IF('[1]Validation flags'!$H$3=1,0, IF( ISNUMBER(AQ29), 0, 1 ))</f>
        <v>0</v>
      </c>
      <c r="DI29" s="61">
        <f>IF('[1]Validation flags'!$H$3=1,0, IF( ISNUMBER(AR29), 0, 1 ))</f>
        <v>0</v>
      </c>
      <c r="DJ29" s="61">
        <f>IF('[1]Validation flags'!$H$3=1,0, IF( ISNUMBER(AS29), 0, 1 ))</f>
        <v>0</v>
      </c>
      <c r="DK29" s="61">
        <f>IF('[1]Validation flags'!$H$3=1,0, IF( ISNUMBER(AT29), 0, 1 ))</f>
        <v>0</v>
      </c>
      <c r="DL29" s="61">
        <f>IF('[1]Validation flags'!$H$3=1,0, IF( ISNUMBER(AU29), 0, 1 ))</f>
        <v>0</v>
      </c>
      <c r="DM29" s="60"/>
      <c r="DN29" s="61">
        <f>IF('[1]Validation flags'!$H$3=1,0, IF( ISNUMBER(AW29), 0, 1 ))</f>
        <v>0</v>
      </c>
      <c r="DO29" s="61">
        <f>IF('[1]Validation flags'!$H$3=1,0, IF( ISNUMBER(AX29), 0, 1 ))</f>
        <v>0</v>
      </c>
      <c r="DP29" s="61">
        <f>IF('[1]Validation flags'!$H$3=1,0, IF( ISNUMBER(AY29), 0, 1 ))</f>
        <v>0</v>
      </c>
      <c r="DQ29" s="61">
        <f>IF('[1]Validation flags'!$H$3=1,0, IF( ISNUMBER(AZ29), 0, 1 ))</f>
        <v>0</v>
      </c>
      <c r="DR29" s="61">
        <f>IF('[1]Validation flags'!$H$3=1,0, IF( ISNUMBER(BA29), 0, 1 ))</f>
        <v>0</v>
      </c>
      <c r="DS29" s="60"/>
    </row>
    <row r="30" spans="2:124" ht="14.25" customHeight="1" x14ac:dyDescent="0.3">
      <c r="B30" s="314">
        <f t="shared" si="9"/>
        <v>21</v>
      </c>
      <c r="C30" s="578" t="s">
        <v>1280</v>
      </c>
      <c r="D30" s="586"/>
      <c r="E30" s="331" t="s">
        <v>41</v>
      </c>
      <c r="F30" s="579">
        <v>3</v>
      </c>
      <c r="G30" s="463">
        <v>0</v>
      </c>
      <c r="H30" s="451">
        <v>0</v>
      </c>
      <c r="I30" s="451">
        <v>0</v>
      </c>
      <c r="J30" s="451">
        <v>0</v>
      </c>
      <c r="K30" s="580">
        <v>0</v>
      </c>
      <c r="L30" s="581">
        <f t="shared" si="1"/>
        <v>0</v>
      </c>
      <c r="M30" s="463">
        <v>0</v>
      </c>
      <c r="N30" s="451">
        <v>0</v>
      </c>
      <c r="O30" s="451">
        <v>0</v>
      </c>
      <c r="P30" s="451">
        <v>0</v>
      </c>
      <c r="Q30" s="580">
        <v>0</v>
      </c>
      <c r="R30" s="581">
        <f t="shared" si="2"/>
        <v>0</v>
      </c>
      <c r="S30" s="463">
        <v>0</v>
      </c>
      <c r="T30" s="451">
        <v>0</v>
      </c>
      <c r="U30" s="451">
        <v>0</v>
      </c>
      <c r="V30" s="451">
        <v>0</v>
      </c>
      <c r="W30" s="580">
        <v>0</v>
      </c>
      <c r="X30" s="581">
        <f t="shared" si="3"/>
        <v>0</v>
      </c>
      <c r="Y30" s="463">
        <v>0</v>
      </c>
      <c r="Z30" s="451">
        <v>0</v>
      </c>
      <c r="AA30" s="451">
        <v>0</v>
      </c>
      <c r="AB30" s="451">
        <v>0</v>
      </c>
      <c r="AC30" s="580">
        <v>0</v>
      </c>
      <c r="AD30" s="581">
        <f t="shared" si="4"/>
        <v>0</v>
      </c>
      <c r="AE30" s="463">
        <v>0</v>
      </c>
      <c r="AF30" s="451">
        <v>0</v>
      </c>
      <c r="AG30" s="451">
        <v>0</v>
      </c>
      <c r="AH30" s="451">
        <v>0</v>
      </c>
      <c r="AI30" s="580">
        <v>0</v>
      </c>
      <c r="AJ30" s="581">
        <f t="shared" si="5"/>
        <v>0</v>
      </c>
      <c r="AK30" s="463">
        <v>0</v>
      </c>
      <c r="AL30" s="451">
        <v>0</v>
      </c>
      <c r="AM30" s="451">
        <v>0</v>
      </c>
      <c r="AN30" s="451">
        <v>0</v>
      </c>
      <c r="AO30" s="580">
        <v>0</v>
      </c>
      <c r="AP30" s="581">
        <f t="shared" si="6"/>
        <v>0</v>
      </c>
      <c r="AQ30" s="463">
        <v>0</v>
      </c>
      <c r="AR30" s="451">
        <v>0</v>
      </c>
      <c r="AS30" s="451">
        <v>0</v>
      </c>
      <c r="AT30" s="451">
        <v>0</v>
      </c>
      <c r="AU30" s="580">
        <v>0</v>
      </c>
      <c r="AV30" s="581">
        <f t="shared" si="7"/>
        <v>0</v>
      </c>
      <c r="AW30" s="463">
        <v>0</v>
      </c>
      <c r="AX30" s="451">
        <v>0</v>
      </c>
      <c r="AY30" s="451">
        <v>0</v>
      </c>
      <c r="AZ30" s="451">
        <v>0</v>
      </c>
      <c r="BA30" s="580">
        <v>0</v>
      </c>
      <c r="BB30" s="581">
        <f t="shared" si="8"/>
        <v>0</v>
      </c>
      <c r="BC30" s="424"/>
      <c r="BD30" s="91"/>
      <c r="BE30" s="430"/>
      <c r="BF30" s="71"/>
      <c r="BG30" s="43">
        <f t="shared" si="0"/>
        <v>0</v>
      </c>
      <c r="BH30" s="567"/>
      <c r="BJ30" s="314">
        <f t="shared" si="10"/>
        <v>21</v>
      </c>
      <c r="BK30" s="578" t="s">
        <v>1280</v>
      </c>
      <c r="BL30" s="331" t="s">
        <v>41</v>
      </c>
      <c r="BM30" s="579">
        <v>3</v>
      </c>
      <c r="BN30" s="582" t="s">
        <v>1281</v>
      </c>
      <c r="BO30" s="583" t="s">
        <v>1282</v>
      </c>
      <c r="BP30" s="583" t="s">
        <v>1283</v>
      </c>
      <c r="BQ30" s="583" t="s">
        <v>1284</v>
      </c>
      <c r="BR30" s="584" t="s">
        <v>1285</v>
      </c>
      <c r="BS30" s="585" t="s">
        <v>1286</v>
      </c>
      <c r="BX30" s="61">
        <f>IF('[1]Validation flags'!$H$3=1,0, IF( ISNUMBER(G30), 0, 1 ))</f>
        <v>0</v>
      </c>
      <c r="BY30" s="61">
        <f>IF('[1]Validation flags'!$H$3=1,0, IF( ISNUMBER(H30), 0, 1 ))</f>
        <v>0</v>
      </c>
      <c r="BZ30" s="61">
        <f>IF('[1]Validation flags'!$H$3=1,0, IF( ISNUMBER(I30), 0, 1 ))</f>
        <v>0</v>
      </c>
      <c r="CA30" s="61">
        <f>IF('[1]Validation flags'!$H$3=1,0, IF( ISNUMBER(J30), 0, 1 ))</f>
        <v>0</v>
      </c>
      <c r="CB30" s="61">
        <f>IF('[1]Validation flags'!$H$3=1,0, IF( ISNUMBER(K30), 0, 1 ))</f>
        <v>0</v>
      </c>
      <c r="CC30" s="577"/>
      <c r="CD30" s="61">
        <f>IF('[1]Validation flags'!$H$3=1,0, IF( ISNUMBER(M30), 0, 1 ))</f>
        <v>0</v>
      </c>
      <c r="CE30" s="61">
        <f>IF('[1]Validation flags'!$H$3=1,0, IF( ISNUMBER(N30), 0, 1 ))</f>
        <v>0</v>
      </c>
      <c r="CF30" s="61">
        <f>IF('[1]Validation flags'!$H$3=1,0, IF( ISNUMBER(O30), 0, 1 ))</f>
        <v>0</v>
      </c>
      <c r="CG30" s="61">
        <f>IF('[1]Validation flags'!$H$3=1,0, IF( ISNUMBER(P30), 0, 1 ))</f>
        <v>0</v>
      </c>
      <c r="CH30" s="61">
        <f>IF('[1]Validation flags'!$H$3=1,0, IF( ISNUMBER(Q30), 0, 1 ))</f>
        <v>0</v>
      </c>
      <c r="CI30" s="60"/>
      <c r="CJ30" s="61">
        <f>IF('[1]Validation flags'!$H$3=1,0, IF( ISNUMBER(S30), 0, 1 ))</f>
        <v>0</v>
      </c>
      <c r="CK30" s="61">
        <f>IF('[1]Validation flags'!$H$3=1,0, IF( ISNUMBER(T30), 0, 1 ))</f>
        <v>0</v>
      </c>
      <c r="CL30" s="61">
        <f>IF('[1]Validation flags'!$H$3=1,0, IF( ISNUMBER(U30), 0, 1 ))</f>
        <v>0</v>
      </c>
      <c r="CM30" s="61">
        <f>IF('[1]Validation flags'!$H$3=1,0, IF( ISNUMBER(V30), 0, 1 ))</f>
        <v>0</v>
      </c>
      <c r="CN30" s="61">
        <f>IF('[1]Validation flags'!$H$3=1,0, IF( ISNUMBER(W30), 0, 1 ))</f>
        <v>0</v>
      </c>
      <c r="CO30" s="60"/>
      <c r="CP30" s="61">
        <f>IF('[1]Validation flags'!$H$3=1,0, IF( ISNUMBER(Y30), 0, 1 ))</f>
        <v>0</v>
      </c>
      <c r="CQ30" s="61">
        <f>IF('[1]Validation flags'!$H$3=1,0, IF( ISNUMBER(Z30), 0, 1 ))</f>
        <v>0</v>
      </c>
      <c r="CR30" s="61">
        <f>IF('[1]Validation flags'!$H$3=1,0, IF( ISNUMBER(AA30), 0, 1 ))</f>
        <v>0</v>
      </c>
      <c r="CS30" s="61">
        <f>IF('[1]Validation flags'!$H$3=1,0, IF( ISNUMBER(AB30), 0, 1 ))</f>
        <v>0</v>
      </c>
      <c r="CT30" s="61">
        <f>IF('[1]Validation flags'!$H$3=1,0, IF( ISNUMBER(AC30), 0, 1 ))</f>
        <v>0</v>
      </c>
      <c r="CU30" s="60"/>
      <c r="CV30" s="61">
        <f>IF('[1]Validation flags'!$H$3=1,0, IF( ISNUMBER(AE30), 0, 1 ))</f>
        <v>0</v>
      </c>
      <c r="CW30" s="61">
        <f>IF('[1]Validation flags'!$H$3=1,0, IF( ISNUMBER(AF30), 0, 1 ))</f>
        <v>0</v>
      </c>
      <c r="CX30" s="61">
        <f>IF('[1]Validation flags'!$H$3=1,0, IF( ISNUMBER(AG30), 0, 1 ))</f>
        <v>0</v>
      </c>
      <c r="CY30" s="61">
        <f>IF('[1]Validation flags'!$H$3=1,0, IF( ISNUMBER(AH30), 0, 1 ))</f>
        <v>0</v>
      </c>
      <c r="CZ30" s="61">
        <f>IF('[1]Validation flags'!$H$3=1,0, IF( ISNUMBER(AI30), 0, 1 ))</f>
        <v>0</v>
      </c>
      <c r="DA30" s="60"/>
      <c r="DB30" s="61">
        <f>IF('[1]Validation flags'!$H$3=1,0, IF( ISNUMBER(AK30), 0, 1 ))</f>
        <v>0</v>
      </c>
      <c r="DC30" s="61">
        <f>IF('[1]Validation flags'!$H$3=1,0, IF( ISNUMBER(AL30), 0, 1 ))</f>
        <v>0</v>
      </c>
      <c r="DD30" s="61">
        <f>IF('[1]Validation flags'!$H$3=1,0, IF( ISNUMBER(AM30), 0, 1 ))</f>
        <v>0</v>
      </c>
      <c r="DE30" s="61">
        <f>IF('[1]Validation flags'!$H$3=1,0, IF( ISNUMBER(AN30), 0, 1 ))</f>
        <v>0</v>
      </c>
      <c r="DF30" s="61">
        <f>IF('[1]Validation flags'!$H$3=1,0, IF( ISNUMBER(AO30), 0, 1 ))</f>
        <v>0</v>
      </c>
      <c r="DG30" s="60"/>
      <c r="DH30" s="61">
        <f>IF('[1]Validation flags'!$H$3=1,0, IF( ISNUMBER(AQ30), 0, 1 ))</f>
        <v>0</v>
      </c>
      <c r="DI30" s="61">
        <f>IF('[1]Validation flags'!$H$3=1,0, IF( ISNUMBER(AR30), 0, 1 ))</f>
        <v>0</v>
      </c>
      <c r="DJ30" s="61">
        <f>IF('[1]Validation flags'!$H$3=1,0, IF( ISNUMBER(AS30), 0, 1 ))</f>
        <v>0</v>
      </c>
      <c r="DK30" s="61">
        <f>IF('[1]Validation flags'!$H$3=1,0, IF( ISNUMBER(AT30), 0, 1 ))</f>
        <v>0</v>
      </c>
      <c r="DL30" s="61">
        <f>IF('[1]Validation flags'!$H$3=1,0, IF( ISNUMBER(AU30), 0, 1 ))</f>
        <v>0</v>
      </c>
      <c r="DM30" s="60"/>
      <c r="DN30" s="61">
        <f>IF('[1]Validation flags'!$H$3=1,0, IF( ISNUMBER(AW30), 0, 1 ))</f>
        <v>0</v>
      </c>
      <c r="DO30" s="61">
        <f>IF('[1]Validation flags'!$H$3=1,0, IF( ISNUMBER(AX30), 0, 1 ))</f>
        <v>0</v>
      </c>
      <c r="DP30" s="61">
        <f>IF('[1]Validation flags'!$H$3=1,0, IF( ISNUMBER(AY30), 0, 1 ))</f>
        <v>0</v>
      </c>
      <c r="DQ30" s="61">
        <f>IF('[1]Validation flags'!$H$3=1,0, IF( ISNUMBER(AZ30), 0, 1 ))</f>
        <v>0</v>
      </c>
      <c r="DR30" s="61">
        <f>IF('[1]Validation flags'!$H$3=1,0, IF( ISNUMBER(BA30), 0, 1 ))</f>
        <v>0</v>
      </c>
      <c r="DS30" s="60"/>
    </row>
    <row r="31" spans="2:124" ht="14.25" customHeight="1" x14ac:dyDescent="0.3">
      <c r="B31" s="314">
        <f t="shared" si="9"/>
        <v>22</v>
      </c>
      <c r="C31" s="578" t="s">
        <v>1287</v>
      </c>
      <c r="D31" s="586"/>
      <c r="E31" s="331" t="s">
        <v>41</v>
      </c>
      <c r="F31" s="579">
        <v>3</v>
      </c>
      <c r="G31" s="463">
        <v>0</v>
      </c>
      <c r="H31" s="451">
        <v>0</v>
      </c>
      <c r="I31" s="451">
        <v>0</v>
      </c>
      <c r="J31" s="451">
        <v>0</v>
      </c>
      <c r="K31" s="580">
        <v>0</v>
      </c>
      <c r="L31" s="581">
        <f t="shared" si="1"/>
        <v>0</v>
      </c>
      <c r="M31" s="463">
        <v>0</v>
      </c>
      <c r="N31" s="451">
        <v>0</v>
      </c>
      <c r="O31" s="451">
        <v>0</v>
      </c>
      <c r="P31" s="451">
        <v>0</v>
      </c>
      <c r="Q31" s="580">
        <v>0</v>
      </c>
      <c r="R31" s="581">
        <f t="shared" si="2"/>
        <v>0</v>
      </c>
      <c r="S31" s="463">
        <v>0</v>
      </c>
      <c r="T31" s="451">
        <v>0</v>
      </c>
      <c r="U31" s="451">
        <v>0</v>
      </c>
      <c r="V31" s="451">
        <v>0</v>
      </c>
      <c r="W31" s="580">
        <v>0</v>
      </c>
      <c r="X31" s="581">
        <f t="shared" si="3"/>
        <v>0</v>
      </c>
      <c r="Y31" s="463">
        <v>0</v>
      </c>
      <c r="Z31" s="451">
        <v>0</v>
      </c>
      <c r="AA31" s="451">
        <v>0</v>
      </c>
      <c r="AB31" s="451">
        <v>0</v>
      </c>
      <c r="AC31" s="580">
        <v>0</v>
      </c>
      <c r="AD31" s="581">
        <f t="shared" si="4"/>
        <v>0</v>
      </c>
      <c r="AE31" s="463">
        <v>0</v>
      </c>
      <c r="AF31" s="451">
        <v>0</v>
      </c>
      <c r="AG31" s="451">
        <v>0</v>
      </c>
      <c r="AH31" s="451">
        <v>0</v>
      </c>
      <c r="AI31" s="580">
        <v>0</v>
      </c>
      <c r="AJ31" s="581">
        <f t="shared" si="5"/>
        <v>0</v>
      </c>
      <c r="AK31" s="463">
        <v>0</v>
      </c>
      <c r="AL31" s="451">
        <v>0</v>
      </c>
      <c r="AM31" s="451">
        <v>0</v>
      </c>
      <c r="AN31" s="451">
        <v>0</v>
      </c>
      <c r="AO31" s="580">
        <v>0</v>
      </c>
      <c r="AP31" s="581">
        <f t="shared" si="6"/>
        <v>0</v>
      </c>
      <c r="AQ31" s="463">
        <v>0</v>
      </c>
      <c r="AR31" s="451">
        <v>0</v>
      </c>
      <c r="AS31" s="451">
        <v>0</v>
      </c>
      <c r="AT31" s="451">
        <v>0</v>
      </c>
      <c r="AU31" s="580">
        <v>0</v>
      </c>
      <c r="AV31" s="581">
        <f t="shared" si="7"/>
        <v>0</v>
      </c>
      <c r="AW31" s="463">
        <v>0</v>
      </c>
      <c r="AX31" s="451">
        <v>0</v>
      </c>
      <c r="AY31" s="451">
        <v>0</v>
      </c>
      <c r="AZ31" s="451">
        <v>0</v>
      </c>
      <c r="BA31" s="580">
        <v>0</v>
      </c>
      <c r="BB31" s="581">
        <f t="shared" si="8"/>
        <v>0</v>
      </c>
      <c r="BC31" s="424"/>
      <c r="BD31" s="91"/>
      <c r="BE31" s="430"/>
      <c r="BF31" s="71"/>
      <c r="BG31" s="43">
        <f t="shared" si="0"/>
        <v>0</v>
      </c>
      <c r="BH31" s="567"/>
      <c r="BJ31" s="314">
        <f t="shared" si="10"/>
        <v>22</v>
      </c>
      <c r="BK31" s="578" t="s">
        <v>1287</v>
      </c>
      <c r="BL31" s="331" t="s">
        <v>41</v>
      </c>
      <c r="BM31" s="579">
        <v>3</v>
      </c>
      <c r="BN31" s="582" t="s">
        <v>1288</v>
      </c>
      <c r="BO31" s="583" t="s">
        <v>1289</v>
      </c>
      <c r="BP31" s="583" t="s">
        <v>1290</v>
      </c>
      <c r="BQ31" s="583" t="s">
        <v>1291</v>
      </c>
      <c r="BR31" s="584" t="s">
        <v>1292</v>
      </c>
      <c r="BS31" s="585" t="s">
        <v>1293</v>
      </c>
      <c r="BX31" s="61">
        <f>IF('[1]Validation flags'!$H$3=1,0, IF( ISNUMBER(G31), 0, 1 ))</f>
        <v>0</v>
      </c>
      <c r="BY31" s="61">
        <f>IF('[1]Validation flags'!$H$3=1,0, IF( ISNUMBER(H31), 0, 1 ))</f>
        <v>0</v>
      </c>
      <c r="BZ31" s="61">
        <f>IF('[1]Validation flags'!$H$3=1,0, IF( ISNUMBER(I31), 0, 1 ))</f>
        <v>0</v>
      </c>
      <c r="CA31" s="61">
        <f>IF('[1]Validation flags'!$H$3=1,0, IF( ISNUMBER(J31), 0, 1 ))</f>
        <v>0</v>
      </c>
      <c r="CB31" s="61">
        <f>IF('[1]Validation flags'!$H$3=1,0, IF( ISNUMBER(K31), 0, 1 ))</f>
        <v>0</v>
      </c>
      <c r="CC31" s="577"/>
      <c r="CD31" s="61">
        <f>IF('[1]Validation flags'!$H$3=1,0, IF( ISNUMBER(M31), 0, 1 ))</f>
        <v>0</v>
      </c>
      <c r="CE31" s="61">
        <f>IF('[1]Validation flags'!$H$3=1,0, IF( ISNUMBER(N31), 0, 1 ))</f>
        <v>0</v>
      </c>
      <c r="CF31" s="61">
        <f>IF('[1]Validation flags'!$H$3=1,0, IF( ISNUMBER(O31), 0, 1 ))</f>
        <v>0</v>
      </c>
      <c r="CG31" s="61">
        <f>IF('[1]Validation flags'!$H$3=1,0, IF( ISNUMBER(P31), 0, 1 ))</f>
        <v>0</v>
      </c>
      <c r="CH31" s="61">
        <f>IF('[1]Validation flags'!$H$3=1,0, IF( ISNUMBER(Q31), 0, 1 ))</f>
        <v>0</v>
      </c>
      <c r="CI31" s="60"/>
      <c r="CJ31" s="61">
        <f>IF('[1]Validation flags'!$H$3=1,0, IF( ISNUMBER(S31), 0, 1 ))</f>
        <v>0</v>
      </c>
      <c r="CK31" s="61">
        <f>IF('[1]Validation flags'!$H$3=1,0, IF( ISNUMBER(T31), 0, 1 ))</f>
        <v>0</v>
      </c>
      <c r="CL31" s="61">
        <f>IF('[1]Validation flags'!$H$3=1,0, IF( ISNUMBER(U31), 0, 1 ))</f>
        <v>0</v>
      </c>
      <c r="CM31" s="61">
        <f>IF('[1]Validation flags'!$H$3=1,0, IF( ISNUMBER(V31), 0, 1 ))</f>
        <v>0</v>
      </c>
      <c r="CN31" s="61">
        <f>IF('[1]Validation flags'!$H$3=1,0, IF( ISNUMBER(W31), 0, 1 ))</f>
        <v>0</v>
      </c>
      <c r="CO31" s="60"/>
      <c r="CP31" s="61">
        <f>IF('[1]Validation flags'!$H$3=1,0, IF( ISNUMBER(Y31), 0, 1 ))</f>
        <v>0</v>
      </c>
      <c r="CQ31" s="61">
        <f>IF('[1]Validation flags'!$H$3=1,0, IF( ISNUMBER(Z31), 0, 1 ))</f>
        <v>0</v>
      </c>
      <c r="CR31" s="61">
        <f>IF('[1]Validation flags'!$H$3=1,0, IF( ISNUMBER(AA31), 0, 1 ))</f>
        <v>0</v>
      </c>
      <c r="CS31" s="61">
        <f>IF('[1]Validation flags'!$H$3=1,0, IF( ISNUMBER(AB31), 0, 1 ))</f>
        <v>0</v>
      </c>
      <c r="CT31" s="61">
        <f>IF('[1]Validation flags'!$H$3=1,0, IF( ISNUMBER(AC31), 0, 1 ))</f>
        <v>0</v>
      </c>
      <c r="CU31" s="60"/>
      <c r="CV31" s="61">
        <f>IF('[1]Validation flags'!$H$3=1,0, IF( ISNUMBER(AE31), 0, 1 ))</f>
        <v>0</v>
      </c>
      <c r="CW31" s="61">
        <f>IF('[1]Validation flags'!$H$3=1,0, IF( ISNUMBER(AF31), 0, 1 ))</f>
        <v>0</v>
      </c>
      <c r="CX31" s="61">
        <f>IF('[1]Validation flags'!$H$3=1,0, IF( ISNUMBER(AG31), 0, 1 ))</f>
        <v>0</v>
      </c>
      <c r="CY31" s="61">
        <f>IF('[1]Validation flags'!$H$3=1,0, IF( ISNUMBER(AH31), 0, 1 ))</f>
        <v>0</v>
      </c>
      <c r="CZ31" s="61">
        <f>IF('[1]Validation flags'!$H$3=1,0, IF( ISNUMBER(AI31), 0, 1 ))</f>
        <v>0</v>
      </c>
      <c r="DA31" s="60"/>
      <c r="DB31" s="61">
        <f>IF('[1]Validation flags'!$H$3=1,0, IF( ISNUMBER(AK31), 0, 1 ))</f>
        <v>0</v>
      </c>
      <c r="DC31" s="61">
        <f>IF('[1]Validation flags'!$H$3=1,0, IF( ISNUMBER(AL31), 0, 1 ))</f>
        <v>0</v>
      </c>
      <c r="DD31" s="61">
        <f>IF('[1]Validation flags'!$H$3=1,0, IF( ISNUMBER(AM31), 0, 1 ))</f>
        <v>0</v>
      </c>
      <c r="DE31" s="61">
        <f>IF('[1]Validation flags'!$H$3=1,0, IF( ISNUMBER(AN31), 0, 1 ))</f>
        <v>0</v>
      </c>
      <c r="DF31" s="61">
        <f>IF('[1]Validation flags'!$H$3=1,0, IF( ISNUMBER(AO31), 0, 1 ))</f>
        <v>0</v>
      </c>
      <c r="DG31" s="60"/>
      <c r="DH31" s="61">
        <f>IF('[1]Validation flags'!$H$3=1,0, IF( ISNUMBER(AQ31), 0, 1 ))</f>
        <v>0</v>
      </c>
      <c r="DI31" s="61">
        <f>IF('[1]Validation flags'!$H$3=1,0, IF( ISNUMBER(AR31), 0, 1 ))</f>
        <v>0</v>
      </c>
      <c r="DJ31" s="61">
        <f>IF('[1]Validation flags'!$H$3=1,0, IF( ISNUMBER(AS31), 0, 1 ))</f>
        <v>0</v>
      </c>
      <c r="DK31" s="61">
        <f>IF('[1]Validation flags'!$H$3=1,0, IF( ISNUMBER(AT31), 0, 1 ))</f>
        <v>0</v>
      </c>
      <c r="DL31" s="61">
        <f>IF('[1]Validation flags'!$H$3=1,0, IF( ISNUMBER(AU31), 0, 1 ))</f>
        <v>0</v>
      </c>
      <c r="DM31" s="60"/>
      <c r="DN31" s="61">
        <f>IF('[1]Validation flags'!$H$3=1,0, IF( ISNUMBER(AW31), 0, 1 ))</f>
        <v>0</v>
      </c>
      <c r="DO31" s="61">
        <f>IF('[1]Validation flags'!$H$3=1,0, IF( ISNUMBER(AX31), 0, 1 ))</f>
        <v>0</v>
      </c>
      <c r="DP31" s="61">
        <f>IF('[1]Validation flags'!$H$3=1,0, IF( ISNUMBER(AY31), 0, 1 ))</f>
        <v>0</v>
      </c>
      <c r="DQ31" s="61">
        <f>IF('[1]Validation flags'!$H$3=1,0, IF( ISNUMBER(AZ31), 0, 1 ))</f>
        <v>0</v>
      </c>
      <c r="DR31" s="61">
        <f>IF('[1]Validation flags'!$H$3=1,0, IF( ISNUMBER(BA31), 0, 1 ))</f>
        <v>0</v>
      </c>
      <c r="DS31" s="60"/>
      <c r="DT31" s="147"/>
    </row>
    <row r="32" spans="2:124" ht="14.25" customHeight="1" x14ac:dyDescent="0.3">
      <c r="B32" s="314">
        <f t="shared" si="9"/>
        <v>23</v>
      </c>
      <c r="C32" s="578" t="s">
        <v>1294</v>
      </c>
      <c r="D32" s="586"/>
      <c r="E32" s="331" t="s">
        <v>41</v>
      </c>
      <c r="F32" s="579">
        <v>3</v>
      </c>
      <c r="G32" s="463">
        <v>0</v>
      </c>
      <c r="H32" s="451">
        <v>0</v>
      </c>
      <c r="I32" s="451">
        <v>0</v>
      </c>
      <c r="J32" s="451">
        <v>0</v>
      </c>
      <c r="K32" s="580">
        <v>0</v>
      </c>
      <c r="L32" s="581">
        <f t="shared" si="1"/>
        <v>0</v>
      </c>
      <c r="M32" s="463">
        <v>0</v>
      </c>
      <c r="N32" s="451">
        <v>0</v>
      </c>
      <c r="O32" s="451">
        <v>0</v>
      </c>
      <c r="P32" s="451">
        <v>0</v>
      </c>
      <c r="Q32" s="580">
        <v>0</v>
      </c>
      <c r="R32" s="581">
        <f t="shared" si="2"/>
        <v>0</v>
      </c>
      <c r="S32" s="463">
        <v>0</v>
      </c>
      <c r="T32" s="451">
        <v>0</v>
      </c>
      <c r="U32" s="451">
        <v>0</v>
      </c>
      <c r="V32" s="451">
        <v>0</v>
      </c>
      <c r="W32" s="580">
        <v>0</v>
      </c>
      <c r="X32" s="581">
        <f t="shared" si="3"/>
        <v>0</v>
      </c>
      <c r="Y32" s="463">
        <v>0</v>
      </c>
      <c r="Z32" s="451">
        <v>0</v>
      </c>
      <c r="AA32" s="451">
        <v>0</v>
      </c>
      <c r="AB32" s="451">
        <v>0</v>
      </c>
      <c r="AC32" s="580">
        <v>0</v>
      </c>
      <c r="AD32" s="581">
        <f t="shared" si="4"/>
        <v>0</v>
      </c>
      <c r="AE32" s="463">
        <v>0</v>
      </c>
      <c r="AF32" s="451">
        <v>0</v>
      </c>
      <c r="AG32" s="451">
        <v>0</v>
      </c>
      <c r="AH32" s="451">
        <v>0</v>
      </c>
      <c r="AI32" s="580">
        <v>0</v>
      </c>
      <c r="AJ32" s="581">
        <f t="shared" si="5"/>
        <v>0</v>
      </c>
      <c r="AK32" s="463">
        <v>0</v>
      </c>
      <c r="AL32" s="451">
        <v>0</v>
      </c>
      <c r="AM32" s="451">
        <v>0</v>
      </c>
      <c r="AN32" s="451">
        <v>0</v>
      </c>
      <c r="AO32" s="580">
        <v>0</v>
      </c>
      <c r="AP32" s="581">
        <f t="shared" si="6"/>
        <v>0</v>
      </c>
      <c r="AQ32" s="463">
        <v>0</v>
      </c>
      <c r="AR32" s="451">
        <v>0</v>
      </c>
      <c r="AS32" s="451">
        <v>0</v>
      </c>
      <c r="AT32" s="451">
        <v>0</v>
      </c>
      <c r="AU32" s="580">
        <v>0</v>
      </c>
      <c r="AV32" s="581">
        <f t="shared" si="7"/>
        <v>0</v>
      </c>
      <c r="AW32" s="463">
        <v>0</v>
      </c>
      <c r="AX32" s="451">
        <v>0</v>
      </c>
      <c r="AY32" s="451">
        <v>0</v>
      </c>
      <c r="AZ32" s="451">
        <v>0</v>
      </c>
      <c r="BA32" s="580">
        <v>0</v>
      </c>
      <c r="BB32" s="581">
        <f t="shared" si="8"/>
        <v>0</v>
      </c>
      <c r="BC32" s="424"/>
      <c r="BD32" s="91"/>
      <c r="BE32" s="430"/>
      <c r="BF32" s="71"/>
      <c r="BG32" s="43">
        <f t="shared" si="0"/>
        <v>0</v>
      </c>
      <c r="BH32" s="567"/>
      <c r="BJ32" s="314">
        <f t="shared" si="10"/>
        <v>23</v>
      </c>
      <c r="BK32" s="578" t="s">
        <v>1294</v>
      </c>
      <c r="BL32" s="331" t="s">
        <v>41</v>
      </c>
      <c r="BM32" s="579">
        <v>3</v>
      </c>
      <c r="BN32" s="582" t="s">
        <v>1295</v>
      </c>
      <c r="BO32" s="583" t="s">
        <v>1296</v>
      </c>
      <c r="BP32" s="583" t="s">
        <v>1297</v>
      </c>
      <c r="BQ32" s="583" t="s">
        <v>1298</v>
      </c>
      <c r="BR32" s="584" t="s">
        <v>1299</v>
      </c>
      <c r="BS32" s="585" t="s">
        <v>1300</v>
      </c>
      <c r="BX32" s="61">
        <f>IF('[1]Validation flags'!$H$3=1,0, IF( ISNUMBER(G32), 0, 1 ))</f>
        <v>0</v>
      </c>
      <c r="BY32" s="61">
        <f>IF('[1]Validation flags'!$H$3=1,0, IF( ISNUMBER(H32), 0, 1 ))</f>
        <v>0</v>
      </c>
      <c r="BZ32" s="61">
        <f>IF('[1]Validation flags'!$H$3=1,0, IF( ISNUMBER(I32), 0, 1 ))</f>
        <v>0</v>
      </c>
      <c r="CA32" s="61">
        <f>IF('[1]Validation flags'!$H$3=1,0, IF( ISNUMBER(J32), 0, 1 ))</f>
        <v>0</v>
      </c>
      <c r="CB32" s="61">
        <f>IF('[1]Validation flags'!$H$3=1,0, IF( ISNUMBER(K32), 0, 1 ))</f>
        <v>0</v>
      </c>
      <c r="CC32" s="577"/>
      <c r="CD32" s="61">
        <f>IF('[1]Validation flags'!$H$3=1,0, IF( ISNUMBER(M32), 0, 1 ))</f>
        <v>0</v>
      </c>
      <c r="CE32" s="61">
        <f>IF('[1]Validation flags'!$H$3=1,0, IF( ISNUMBER(N32), 0, 1 ))</f>
        <v>0</v>
      </c>
      <c r="CF32" s="61">
        <f>IF('[1]Validation flags'!$H$3=1,0, IF( ISNUMBER(O32), 0, 1 ))</f>
        <v>0</v>
      </c>
      <c r="CG32" s="61">
        <f>IF('[1]Validation flags'!$H$3=1,0, IF( ISNUMBER(P32), 0, 1 ))</f>
        <v>0</v>
      </c>
      <c r="CH32" s="61">
        <f>IF('[1]Validation flags'!$H$3=1,0, IF( ISNUMBER(Q32), 0, 1 ))</f>
        <v>0</v>
      </c>
      <c r="CI32" s="60"/>
      <c r="CJ32" s="61">
        <f>IF('[1]Validation flags'!$H$3=1,0, IF( ISNUMBER(S32), 0, 1 ))</f>
        <v>0</v>
      </c>
      <c r="CK32" s="61">
        <f>IF('[1]Validation flags'!$H$3=1,0, IF( ISNUMBER(T32), 0, 1 ))</f>
        <v>0</v>
      </c>
      <c r="CL32" s="61">
        <f>IF('[1]Validation flags'!$H$3=1,0, IF( ISNUMBER(U32), 0, 1 ))</f>
        <v>0</v>
      </c>
      <c r="CM32" s="61">
        <f>IF('[1]Validation flags'!$H$3=1,0, IF( ISNUMBER(V32), 0, 1 ))</f>
        <v>0</v>
      </c>
      <c r="CN32" s="61">
        <f>IF('[1]Validation flags'!$H$3=1,0, IF( ISNUMBER(W32), 0, 1 ))</f>
        <v>0</v>
      </c>
      <c r="CO32" s="60"/>
      <c r="CP32" s="61">
        <f>IF('[1]Validation flags'!$H$3=1,0, IF( ISNUMBER(Y32), 0, 1 ))</f>
        <v>0</v>
      </c>
      <c r="CQ32" s="61">
        <f>IF('[1]Validation flags'!$H$3=1,0, IF( ISNUMBER(Z32), 0, 1 ))</f>
        <v>0</v>
      </c>
      <c r="CR32" s="61">
        <f>IF('[1]Validation flags'!$H$3=1,0, IF( ISNUMBER(AA32), 0, 1 ))</f>
        <v>0</v>
      </c>
      <c r="CS32" s="61">
        <f>IF('[1]Validation flags'!$H$3=1,0, IF( ISNUMBER(AB32), 0, 1 ))</f>
        <v>0</v>
      </c>
      <c r="CT32" s="61">
        <f>IF('[1]Validation flags'!$H$3=1,0, IF( ISNUMBER(AC32), 0, 1 ))</f>
        <v>0</v>
      </c>
      <c r="CU32" s="60"/>
      <c r="CV32" s="61">
        <f>IF('[1]Validation flags'!$H$3=1,0, IF( ISNUMBER(AE32), 0, 1 ))</f>
        <v>0</v>
      </c>
      <c r="CW32" s="61">
        <f>IF('[1]Validation flags'!$H$3=1,0, IF( ISNUMBER(AF32), 0, 1 ))</f>
        <v>0</v>
      </c>
      <c r="CX32" s="61">
        <f>IF('[1]Validation flags'!$H$3=1,0, IF( ISNUMBER(AG32), 0, 1 ))</f>
        <v>0</v>
      </c>
      <c r="CY32" s="61">
        <f>IF('[1]Validation flags'!$H$3=1,0, IF( ISNUMBER(AH32), 0, 1 ))</f>
        <v>0</v>
      </c>
      <c r="CZ32" s="61">
        <f>IF('[1]Validation flags'!$H$3=1,0, IF( ISNUMBER(AI32), 0, 1 ))</f>
        <v>0</v>
      </c>
      <c r="DA32" s="60"/>
      <c r="DB32" s="61">
        <f>IF('[1]Validation flags'!$H$3=1,0, IF( ISNUMBER(AK32), 0, 1 ))</f>
        <v>0</v>
      </c>
      <c r="DC32" s="61">
        <f>IF('[1]Validation flags'!$H$3=1,0, IF( ISNUMBER(AL32), 0, 1 ))</f>
        <v>0</v>
      </c>
      <c r="DD32" s="61">
        <f>IF('[1]Validation flags'!$H$3=1,0, IF( ISNUMBER(AM32), 0, 1 ))</f>
        <v>0</v>
      </c>
      <c r="DE32" s="61">
        <f>IF('[1]Validation flags'!$H$3=1,0, IF( ISNUMBER(AN32), 0, 1 ))</f>
        <v>0</v>
      </c>
      <c r="DF32" s="61">
        <f>IF('[1]Validation flags'!$H$3=1,0, IF( ISNUMBER(AO32), 0, 1 ))</f>
        <v>0</v>
      </c>
      <c r="DG32" s="60"/>
      <c r="DH32" s="61">
        <f>IF('[1]Validation flags'!$H$3=1,0, IF( ISNUMBER(AQ32), 0, 1 ))</f>
        <v>0</v>
      </c>
      <c r="DI32" s="61">
        <f>IF('[1]Validation flags'!$H$3=1,0, IF( ISNUMBER(AR32), 0, 1 ))</f>
        <v>0</v>
      </c>
      <c r="DJ32" s="61">
        <f>IF('[1]Validation flags'!$H$3=1,0, IF( ISNUMBER(AS32), 0, 1 ))</f>
        <v>0</v>
      </c>
      <c r="DK32" s="61">
        <f>IF('[1]Validation flags'!$H$3=1,0, IF( ISNUMBER(AT32), 0, 1 ))</f>
        <v>0</v>
      </c>
      <c r="DL32" s="61">
        <f>IF('[1]Validation flags'!$H$3=1,0, IF( ISNUMBER(AU32), 0, 1 ))</f>
        <v>0</v>
      </c>
      <c r="DM32" s="60"/>
      <c r="DN32" s="61">
        <f>IF('[1]Validation flags'!$H$3=1,0, IF( ISNUMBER(AW32), 0, 1 ))</f>
        <v>0</v>
      </c>
      <c r="DO32" s="61">
        <f>IF('[1]Validation flags'!$H$3=1,0, IF( ISNUMBER(AX32), 0, 1 ))</f>
        <v>0</v>
      </c>
      <c r="DP32" s="61">
        <f>IF('[1]Validation flags'!$H$3=1,0, IF( ISNUMBER(AY32), 0, 1 ))</f>
        <v>0</v>
      </c>
      <c r="DQ32" s="61">
        <f>IF('[1]Validation flags'!$H$3=1,0, IF( ISNUMBER(AZ32), 0, 1 ))</f>
        <v>0</v>
      </c>
      <c r="DR32" s="61">
        <f>IF('[1]Validation flags'!$H$3=1,0, IF( ISNUMBER(BA32), 0, 1 ))</f>
        <v>0</v>
      </c>
      <c r="DS32" s="60"/>
    </row>
    <row r="33" spans="2:124" ht="14.25" customHeight="1" x14ac:dyDescent="0.3">
      <c r="B33" s="314">
        <f t="shared" si="9"/>
        <v>24</v>
      </c>
      <c r="C33" s="578" t="s">
        <v>1301</v>
      </c>
      <c r="D33" s="586"/>
      <c r="E33" s="331" t="s">
        <v>41</v>
      </c>
      <c r="F33" s="579">
        <v>3</v>
      </c>
      <c r="G33" s="463">
        <v>0</v>
      </c>
      <c r="H33" s="451">
        <v>0</v>
      </c>
      <c r="I33" s="451">
        <v>0</v>
      </c>
      <c r="J33" s="451">
        <v>0</v>
      </c>
      <c r="K33" s="580">
        <v>0</v>
      </c>
      <c r="L33" s="581">
        <f t="shared" si="1"/>
        <v>0</v>
      </c>
      <c r="M33" s="463">
        <v>0</v>
      </c>
      <c r="N33" s="451">
        <v>0</v>
      </c>
      <c r="O33" s="451">
        <v>0</v>
      </c>
      <c r="P33" s="451">
        <v>0</v>
      </c>
      <c r="Q33" s="580">
        <v>0</v>
      </c>
      <c r="R33" s="581">
        <f t="shared" si="2"/>
        <v>0</v>
      </c>
      <c r="S33" s="463">
        <v>0</v>
      </c>
      <c r="T33" s="451">
        <v>0</v>
      </c>
      <c r="U33" s="451">
        <v>0</v>
      </c>
      <c r="V33" s="451">
        <v>0</v>
      </c>
      <c r="W33" s="580">
        <v>0</v>
      </c>
      <c r="X33" s="581">
        <f t="shared" si="3"/>
        <v>0</v>
      </c>
      <c r="Y33" s="463">
        <v>0</v>
      </c>
      <c r="Z33" s="451">
        <v>0</v>
      </c>
      <c r="AA33" s="451">
        <v>0</v>
      </c>
      <c r="AB33" s="451">
        <v>0</v>
      </c>
      <c r="AC33" s="580">
        <v>0</v>
      </c>
      <c r="AD33" s="581">
        <f t="shared" si="4"/>
        <v>0</v>
      </c>
      <c r="AE33" s="463">
        <v>0</v>
      </c>
      <c r="AF33" s="451">
        <v>0</v>
      </c>
      <c r="AG33" s="451">
        <v>0</v>
      </c>
      <c r="AH33" s="451">
        <v>0</v>
      </c>
      <c r="AI33" s="580">
        <v>0</v>
      </c>
      <c r="AJ33" s="581">
        <f t="shared" si="5"/>
        <v>0</v>
      </c>
      <c r="AK33" s="463">
        <v>0</v>
      </c>
      <c r="AL33" s="451">
        <v>0</v>
      </c>
      <c r="AM33" s="451">
        <v>0</v>
      </c>
      <c r="AN33" s="451">
        <v>0</v>
      </c>
      <c r="AO33" s="580">
        <v>0</v>
      </c>
      <c r="AP33" s="581">
        <f t="shared" si="6"/>
        <v>0</v>
      </c>
      <c r="AQ33" s="463">
        <v>0</v>
      </c>
      <c r="AR33" s="451">
        <v>0</v>
      </c>
      <c r="AS33" s="451">
        <v>0</v>
      </c>
      <c r="AT33" s="451">
        <v>0</v>
      </c>
      <c r="AU33" s="580">
        <v>0</v>
      </c>
      <c r="AV33" s="581">
        <f t="shared" si="7"/>
        <v>0</v>
      </c>
      <c r="AW33" s="463">
        <v>0</v>
      </c>
      <c r="AX33" s="451">
        <v>0</v>
      </c>
      <c r="AY33" s="451">
        <v>0</v>
      </c>
      <c r="AZ33" s="451">
        <v>0</v>
      </c>
      <c r="BA33" s="580">
        <v>0</v>
      </c>
      <c r="BB33" s="581">
        <f t="shared" si="8"/>
        <v>0</v>
      </c>
      <c r="BC33" s="424"/>
      <c r="BD33" s="91"/>
      <c r="BE33" s="430"/>
      <c r="BF33" s="71"/>
      <c r="BG33" s="43">
        <f t="shared" si="0"/>
        <v>0</v>
      </c>
      <c r="BH33" s="567"/>
      <c r="BJ33" s="314">
        <f t="shared" si="10"/>
        <v>24</v>
      </c>
      <c r="BK33" s="578" t="s">
        <v>1301</v>
      </c>
      <c r="BL33" s="331" t="s">
        <v>41</v>
      </c>
      <c r="BM33" s="579">
        <v>3</v>
      </c>
      <c r="BN33" s="582" t="s">
        <v>1302</v>
      </c>
      <c r="BO33" s="583" t="s">
        <v>1303</v>
      </c>
      <c r="BP33" s="583" t="s">
        <v>1304</v>
      </c>
      <c r="BQ33" s="583" t="s">
        <v>1305</v>
      </c>
      <c r="BR33" s="584" t="s">
        <v>1306</v>
      </c>
      <c r="BS33" s="585" t="s">
        <v>1307</v>
      </c>
      <c r="BX33" s="61">
        <f>IF('[1]Validation flags'!$H$3=1,0, IF( ISNUMBER(G33), 0, 1 ))</f>
        <v>0</v>
      </c>
      <c r="BY33" s="61">
        <f>IF('[1]Validation flags'!$H$3=1,0, IF( ISNUMBER(H33), 0, 1 ))</f>
        <v>0</v>
      </c>
      <c r="BZ33" s="61">
        <f>IF('[1]Validation flags'!$H$3=1,0, IF( ISNUMBER(I33), 0, 1 ))</f>
        <v>0</v>
      </c>
      <c r="CA33" s="61">
        <f>IF('[1]Validation flags'!$H$3=1,0, IF( ISNUMBER(J33), 0, 1 ))</f>
        <v>0</v>
      </c>
      <c r="CB33" s="61">
        <f>IF('[1]Validation flags'!$H$3=1,0, IF( ISNUMBER(K33), 0, 1 ))</f>
        <v>0</v>
      </c>
      <c r="CC33" s="577"/>
      <c r="CD33" s="61">
        <f>IF('[1]Validation flags'!$H$3=1,0, IF( ISNUMBER(M33), 0, 1 ))</f>
        <v>0</v>
      </c>
      <c r="CE33" s="61">
        <f>IF('[1]Validation flags'!$H$3=1,0, IF( ISNUMBER(N33), 0, 1 ))</f>
        <v>0</v>
      </c>
      <c r="CF33" s="61">
        <f>IF('[1]Validation flags'!$H$3=1,0, IF( ISNUMBER(O33), 0, 1 ))</f>
        <v>0</v>
      </c>
      <c r="CG33" s="61">
        <f>IF('[1]Validation flags'!$H$3=1,0, IF( ISNUMBER(P33), 0, 1 ))</f>
        <v>0</v>
      </c>
      <c r="CH33" s="61">
        <f>IF('[1]Validation flags'!$H$3=1,0, IF( ISNUMBER(Q33), 0, 1 ))</f>
        <v>0</v>
      </c>
      <c r="CI33" s="60"/>
      <c r="CJ33" s="61">
        <f>IF('[1]Validation flags'!$H$3=1,0, IF( ISNUMBER(S33), 0, 1 ))</f>
        <v>0</v>
      </c>
      <c r="CK33" s="61">
        <f>IF('[1]Validation flags'!$H$3=1,0, IF( ISNUMBER(T33), 0, 1 ))</f>
        <v>0</v>
      </c>
      <c r="CL33" s="61">
        <f>IF('[1]Validation flags'!$H$3=1,0, IF( ISNUMBER(U33), 0, 1 ))</f>
        <v>0</v>
      </c>
      <c r="CM33" s="61">
        <f>IF('[1]Validation flags'!$H$3=1,0, IF( ISNUMBER(V33), 0, 1 ))</f>
        <v>0</v>
      </c>
      <c r="CN33" s="61">
        <f>IF('[1]Validation flags'!$H$3=1,0, IF( ISNUMBER(W33), 0, 1 ))</f>
        <v>0</v>
      </c>
      <c r="CO33" s="60"/>
      <c r="CP33" s="61">
        <f>IF('[1]Validation flags'!$H$3=1,0, IF( ISNUMBER(Y33), 0, 1 ))</f>
        <v>0</v>
      </c>
      <c r="CQ33" s="61">
        <f>IF('[1]Validation flags'!$H$3=1,0, IF( ISNUMBER(Z33), 0, 1 ))</f>
        <v>0</v>
      </c>
      <c r="CR33" s="61">
        <f>IF('[1]Validation flags'!$H$3=1,0, IF( ISNUMBER(AA33), 0, 1 ))</f>
        <v>0</v>
      </c>
      <c r="CS33" s="61">
        <f>IF('[1]Validation flags'!$H$3=1,0, IF( ISNUMBER(AB33), 0, 1 ))</f>
        <v>0</v>
      </c>
      <c r="CT33" s="61">
        <f>IF('[1]Validation flags'!$H$3=1,0, IF( ISNUMBER(AC33), 0, 1 ))</f>
        <v>0</v>
      </c>
      <c r="CU33" s="60"/>
      <c r="CV33" s="61">
        <f>IF('[1]Validation flags'!$H$3=1,0, IF( ISNUMBER(AE33), 0, 1 ))</f>
        <v>0</v>
      </c>
      <c r="CW33" s="61">
        <f>IF('[1]Validation flags'!$H$3=1,0, IF( ISNUMBER(AF33), 0, 1 ))</f>
        <v>0</v>
      </c>
      <c r="CX33" s="61">
        <f>IF('[1]Validation flags'!$H$3=1,0, IF( ISNUMBER(AG33), 0, 1 ))</f>
        <v>0</v>
      </c>
      <c r="CY33" s="61">
        <f>IF('[1]Validation flags'!$H$3=1,0, IF( ISNUMBER(AH33), 0, 1 ))</f>
        <v>0</v>
      </c>
      <c r="CZ33" s="61">
        <f>IF('[1]Validation flags'!$H$3=1,0, IF( ISNUMBER(AI33), 0, 1 ))</f>
        <v>0</v>
      </c>
      <c r="DA33" s="60"/>
      <c r="DB33" s="61">
        <f>IF('[1]Validation flags'!$H$3=1,0, IF( ISNUMBER(AK33), 0, 1 ))</f>
        <v>0</v>
      </c>
      <c r="DC33" s="61">
        <f>IF('[1]Validation flags'!$H$3=1,0, IF( ISNUMBER(AL33), 0, 1 ))</f>
        <v>0</v>
      </c>
      <c r="DD33" s="61">
        <f>IF('[1]Validation flags'!$H$3=1,0, IF( ISNUMBER(AM33), 0, 1 ))</f>
        <v>0</v>
      </c>
      <c r="DE33" s="61">
        <f>IF('[1]Validation flags'!$H$3=1,0, IF( ISNUMBER(AN33), 0, 1 ))</f>
        <v>0</v>
      </c>
      <c r="DF33" s="61">
        <f>IF('[1]Validation flags'!$H$3=1,0, IF( ISNUMBER(AO33), 0, 1 ))</f>
        <v>0</v>
      </c>
      <c r="DG33" s="60"/>
      <c r="DH33" s="61">
        <f>IF('[1]Validation flags'!$H$3=1,0, IF( ISNUMBER(AQ33), 0, 1 ))</f>
        <v>0</v>
      </c>
      <c r="DI33" s="61">
        <f>IF('[1]Validation flags'!$H$3=1,0, IF( ISNUMBER(AR33), 0, 1 ))</f>
        <v>0</v>
      </c>
      <c r="DJ33" s="61">
        <f>IF('[1]Validation flags'!$H$3=1,0, IF( ISNUMBER(AS33), 0, 1 ))</f>
        <v>0</v>
      </c>
      <c r="DK33" s="61">
        <f>IF('[1]Validation flags'!$H$3=1,0, IF( ISNUMBER(AT33), 0, 1 ))</f>
        <v>0</v>
      </c>
      <c r="DL33" s="61">
        <f>IF('[1]Validation flags'!$H$3=1,0, IF( ISNUMBER(AU33), 0, 1 ))</f>
        <v>0</v>
      </c>
      <c r="DM33" s="60"/>
      <c r="DN33" s="61">
        <f>IF('[1]Validation flags'!$H$3=1,0, IF( ISNUMBER(AW33), 0, 1 ))</f>
        <v>0</v>
      </c>
      <c r="DO33" s="61">
        <f>IF('[1]Validation flags'!$H$3=1,0, IF( ISNUMBER(AX33), 0, 1 ))</f>
        <v>0</v>
      </c>
      <c r="DP33" s="61">
        <f>IF('[1]Validation flags'!$H$3=1,0, IF( ISNUMBER(AY33), 0, 1 ))</f>
        <v>0</v>
      </c>
      <c r="DQ33" s="61">
        <f>IF('[1]Validation flags'!$H$3=1,0, IF( ISNUMBER(AZ33), 0, 1 ))</f>
        <v>0</v>
      </c>
      <c r="DR33" s="61">
        <f>IF('[1]Validation flags'!$H$3=1,0, IF( ISNUMBER(BA33), 0, 1 ))</f>
        <v>0</v>
      </c>
      <c r="DS33" s="60"/>
    </row>
    <row r="34" spans="2:124" ht="14.25" customHeight="1" x14ac:dyDescent="0.3">
      <c r="B34" s="314">
        <f t="shared" si="9"/>
        <v>25</v>
      </c>
      <c r="C34" s="578" t="s">
        <v>1308</v>
      </c>
      <c r="D34" s="586"/>
      <c r="E34" s="331" t="s">
        <v>41</v>
      </c>
      <c r="F34" s="579">
        <v>3</v>
      </c>
      <c r="G34" s="463">
        <v>0</v>
      </c>
      <c r="H34" s="451">
        <v>0</v>
      </c>
      <c r="I34" s="451">
        <v>0</v>
      </c>
      <c r="J34" s="451">
        <v>0</v>
      </c>
      <c r="K34" s="580">
        <v>0</v>
      </c>
      <c r="L34" s="581">
        <f t="shared" si="1"/>
        <v>0</v>
      </c>
      <c r="M34" s="1009">
        <v>1E-3</v>
      </c>
      <c r="N34" s="451">
        <v>0</v>
      </c>
      <c r="O34" s="451">
        <v>0</v>
      </c>
      <c r="P34" s="451">
        <v>0</v>
      </c>
      <c r="Q34" s="580">
        <v>0</v>
      </c>
      <c r="R34" s="1014">
        <f t="shared" si="2"/>
        <v>1E-3</v>
      </c>
      <c r="S34" s="463">
        <v>0</v>
      </c>
      <c r="T34" s="451">
        <v>0</v>
      </c>
      <c r="U34" s="451">
        <v>0</v>
      </c>
      <c r="V34" s="451">
        <v>0</v>
      </c>
      <c r="W34" s="580">
        <v>0</v>
      </c>
      <c r="X34" s="581">
        <f t="shared" si="3"/>
        <v>0</v>
      </c>
      <c r="Y34" s="463">
        <v>3.8238067023658735E-2</v>
      </c>
      <c r="Z34" s="451">
        <v>0</v>
      </c>
      <c r="AA34" s="451">
        <v>0</v>
      </c>
      <c r="AB34" s="451">
        <v>0</v>
      </c>
      <c r="AC34" s="580">
        <v>0</v>
      </c>
      <c r="AD34" s="581">
        <f t="shared" si="4"/>
        <v>3.8238067023658735E-2</v>
      </c>
      <c r="AE34" s="463">
        <v>4.0824348939440924E-2</v>
      </c>
      <c r="AF34" s="451">
        <v>0</v>
      </c>
      <c r="AG34" s="451">
        <v>0</v>
      </c>
      <c r="AH34" s="451">
        <v>0</v>
      </c>
      <c r="AI34" s="580">
        <v>0</v>
      </c>
      <c r="AJ34" s="581">
        <f t="shared" si="5"/>
        <v>4.0824348939440924E-2</v>
      </c>
      <c r="AK34" s="463">
        <v>4.3230031519225769E-2</v>
      </c>
      <c r="AL34" s="451">
        <v>0</v>
      </c>
      <c r="AM34" s="451">
        <v>0</v>
      </c>
      <c r="AN34" s="451">
        <v>0</v>
      </c>
      <c r="AO34" s="580">
        <v>0</v>
      </c>
      <c r="AP34" s="581">
        <f t="shared" si="6"/>
        <v>4.3230031519225769E-2</v>
      </c>
      <c r="AQ34" s="463">
        <v>4.3990400971140042E-2</v>
      </c>
      <c r="AR34" s="451">
        <v>0</v>
      </c>
      <c r="AS34" s="451">
        <v>0</v>
      </c>
      <c r="AT34" s="451">
        <v>0</v>
      </c>
      <c r="AU34" s="580">
        <v>0</v>
      </c>
      <c r="AV34" s="581">
        <f t="shared" si="7"/>
        <v>4.3990400971140042E-2</v>
      </c>
      <c r="AW34" s="463">
        <v>4.4756221252316486E-2</v>
      </c>
      <c r="AX34" s="451">
        <v>0</v>
      </c>
      <c r="AY34" s="451">
        <v>0</v>
      </c>
      <c r="AZ34" s="451">
        <v>0</v>
      </c>
      <c r="BA34" s="580">
        <v>0</v>
      </c>
      <c r="BB34" s="581">
        <f t="shared" si="8"/>
        <v>4.4756221252316486E-2</v>
      </c>
      <c r="BC34" s="424"/>
      <c r="BD34" s="91"/>
      <c r="BE34" s="430"/>
      <c r="BF34" s="71"/>
      <c r="BG34" s="43">
        <f t="shared" si="0"/>
        <v>0</v>
      </c>
      <c r="BH34" s="567"/>
      <c r="BJ34" s="314">
        <f t="shared" si="10"/>
        <v>25</v>
      </c>
      <c r="BK34" s="578" t="s">
        <v>1308</v>
      </c>
      <c r="BL34" s="331" t="s">
        <v>41</v>
      </c>
      <c r="BM34" s="579">
        <v>3</v>
      </c>
      <c r="BN34" s="582" t="s">
        <v>1309</v>
      </c>
      <c r="BO34" s="583" t="s">
        <v>1310</v>
      </c>
      <c r="BP34" s="583" t="s">
        <v>1311</v>
      </c>
      <c r="BQ34" s="583" t="s">
        <v>1312</v>
      </c>
      <c r="BR34" s="584" t="s">
        <v>1313</v>
      </c>
      <c r="BS34" s="585" t="s">
        <v>1314</v>
      </c>
      <c r="BX34" s="61">
        <f>IF('[1]Validation flags'!$H$3=1,0, IF( ISNUMBER(G34), 0, 1 ))</f>
        <v>0</v>
      </c>
      <c r="BY34" s="61">
        <f>IF('[1]Validation flags'!$H$3=1,0, IF( ISNUMBER(H34), 0, 1 ))</f>
        <v>0</v>
      </c>
      <c r="BZ34" s="61">
        <f>IF('[1]Validation flags'!$H$3=1,0, IF( ISNUMBER(I34), 0, 1 ))</f>
        <v>0</v>
      </c>
      <c r="CA34" s="61">
        <f>IF('[1]Validation flags'!$H$3=1,0, IF( ISNUMBER(J34), 0, 1 ))</f>
        <v>0</v>
      </c>
      <c r="CB34" s="61">
        <f>IF('[1]Validation flags'!$H$3=1,0, IF( ISNUMBER(K34), 0, 1 ))</f>
        <v>0</v>
      </c>
      <c r="CC34" s="577"/>
      <c r="CD34" s="61">
        <f>IF('[1]Validation flags'!$H$3=1,0, IF( ISNUMBER(M34), 0, 1 ))</f>
        <v>0</v>
      </c>
      <c r="CE34" s="61">
        <f>IF('[1]Validation flags'!$H$3=1,0, IF( ISNUMBER(N34), 0, 1 ))</f>
        <v>0</v>
      </c>
      <c r="CF34" s="61">
        <f>IF('[1]Validation flags'!$H$3=1,0, IF( ISNUMBER(O34), 0, 1 ))</f>
        <v>0</v>
      </c>
      <c r="CG34" s="61">
        <f>IF('[1]Validation flags'!$H$3=1,0, IF( ISNUMBER(P34), 0, 1 ))</f>
        <v>0</v>
      </c>
      <c r="CH34" s="61">
        <f>IF('[1]Validation flags'!$H$3=1,0, IF( ISNUMBER(Q34), 0, 1 ))</f>
        <v>0</v>
      </c>
      <c r="CI34" s="60"/>
      <c r="CJ34" s="61">
        <f>IF('[1]Validation flags'!$H$3=1,0, IF( ISNUMBER(S34), 0, 1 ))</f>
        <v>0</v>
      </c>
      <c r="CK34" s="61">
        <f>IF('[1]Validation flags'!$H$3=1,0, IF( ISNUMBER(T34), 0, 1 ))</f>
        <v>0</v>
      </c>
      <c r="CL34" s="61">
        <f>IF('[1]Validation flags'!$H$3=1,0, IF( ISNUMBER(U34), 0, 1 ))</f>
        <v>0</v>
      </c>
      <c r="CM34" s="61">
        <f>IF('[1]Validation flags'!$H$3=1,0, IF( ISNUMBER(V34), 0, 1 ))</f>
        <v>0</v>
      </c>
      <c r="CN34" s="61">
        <f>IF('[1]Validation flags'!$H$3=1,0, IF( ISNUMBER(W34), 0, 1 ))</f>
        <v>0</v>
      </c>
      <c r="CO34" s="60"/>
      <c r="CP34" s="61">
        <f>IF('[1]Validation flags'!$H$3=1,0, IF( ISNUMBER(Y34), 0, 1 ))</f>
        <v>0</v>
      </c>
      <c r="CQ34" s="61">
        <f>IF('[1]Validation flags'!$H$3=1,0, IF( ISNUMBER(Z34), 0, 1 ))</f>
        <v>0</v>
      </c>
      <c r="CR34" s="61">
        <f>IF('[1]Validation flags'!$H$3=1,0, IF( ISNUMBER(AA34), 0, 1 ))</f>
        <v>0</v>
      </c>
      <c r="CS34" s="61">
        <f>IF('[1]Validation flags'!$H$3=1,0, IF( ISNUMBER(AB34), 0, 1 ))</f>
        <v>0</v>
      </c>
      <c r="CT34" s="61">
        <f>IF('[1]Validation flags'!$H$3=1,0, IF( ISNUMBER(AC34), 0, 1 ))</f>
        <v>0</v>
      </c>
      <c r="CU34" s="60"/>
      <c r="CV34" s="61">
        <f>IF('[1]Validation flags'!$H$3=1,0, IF( ISNUMBER(AE34), 0, 1 ))</f>
        <v>0</v>
      </c>
      <c r="CW34" s="61">
        <f>IF('[1]Validation flags'!$H$3=1,0, IF( ISNUMBER(AF34), 0, 1 ))</f>
        <v>0</v>
      </c>
      <c r="CX34" s="61">
        <f>IF('[1]Validation flags'!$H$3=1,0, IF( ISNUMBER(AG34), 0, 1 ))</f>
        <v>0</v>
      </c>
      <c r="CY34" s="61">
        <f>IF('[1]Validation flags'!$H$3=1,0, IF( ISNUMBER(AH34), 0, 1 ))</f>
        <v>0</v>
      </c>
      <c r="CZ34" s="61">
        <f>IF('[1]Validation flags'!$H$3=1,0, IF( ISNUMBER(AI34), 0, 1 ))</f>
        <v>0</v>
      </c>
      <c r="DA34" s="60"/>
      <c r="DB34" s="61">
        <f>IF('[1]Validation flags'!$H$3=1,0, IF( ISNUMBER(AK34), 0, 1 ))</f>
        <v>0</v>
      </c>
      <c r="DC34" s="61">
        <f>IF('[1]Validation flags'!$H$3=1,0, IF( ISNUMBER(AL34), 0, 1 ))</f>
        <v>0</v>
      </c>
      <c r="DD34" s="61">
        <f>IF('[1]Validation flags'!$H$3=1,0, IF( ISNUMBER(AM34), 0, 1 ))</f>
        <v>0</v>
      </c>
      <c r="DE34" s="61">
        <f>IF('[1]Validation flags'!$H$3=1,0, IF( ISNUMBER(AN34), 0, 1 ))</f>
        <v>0</v>
      </c>
      <c r="DF34" s="61">
        <f>IF('[1]Validation flags'!$H$3=1,0, IF( ISNUMBER(AO34), 0, 1 ))</f>
        <v>0</v>
      </c>
      <c r="DG34" s="60"/>
      <c r="DH34" s="61">
        <f>IF('[1]Validation flags'!$H$3=1,0, IF( ISNUMBER(AQ34), 0, 1 ))</f>
        <v>0</v>
      </c>
      <c r="DI34" s="61">
        <f>IF('[1]Validation flags'!$H$3=1,0, IF( ISNUMBER(AR34), 0, 1 ))</f>
        <v>0</v>
      </c>
      <c r="DJ34" s="61">
        <f>IF('[1]Validation flags'!$H$3=1,0, IF( ISNUMBER(AS34), 0, 1 ))</f>
        <v>0</v>
      </c>
      <c r="DK34" s="61">
        <f>IF('[1]Validation flags'!$H$3=1,0, IF( ISNUMBER(AT34), 0, 1 ))</f>
        <v>0</v>
      </c>
      <c r="DL34" s="61">
        <f>IF('[1]Validation flags'!$H$3=1,0, IF( ISNUMBER(AU34), 0, 1 ))</f>
        <v>0</v>
      </c>
      <c r="DM34" s="60"/>
      <c r="DN34" s="61">
        <f>IF('[1]Validation flags'!$H$3=1,0, IF( ISNUMBER(AW34), 0, 1 ))</f>
        <v>0</v>
      </c>
      <c r="DO34" s="61">
        <f>IF('[1]Validation flags'!$H$3=1,0, IF( ISNUMBER(AX34), 0, 1 ))</f>
        <v>0</v>
      </c>
      <c r="DP34" s="61">
        <f>IF('[1]Validation flags'!$H$3=1,0, IF( ISNUMBER(AY34), 0, 1 ))</f>
        <v>0</v>
      </c>
      <c r="DQ34" s="61">
        <f>IF('[1]Validation flags'!$H$3=1,0, IF( ISNUMBER(AZ34), 0, 1 ))</f>
        <v>0</v>
      </c>
      <c r="DR34" s="61">
        <f>IF('[1]Validation flags'!$H$3=1,0, IF( ISNUMBER(BA34), 0, 1 ))</f>
        <v>0</v>
      </c>
      <c r="DS34" s="60"/>
    </row>
    <row r="35" spans="2:124" ht="14.25" customHeight="1" x14ac:dyDescent="0.3">
      <c r="B35" s="587">
        <f t="shared" si="9"/>
        <v>26</v>
      </c>
      <c r="C35" s="588" t="s">
        <v>1315</v>
      </c>
      <c r="D35" s="589"/>
      <c r="E35" s="331" t="s">
        <v>41</v>
      </c>
      <c r="F35" s="579">
        <v>3</v>
      </c>
      <c r="G35" s="463">
        <v>0</v>
      </c>
      <c r="H35" s="451">
        <v>6.6082259794604664E-2</v>
      </c>
      <c r="I35" s="451">
        <v>0</v>
      </c>
      <c r="J35" s="451">
        <v>0</v>
      </c>
      <c r="K35" s="580">
        <v>0</v>
      </c>
      <c r="L35" s="581">
        <f t="shared" si="1"/>
        <v>6.6082259794604664E-2</v>
      </c>
      <c r="M35" s="463">
        <v>0</v>
      </c>
      <c r="N35" s="1005">
        <v>1E-3</v>
      </c>
      <c r="O35" s="451">
        <v>0</v>
      </c>
      <c r="P35" s="451">
        <v>0</v>
      </c>
      <c r="Q35" s="580">
        <v>0</v>
      </c>
      <c r="R35" s="1014">
        <f t="shared" si="2"/>
        <v>1E-3</v>
      </c>
      <c r="S35" s="463">
        <v>0</v>
      </c>
      <c r="T35" s="451">
        <v>0.11363098000000001</v>
      </c>
      <c r="U35" s="451">
        <v>0</v>
      </c>
      <c r="V35" s="451">
        <v>0</v>
      </c>
      <c r="W35" s="580">
        <v>0</v>
      </c>
      <c r="X35" s="581">
        <f t="shared" si="3"/>
        <v>0.11363098000000001</v>
      </c>
      <c r="Y35" s="463">
        <v>0</v>
      </c>
      <c r="Z35" s="451">
        <v>0</v>
      </c>
      <c r="AA35" s="451">
        <v>0</v>
      </c>
      <c r="AB35" s="451">
        <v>0</v>
      </c>
      <c r="AC35" s="580">
        <v>0</v>
      </c>
      <c r="AD35" s="581">
        <f t="shared" si="4"/>
        <v>0</v>
      </c>
      <c r="AE35" s="463">
        <v>0</v>
      </c>
      <c r="AF35" s="451">
        <v>9.4486985977379159E-2</v>
      </c>
      <c r="AG35" s="451">
        <v>0</v>
      </c>
      <c r="AH35" s="451">
        <v>0</v>
      </c>
      <c r="AI35" s="580">
        <v>0</v>
      </c>
      <c r="AJ35" s="581">
        <f t="shared" si="5"/>
        <v>9.4486985977379159E-2</v>
      </c>
      <c r="AK35" s="463">
        <v>0</v>
      </c>
      <c r="AL35" s="451">
        <v>9.4486985977379159E-2</v>
      </c>
      <c r="AM35" s="451">
        <v>0</v>
      </c>
      <c r="AN35" s="451">
        <v>0</v>
      </c>
      <c r="AO35" s="580">
        <v>0</v>
      </c>
      <c r="AP35" s="581">
        <f t="shared" si="6"/>
        <v>9.4486985977379159E-2</v>
      </c>
      <c r="AQ35" s="463">
        <v>0</v>
      </c>
      <c r="AR35" s="451">
        <v>9.4486985977379159E-2</v>
      </c>
      <c r="AS35" s="451">
        <v>0</v>
      </c>
      <c r="AT35" s="451">
        <v>0</v>
      </c>
      <c r="AU35" s="580">
        <v>0</v>
      </c>
      <c r="AV35" s="581">
        <f t="shared" si="7"/>
        <v>9.4486985977379159E-2</v>
      </c>
      <c r="AW35" s="463">
        <v>0</v>
      </c>
      <c r="AX35" s="451">
        <v>9.4486985977379159E-2</v>
      </c>
      <c r="AY35" s="451">
        <v>0</v>
      </c>
      <c r="AZ35" s="451">
        <v>0</v>
      </c>
      <c r="BA35" s="580">
        <v>0</v>
      </c>
      <c r="BB35" s="581">
        <f t="shared" si="8"/>
        <v>9.4486985977379159E-2</v>
      </c>
      <c r="BC35" s="424"/>
      <c r="BD35" s="91"/>
      <c r="BE35" s="430"/>
      <c r="BF35" s="71"/>
      <c r="BG35" s="43">
        <f t="shared" si="0"/>
        <v>0</v>
      </c>
      <c r="BH35" s="567"/>
      <c r="BJ35" s="587">
        <f t="shared" si="10"/>
        <v>26</v>
      </c>
      <c r="BK35" s="588" t="s">
        <v>1315</v>
      </c>
      <c r="BL35" s="331" t="s">
        <v>41</v>
      </c>
      <c r="BM35" s="579">
        <v>3</v>
      </c>
      <c r="BN35" s="590" t="s">
        <v>1316</v>
      </c>
      <c r="BO35" s="591" t="s">
        <v>1317</v>
      </c>
      <c r="BP35" s="591" t="s">
        <v>1318</v>
      </c>
      <c r="BQ35" s="591" t="s">
        <v>1319</v>
      </c>
      <c r="BR35" s="592" t="s">
        <v>1320</v>
      </c>
      <c r="BS35" s="585" t="s">
        <v>1321</v>
      </c>
      <c r="BX35" s="61">
        <f>IF('[1]Validation flags'!$H$3=1,0, IF( ISNUMBER(G35), 0, 1 ))</f>
        <v>0</v>
      </c>
      <c r="BY35" s="61">
        <f>IF('[1]Validation flags'!$H$3=1,0, IF( ISNUMBER(H35), 0, 1 ))</f>
        <v>0</v>
      </c>
      <c r="BZ35" s="61">
        <f>IF('[1]Validation flags'!$H$3=1,0, IF( ISNUMBER(I35), 0, 1 ))</f>
        <v>0</v>
      </c>
      <c r="CA35" s="61">
        <f>IF('[1]Validation flags'!$H$3=1,0, IF( ISNUMBER(J35), 0, 1 ))</f>
        <v>0</v>
      </c>
      <c r="CB35" s="61">
        <f>IF('[1]Validation flags'!$H$3=1,0, IF( ISNUMBER(K35), 0, 1 ))</f>
        <v>0</v>
      </c>
      <c r="CC35" s="577"/>
      <c r="CD35" s="61">
        <f>IF('[1]Validation flags'!$H$3=1,0, IF( ISNUMBER(M35), 0, 1 ))</f>
        <v>0</v>
      </c>
      <c r="CE35" s="61">
        <f>IF('[1]Validation flags'!$H$3=1,0, IF( ISNUMBER(N35), 0, 1 ))</f>
        <v>0</v>
      </c>
      <c r="CF35" s="61">
        <f>IF('[1]Validation flags'!$H$3=1,0, IF( ISNUMBER(O35), 0, 1 ))</f>
        <v>0</v>
      </c>
      <c r="CG35" s="61">
        <f>IF('[1]Validation flags'!$H$3=1,0, IF( ISNUMBER(P35), 0, 1 ))</f>
        <v>0</v>
      </c>
      <c r="CH35" s="61">
        <f>IF('[1]Validation flags'!$H$3=1,0, IF( ISNUMBER(Q35), 0, 1 ))</f>
        <v>0</v>
      </c>
      <c r="CI35" s="60"/>
      <c r="CJ35" s="61">
        <f>IF('[1]Validation flags'!$H$3=1,0, IF( ISNUMBER(S35), 0, 1 ))</f>
        <v>0</v>
      </c>
      <c r="CK35" s="61">
        <f>IF('[1]Validation flags'!$H$3=1,0, IF( ISNUMBER(T35), 0, 1 ))</f>
        <v>0</v>
      </c>
      <c r="CL35" s="61">
        <f>IF('[1]Validation flags'!$H$3=1,0, IF( ISNUMBER(U35), 0, 1 ))</f>
        <v>0</v>
      </c>
      <c r="CM35" s="61">
        <f>IF('[1]Validation flags'!$H$3=1,0, IF( ISNUMBER(V35), 0, 1 ))</f>
        <v>0</v>
      </c>
      <c r="CN35" s="61">
        <f>IF('[1]Validation flags'!$H$3=1,0, IF( ISNUMBER(W35), 0, 1 ))</f>
        <v>0</v>
      </c>
      <c r="CO35" s="60"/>
      <c r="CP35" s="61">
        <f>IF('[1]Validation flags'!$H$3=1,0, IF( ISNUMBER(Y35), 0, 1 ))</f>
        <v>0</v>
      </c>
      <c r="CQ35" s="61">
        <f>IF('[1]Validation flags'!$H$3=1,0, IF( ISNUMBER(Z35), 0, 1 ))</f>
        <v>0</v>
      </c>
      <c r="CR35" s="61">
        <f>IF('[1]Validation flags'!$H$3=1,0, IF( ISNUMBER(AA35), 0, 1 ))</f>
        <v>0</v>
      </c>
      <c r="CS35" s="61">
        <f>IF('[1]Validation flags'!$H$3=1,0, IF( ISNUMBER(AB35), 0, 1 ))</f>
        <v>0</v>
      </c>
      <c r="CT35" s="61">
        <f>IF('[1]Validation flags'!$H$3=1,0, IF( ISNUMBER(AC35), 0, 1 ))</f>
        <v>0</v>
      </c>
      <c r="CU35" s="60"/>
      <c r="CV35" s="61">
        <f>IF('[1]Validation flags'!$H$3=1,0, IF( ISNUMBER(AE35), 0, 1 ))</f>
        <v>0</v>
      </c>
      <c r="CW35" s="61">
        <f>IF('[1]Validation flags'!$H$3=1,0, IF( ISNUMBER(AF35), 0, 1 ))</f>
        <v>0</v>
      </c>
      <c r="CX35" s="61">
        <f>IF('[1]Validation flags'!$H$3=1,0, IF( ISNUMBER(AG35), 0, 1 ))</f>
        <v>0</v>
      </c>
      <c r="CY35" s="61">
        <f>IF('[1]Validation flags'!$H$3=1,0, IF( ISNUMBER(AH35), 0, 1 ))</f>
        <v>0</v>
      </c>
      <c r="CZ35" s="61">
        <f>IF('[1]Validation flags'!$H$3=1,0, IF( ISNUMBER(AI35), 0, 1 ))</f>
        <v>0</v>
      </c>
      <c r="DA35" s="60"/>
      <c r="DB35" s="61">
        <f>IF('[1]Validation flags'!$H$3=1,0, IF( ISNUMBER(AK35), 0, 1 ))</f>
        <v>0</v>
      </c>
      <c r="DC35" s="61">
        <f>IF('[1]Validation flags'!$H$3=1,0, IF( ISNUMBER(AL35), 0, 1 ))</f>
        <v>0</v>
      </c>
      <c r="DD35" s="61">
        <f>IF('[1]Validation flags'!$H$3=1,0, IF( ISNUMBER(AM35), 0, 1 ))</f>
        <v>0</v>
      </c>
      <c r="DE35" s="61">
        <f>IF('[1]Validation flags'!$H$3=1,0, IF( ISNUMBER(AN35), 0, 1 ))</f>
        <v>0</v>
      </c>
      <c r="DF35" s="61">
        <f>IF('[1]Validation flags'!$H$3=1,0, IF( ISNUMBER(AO35), 0, 1 ))</f>
        <v>0</v>
      </c>
      <c r="DG35" s="60"/>
      <c r="DH35" s="61">
        <f>IF('[1]Validation flags'!$H$3=1,0, IF( ISNUMBER(AQ35), 0, 1 ))</f>
        <v>0</v>
      </c>
      <c r="DI35" s="61">
        <f>IF('[1]Validation flags'!$H$3=1,0, IF( ISNUMBER(AR35), 0, 1 ))</f>
        <v>0</v>
      </c>
      <c r="DJ35" s="61">
        <f>IF('[1]Validation flags'!$H$3=1,0, IF( ISNUMBER(AS35), 0, 1 ))</f>
        <v>0</v>
      </c>
      <c r="DK35" s="61">
        <f>IF('[1]Validation flags'!$H$3=1,0, IF( ISNUMBER(AT35), 0, 1 ))</f>
        <v>0</v>
      </c>
      <c r="DL35" s="61">
        <f>IF('[1]Validation flags'!$H$3=1,0, IF( ISNUMBER(AU35), 0, 1 ))</f>
        <v>0</v>
      </c>
      <c r="DM35" s="60"/>
      <c r="DN35" s="61">
        <f>IF('[1]Validation flags'!$H$3=1,0, IF( ISNUMBER(AW35), 0, 1 ))</f>
        <v>0</v>
      </c>
      <c r="DO35" s="61">
        <f>IF('[1]Validation flags'!$H$3=1,0, IF( ISNUMBER(AX35), 0, 1 ))</f>
        <v>0</v>
      </c>
      <c r="DP35" s="61">
        <f>IF('[1]Validation flags'!$H$3=1,0, IF( ISNUMBER(AY35), 0, 1 ))</f>
        <v>0</v>
      </c>
      <c r="DQ35" s="61">
        <f>IF('[1]Validation flags'!$H$3=1,0, IF( ISNUMBER(AZ35), 0, 1 ))</f>
        <v>0</v>
      </c>
      <c r="DR35" s="61">
        <f>IF('[1]Validation flags'!$H$3=1,0, IF( ISNUMBER(BA35), 0, 1 ))</f>
        <v>0</v>
      </c>
      <c r="DS35" s="60"/>
    </row>
    <row r="36" spans="2:124" ht="14.25" customHeight="1" x14ac:dyDescent="0.3">
      <c r="B36" s="587">
        <f t="shared" si="9"/>
        <v>27</v>
      </c>
      <c r="C36" s="593" t="s">
        <v>437</v>
      </c>
      <c r="D36" s="589"/>
      <c r="E36" s="331" t="s">
        <v>41</v>
      </c>
      <c r="F36" s="579">
        <v>3</v>
      </c>
      <c r="G36" s="463">
        <v>0</v>
      </c>
      <c r="H36" s="451">
        <v>0</v>
      </c>
      <c r="I36" s="451">
        <v>0</v>
      </c>
      <c r="J36" s="451">
        <v>0</v>
      </c>
      <c r="K36" s="580">
        <v>0</v>
      </c>
      <c r="L36" s="581">
        <f t="shared" si="1"/>
        <v>0</v>
      </c>
      <c r="M36" s="463">
        <v>0</v>
      </c>
      <c r="N36" s="451">
        <v>0</v>
      </c>
      <c r="O36" s="451">
        <v>0</v>
      </c>
      <c r="P36" s="451">
        <v>0</v>
      </c>
      <c r="Q36" s="580">
        <v>0</v>
      </c>
      <c r="R36" s="581">
        <f t="shared" si="2"/>
        <v>0</v>
      </c>
      <c r="S36" s="463">
        <v>0</v>
      </c>
      <c r="T36" s="451">
        <v>0</v>
      </c>
      <c r="U36" s="451">
        <v>0</v>
      </c>
      <c r="V36" s="451">
        <v>0</v>
      </c>
      <c r="W36" s="580">
        <v>0</v>
      </c>
      <c r="X36" s="581">
        <f t="shared" si="3"/>
        <v>0</v>
      </c>
      <c r="Y36" s="463">
        <v>0</v>
      </c>
      <c r="Z36" s="451">
        <v>0</v>
      </c>
      <c r="AA36" s="451">
        <v>0</v>
      </c>
      <c r="AB36" s="451">
        <v>0</v>
      </c>
      <c r="AC36" s="580">
        <v>0</v>
      </c>
      <c r="AD36" s="581">
        <f t="shared" si="4"/>
        <v>0</v>
      </c>
      <c r="AE36" s="463">
        <v>0</v>
      </c>
      <c r="AF36" s="451">
        <v>0</v>
      </c>
      <c r="AG36" s="451">
        <v>0</v>
      </c>
      <c r="AH36" s="451">
        <v>0</v>
      </c>
      <c r="AI36" s="580">
        <v>0</v>
      </c>
      <c r="AJ36" s="581">
        <f t="shared" si="5"/>
        <v>0</v>
      </c>
      <c r="AK36" s="463">
        <v>0</v>
      </c>
      <c r="AL36" s="451">
        <v>0</v>
      </c>
      <c r="AM36" s="451">
        <v>0</v>
      </c>
      <c r="AN36" s="451">
        <v>0</v>
      </c>
      <c r="AO36" s="580">
        <v>0</v>
      </c>
      <c r="AP36" s="581">
        <f t="shared" si="6"/>
        <v>0</v>
      </c>
      <c r="AQ36" s="463">
        <v>0</v>
      </c>
      <c r="AR36" s="451">
        <v>0</v>
      </c>
      <c r="AS36" s="451">
        <v>0</v>
      </c>
      <c r="AT36" s="451">
        <v>0</v>
      </c>
      <c r="AU36" s="580">
        <v>0</v>
      </c>
      <c r="AV36" s="581">
        <f t="shared" si="7"/>
        <v>0</v>
      </c>
      <c r="AW36" s="463">
        <v>0</v>
      </c>
      <c r="AX36" s="451">
        <v>0</v>
      </c>
      <c r="AY36" s="451">
        <v>0</v>
      </c>
      <c r="AZ36" s="451">
        <v>0</v>
      </c>
      <c r="BA36" s="580">
        <v>0</v>
      </c>
      <c r="BB36" s="581">
        <f t="shared" si="8"/>
        <v>0</v>
      </c>
      <c r="BC36" s="424"/>
      <c r="BD36" s="91"/>
      <c r="BE36" s="430"/>
      <c r="BF36" s="71"/>
      <c r="BG36" s="43">
        <f t="shared" si="0"/>
        <v>0</v>
      </c>
      <c r="BH36" s="567"/>
      <c r="BJ36" s="587">
        <f t="shared" si="10"/>
        <v>27</v>
      </c>
      <c r="BK36" s="593" t="s">
        <v>437</v>
      </c>
      <c r="BL36" s="331" t="s">
        <v>41</v>
      </c>
      <c r="BM36" s="579">
        <v>3</v>
      </c>
      <c r="BN36" s="590" t="s">
        <v>1322</v>
      </c>
      <c r="BO36" s="591" t="s">
        <v>1323</v>
      </c>
      <c r="BP36" s="591" t="s">
        <v>1324</v>
      </c>
      <c r="BQ36" s="591" t="s">
        <v>1325</v>
      </c>
      <c r="BR36" s="592" t="s">
        <v>1326</v>
      </c>
      <c r="BS36" s="585" t="s">
        <v>1327</v>
      </c>
      <c r="BX36" s="61">
        <f>IF('[1]Validation flags'!$H$3=1,0, IF( ISNUMBER(G36), 0, 1 ))</f>
        <v>0</v>
      </c>
      <c r="BY36" s="61">
        <f>IF('[1]Validation flags'!$H$3=1,0, IF( ISNUMBER(H36), 0, 1 ))</f>
        <v>0</v>
      </c>
      <c r="BZ36" s="61">
        <f>IF('[1]Validation flags'!$H$3=1,0, IF( ISNUMBER(I36), 0, 1 ))</f>
        <v>0</v>
      </c>
      <c r="CA36" s="61">
        <f>IF('[1]Validation flags'!$H$3=1,0, IF( ISNUMBER(J36), 0, 1 ))</f>
        <v>0</v>
      </c>
      <c r="CB36" s="61">
        <f>IF('[1]Validation flags'!$H$3=1,0, IF( ISNUMBER(K36), 0, 1 ))</f>
        <v>0</v>
      </c>
      <c r="CC36" s="577"/>
      <c r="CD36" s="61">
        <f>IF('[1]Validation flags'!$H$3=1,0, IF( ISNUMBER(M36), 0, 1 ))</f>
        <v>0</v>
      </c>
      <c r="CE36" s="61">
        <f>IF('[1]Validation flags'!$H$3=1,0, IF( ISNUMBER(N36), 0, 1 ))</f>
        <v>0</v>
      </c>
      <c r="CF36" s="61">
        <f>IF('[1]Validation flags'!$H$3=1,0, IF( ISNUMBER(O36), 0, 1 ))</f>
        <v>0</v>
      </c>
      <c r="CG36" s="61">
        <f>IF('[1]Validation flags'!$H$3=1,0, IF( ISNUMBER(P36), 0, 1 ))</f>
        <v>0</v>
      </c>
      <c r="CH36" s="61">
        <f>IF('[1]Validation flags'!$H$3=1,0, IF( ISNUMBER(Q36), 0, 1 ))</f>
        <v>0</v>
      </c>
      <c r="CI36" s="60"/>
      <c r="CJ36" s="61">
        <f>IF('[1]Validation flags'!$H$3=1,0, IF( ISNUMBER(S36), 0, 1 ))</f>
        <v>0</v>
      </c>
      <c r="CK36" s="61">
        <f>IF('[1]Validation flags'!$H$3=1,0, IF( ISNUMBER(T36), 0, 1 ))</f>
        <v>0</v>
      </c>
      <c r="CL36" s="61">
        <f>IF('[1]Validation flags'!$H$3=1,0, IF( ISNUMBER(U36), 0, 1 ))</f>
        <v>0</v>
      </c>
      <c r="CM36" s="61">
        <f>IF('[1]Validation flags'!$H$3=1,0, IF( ISNUMBER(V36), 0, 1 ))</f>
        <v>0</v>
      </c>
      <c r="CN36" s="61">
        <f>IF('[1]Validation flags'!$H$3=1,0, IF( ISNUMBER(W36), 0, 1 ))</f>
        <v>0</v>
      </c>
      <c r="CO36" s="60"/>
      <c r="CP36" s="61">
        <f>IF('[1]Validation flags'!$H$3=1,0, IF( ISNUMBER(Y36), 0, 1 ))</f>
        <v>0</v>
      </c>
      <c r="CQ36" s="61">
        <f>IF('[1]Validation flags'!$H$3=1,0, IF( ISNUMBER(Z36), 0, 1 ))</f>
        <v>0</v>
      </c>
      <c r="CR36" s="61">
        <f>IF('[1]Validation flags'!$H$3=1,0, IF( ISNUMBER(AA36), 0, 1 ))</f>
        <v>0</v>
      </c>
      <c r="CS36" s="61">
        <f>IF('[1]Validation flags'!$H$3=1,0, IF( ISNUMBER(AB36), 0, 1 ))</f>
        <v>0</v>
      </c>
      <c r="CT36" s="61">
        <f>IF('[1]Validation flags'!$H$3=1,0, IF( ISNUMBER(AC36), 0, 1 ))</f>
        <v>0</v>
      </c>
      <c r="CU36" s="60"/>
      <c r="CV36" s="61">
        <f>IF('[1]Validation flags'!$H$3=1,0, IF( ISNUMBER(AE36), 0, 1 ))</f>
        <v>0</v>
      </c>
      <c r="CW36" s="61">
        <f>IF('[1]Validation flags'!$H$3=1,0, IF( ISNUMBER(AF36), 0, 1 ))</f>
        <v>0</v>
      </c>
      <c r="CX36" s="61">
        <f>IF('[1]Validation flags'!$H$3=1,0, IF( ISNUMBER(AG36), 0, 1 ))</f>
        <v>0</v>
      </c>
      <c r="CY36" s="61">
        <f>IF('[1]Validation flags'!$H$3=1,0, IF( ISNUMBER(AH36), 0, 1 ))</f>
        <v>0</v>
      </c>
      <c r="CZ36" s="61">
        <f>IF('[1]Validation flags'!$H$3=1,0, IF( ISNUMBER(AI36), 0, 1 ))</f>
        <v>0</v>
      </c>
      <c r="DA36" s="60"/>
      <c r="DB36" s="61">
        <f>IF('[1]Validation flags'!$H$3=1,0, IF( ISNUMBER(AK36), 0, 1 ))</f>
        <v>0</v>
      </c>
      <c r="DC36" s="61">
        <f>IF('[1]Validation flags'!$H$3=1,0, IF( ISNUMBER(AL36), 0, 1 ))</f>
        <v>0</v>
      </c>
      <c r="DD36" s="61">
        <f>IF('[1]Validation flags'!$H$3=1,0, IF( ISNUMBER(AM36), 0, 1 ))</f>
        <v>0</v>
      </c>
      <c r="DE36" s="61">
        <f>IF('[1]Validation flags'!$H$3=1,0, IF( ISNUMBER(AN36), 0, 1 ))</f>
        <v>0</v>
      </c>
      <c r="DF36" s="61">
        <f>IF('[1]Validation flags'!$H$3=1,0, IF( ISNUMBER(AO36), 0, 1 ))</f>
        <v>0</v>
      </c>
      <c r="DG36" s="60"/>
      <c r="DH36" s="61">
        <f>IF('[1]Validation flags'!$H$3=1,0, IF( ISNUMBER(AQ36), 0, 1 ))</f>
        <v>0</v>
      </c>
      <c r="DI36" s="61">
        <f>IF('[1]Validation flags'!$H$3=1,0, IF( ISNUMBER(AR36), 0, 1 ))</f>
        <v>0</v>
      </c>
      <c r="DJ36" s="61">
        <f>IF('[1]Validation flags'!$H$3=1,0, IF( ISNUMBER(AS36), 0, 1 ))</f>
        <v>0</v>
      </c>
      <c r="DK36" s="61">
        <f>IF('[1]Validation flags'!$H$3=1,0, IF( ISNUMBER(AT36), 0, 1 ))</f>
        <v>0</v>
      </c>
      <c r="DL36" s="61">
        <f>IF('[1]Validation flags'!$H$3=1,0, IF( ISNUMBER(AU36), 0, 1 ))</f>
        <v>0</v>
      </c>
      <c r="DM36" s="60"/>
      <c r="DN36" s="61">
        <f>IF('[1]Validation flags'!$H$3=1,0, IF( ISNUMBER(AW36), 0, 1 ))</f>
        <v>0</v>
      </c>
      <c r="DO36" s="61">
        <f>IF('[1]Validation flags'!$H$3=1,0, IF( ISNUMBER(AX36), 0, 1 ))</f>
        <v>0</v>
      </c>
      <c r="DP36" s="61">
        <f>IF('[1]Validation flags'!$H$3=1,0, IF( ISNUMBER(AY36), 0, 1 ))</f>
        <v>0</v>
      </c>
      <c r="DQ36" s="61">
        <f>IF('[1]Validation flags'!$H$3=1,0, IF( ISNUMBER(AZ36), 0, 1 ))</f>
        <v>0</v>
      </c>
      <c r="DR36" s="61">
        <f>IF('[1]Validation flags'!$H$3=1,0, IF( ISNUMBER(BA36), 0, 1 ))</f>
        <v>0</v>
      </c>
      <c r="DS36" s="60"/>
    </row>
    <row r="37" spans="2:124" ht="14.25" customHeight="1" x14ac:dyDescent="0.3">
      <c r="B37" s="587">
        <f t="shared" si="9"/>
        <v>28</v>
      </c>
      <c r="C37" s="588" t="s">
        <v>443</v>
      </c>
      <c r="D37" s="589"/>
      <c r="E37" s="331" t="s">
        <v>41</v>
      </c>
      <c r="F37" s="579">
        <v>3</v>
      </c>
      <c r="G37" s="463">
        <v>0</v>
      </c>
      <c r="H37" s="451">
        <v>0</v>
      </c>
      <c r="I37" s="451">
        <v>0</v>
      </c>
      <c r="J37" s="451">
        <v>0</v>
      </c>
      <c r="K37" s="580">
        <v>0</v>
      </c>
      <c r="L37" s="581">
        <f t="shared" si="1"/>
        <v>0</v>
      </c>
      <c r="M37" s="463">
        <v>0</v>
      </c>
      <c r="N37" s="451">
        <v>0</v>
      </c>
      <c r="O37" s="451">
        <v>0</v>
      </c>
      <c r="P37" s="451">
        <v>0</v>
      </c>
      <c r="Q37" s="580">
        <v>0</v>
      </c>
      <c r="R37" s="581">
        <f t="shared" si="2"/>
        <v>0</v>
      </c>
      <c r="S37" s="463">
        <v>0</v>
      </c>
      <c r="T37" s="451">
        <v>0</v>
      </c>
      <c r="U37" s="451">
        <v>0</v>
      </c>
      <c r="V37" s="451">
        <v>0</v>
      </c>
      <c r="W37" s="580">
        <v>0</v>
      </c>
      <c r="X37" s="581">
        <f t="shared" si="3"/>
        <v>0</v>
      </c>
      <c r="Y37" s="463">
        <v>0</v>
      </c>
      <c r="Z37" s="451">
        <v>0</v>
      </c>
      <c r="AA37" s="451">
        <v>0</v>
      </c>
      <c r="AB37" s="451">
        <v>0</v>
      </c>
      <c r="AC37" s="580">
        <v>0</v>
      </c>
      <c r="AD37" s="581">
        <f t="shared" si="4"/>
        <v>0</v>
      </c>
      <c r="AE37" s="463">
        <v>0</v>
      </c>
      <c r="AF37" s="451">
        <v>0</v>
      </c>
      <c r="AG37" s="451">
        <v>0</v>
      </c>
      <c r="AH37" s="451">
        <v>0</v>
      </c>
      <c r="AI37" s="580">
        <v>0</v>
      </c>
      <c r="AJ37" s="581">
        <f t="shared" si="5"/>
        <v>0</v>
      </c>
      <c r="AK37" s="463">
        <v>0</v>
      </c>
      <c r="AL37" s="451">
        <v>0</v>
      </c>
      <c r="AM37" s="451">
        <v>0</v>
      </c>
      <c r="AN37" s="451">
        <v>0</v>
      </c>
      <c r="AO37" s="580">
        <v>0</v>
      </c>
      <c r="AP37" s="581">
        <f t="shared" si="6"/>
        <v>0</v>
      </c>
      <c r="AQ37" s="463">
        <v>0</v>
      </c>
      <c r="AR37" s="451">
        <v>0</v>
      </c>
      <c r="AS37" s="451">
        <v>0</v>
      </c>
      <c r="AT37" s="451">
        <v>0</v>
      </c>
      <c r="AU37" s="580">
        <v>0</v>
      </c>
      <c r="AV37" s="581">
        <f t="shared" si="7"/>
        <v>0</v>
      </c>
      <c r="AW37" s="463">
        <v>0</v>
      </c>
      <c r="AX37" s="451">
        <v>0</v>
      </c>
      <c r="AY37" s="451">
        <v>0</v>
      </c>
      <c r="AZ37" s="451">
        <v>0</v>
      </c>
      <c r="BA37" s="580">
        <v>0</v>
      </c>
      <c r="BB37" s="581">
        <f t="shared" si="8"/>
        <v>0</v>
      </c>
      <c r="BC37" s="424"/>
      <c r="BD37" s="91"/>
      <c r="BE37" s="430"/>
      <c r="BF37" s="71"/>
      <c r="BG37" s="43">
        <f t="shared" si="0"/>
        <v>0</v>
      </c>
      <c r="BH37" s="567"/>
      <c r="BJ37" s="587">
        <f t="shared" si="10"/>
        <v>28</v>
      </c>
      <c r="BK37" s="588" t="s">
        <v>443</v>
      </c>
      <c r="BL37" s="331" t="s">
        <v>41</v>
      </c>
      <c r="BM37" s="579">
        <v>3</v>
      </c>
      <c r="BN37" s="590" t="s">
        <v>1328</v>
      </c>
      <c r="BO37" s="591" t="s">
        <v>1329</v>
      </c>
      <c r="BP37" s="591" t="s">
        <v>1330</v>
      </c>
      <c r="BQ37" s="591" t="s">
        <v>1331</v>
      </c>
      <c r="BR37" s="592" t="s">
        <v>1332</v>
      </c>
      <c r="BS37" s="585" t="s">
        <v>1333</v>
      </c>
      <c r="BX37" s="61">
        <f>IF('[1]Validation flags'!$H$3=1,0, IF( ISNUMBER(G37), 0, 1 ))</f>
        <v>0</v>
      </c>
      <c r="BY37" s="61">
        <f>IF('[1]Validation flags'!$H$3=1,0, IF( ISNUMBER(H37), 0, 1 ))</f>
        <v>0</v>
      </c>
      <c r="BZ37" s="61">
        <f>IF('[1]Validation flags'!$H$3=1,0, IF( ISNUMBER(I37), 0, 1 ))</f>
        <v>0</v>
      </c>
      <c r="CA37" s="61">
        <f>IF('[1]Validation flags'!$H$3=1,0, IF( ISNUMBER(J37), 0, 1 ))</f>
        <v>0</v>
      </c>
      <c r="CB37" s="61">
        <f>IF('[1]Validation flags'!$H$3=1,0, IF( ISNUMBER(K37), 0, 1 ))</f>
        <v>0</v>
      </c>
      <c r="CC37" s="577"/>
      <c r="CD37" s="61">
        <f>IF('[1]Validation flags'!$H$3=1,0, IF( ISNUMBER(M37), 0, 1 ))</f>
        <v>0</v>
      </c>
      <c r="CE37" s="61">
        <f>IF('[1]Validation flags'!$H$3=1,0, IF( ISNUMBER(N37), 0, 1 ))</f>
        <v>0</v>
      </c>
      <c r="CF37" s="61">
        <f>IF('[1]Validation flags'!$H$3=1,0, IF( ISNUMBER(O37), 0, 1 ))</f>
        <v>0</v>
      </c>
      <c r="CG37" s="61">
        <f>IF('[1]Validation flags'!$H$3=1,0, IF( ISNUMBER(P37), 0, 1 ))</f>
        <v>0</v>
      </c>
      <c r="CH37" s="61">
        <f>IF('[1]Validation flags'!$H$3=1,0, IF( ISNUMBER(Q37), 0, 1 ))</f>
        <v>0</v>
      </c>
      <c r="CI37" s="60"/>
      <c r="CJ37" s="61">
        <f>IF('[1]Validation flags'!$H$3=1,0, IF( ISNUMBER(S37), 0, 1 ))</f>
        <v>0</v>
      </c>
      <c r="CK37" s="61">
        <f>IF('[1]Validation flags'!$H$3=1,0, IF( ISNUMBER(T37), 0, 1 ))</f>
        <v>0</v>
      </c>
      <c r="CL37" s="61">
        <f>IF('[1]Validation flags'!$H$3=1,0, IF( ISNUMBER(U37), 0, 1 ))</f>
        <v>0</v>
      </c>
      <c r="CM37" s="61">
        <f>IF('[1]Validation flags'!$H$3=1,0, IF( ISNUMBER(V37), 0, 1 ))</f>
        <v>0</v>
      </c>
      <c r="CN37" s="61">
        <f>IF('[1]Validation flags'!$H$3=1,0, IF( ISNUMBER(W37), 0, 1 ))</f>
        <v>0</v>
      </c>
      <c r="CO37" s="60"/>
      <c r="CP37" s="61">
        <f>IF('[1]Validation flags'!$H$3=1,0, IF( ISNUMBER(Y37), 0, 1 ))</f>
        <v>0</v>
      </c>
      <c r="CQ37" s="61">
        <f>IF('[1]Validation flags'!$H$3=1,0, IF( ISNUMBER(Z37), 0, 1 ))</f>
        <v>0</v>
      </c>
      <c r="CR37" s="61">
        <f>IF('[1]Validation flags'!$H$3=1,0, IF( ISNUMBER(AA37), 0, 1 ))</f>
        <v>0</v>
      </c>
      <c r="CS37" s="61">
        <f>IF('[1]Validation flags'!$H$3=1,0, IF( ISNUMBER(AB37), 0, 1 ))</f>
        <v>0</v>
      </c>
      <c r="CT37" s="61">
        <f>IF('[1]Validation flags'!$H$3=1,0, IF( ISNUMBER(AC37), 0, 1 ))</f>
        <v>0</v>
      </c>
      <c r="CU37" s="60"/>
      <c r="CV37" s="61">
        <f>IF('[1]Validation flags'!$H$3=1,0, IF( ISNUMBER(AE37), 0, 1 ))</f>
        <v>0</v>
      </c>
      <c r="CW37" s="61">
        <f>IF('[1]Validation flags'!$H$3=1,0, IF( ISNUMBER(AF37), 0, 1 ))</f>
        <v>0</v>
      </c>
      <c r="CX37" s="61">
        <f>IF('[1]Validation flags'!$H$3=1,0, IF( ISNUMBER(AG37), 0, 1 ))</f>
        <v>0</v>
      </c>
      <c r="CY37" s="61">
        <f>IF('[1]Validation flags'!$H$3=1,0, IF( ISNUMBER(AH37), 0, 1 ))</f>
        <v>0</v>
      </c>
      <c r="CZ37" s="61">
        <f>IF('[1]Validation flags'!$H$3=1,0, IF( ISNUMBER(AI37), 0, 1 ))</f>
        <v>0</v>
      </c>
      <c r="DA37" s="60"/>
      <c r="DB37" s="61">
        <f>IF('[1]Validation flags'!$H$3=1,0, IF( ISNUMBER(AK37), 0, 1 ))</f>
        <v>0</v>
      </c>
      <c r="DC37" s="61">
        <f>IF('[1]Validation flags'!$H$3=1,0, IF( ISNUMBER(AL37), 0, 1 ))</f>
        <v>0</v>
      </c>
      <c r="DD37" s="61">
        <f>IF('[1]Validation flags'!$H$3=1,0, IF( ISNUMBER(AM37), 0, 1 ))</f>
        <v>0</v>
      </c>
      <c r="DE37" s="61">
        <f>IF('[1]Validation flags'!$H$3=1,0, IF( ISNUMBER(AN37), 0, 1 ))</f>
        <v>0</v>
      </c>
      <c r="DF37" s="61">
        <f>IF('[1]Validation flags'!$H$3=1,0, IF( ISNUMBER(AO37), 0, 1 ))</f>
        <v>0</v>
      </c>
      <c r="DG37" s="60"/>
      <c r="DH37" s="61">
        <f>IF('[1]Validation flags'!$H$3=1,0, IF( ISNUMBER(AQ37), 0, 1 ))</f>
        <v>0</v>
      </c>
      <c r="DI37" s="61">
        <f>IF('[1]Validation flags'!$H$3=1,0, IF( ISNUMBER(AR37), 0, 1 ))</f>
        <v>0</v>
      </c>
      <c r="DJ37" s="61">
        <f>IF('[1]Validation flags'!$H$3=1,0, IF( ISNUMBER(AS37), 0, 1 ))</f>
        <v>0</v>
      </c>
      <c r="DK37" s="61">
        <f>IF('[1]Validation flags'!$H$3=1,0, IF( ISNUMBER(AT37), 0, 1 ))</f>
        <v>0</v>
      </c>
      <c r="DL37" s="61">
        <f>IF('[1]Validation flags'!$H$3=1,0, IF( ISNUMBER(AU37), 0, 1 ))</f>
        <v>0</v>
      </c>
      <c r="DM37" s="60"/>
      <c r="DN37" s="61">
        <f>IF('[1]Validation flags'!$H$3=1,0, IF( ISNUMBER(AW37), 0, 1 ))</f>
        <v>0</v>
      </c>
      <c r="DO37" s="61">
        <f>IF('[1]Validation flags'!$H$3=1,0, IF( ISNUMBER(AX37), 0, 1 ))</f>
        <v>0</v>
      </c>
      <c r="DP37" s="61">
        <f>IF('[1]Validation flags'!$H$3=1,0, IF( ISNUMBER(AY37), 0, 1 ))</f>
        <v>0</v>
      </c>
      <c r="DQ37" s="61">
        <f>IF('[1]Validation flags'!$H$3=1,0, IF( ISNUMBER(AZ37), 0, 1 ))</f>
        <v>0</v>
      </c>
      <c r="DR37" s="61">
        <f>IF('[1]Validation flags'!$H$3=1,0, IF( ISNUMBER(BA37), 0, 1 ))</f>
        <v>0</v>
      </c>
      <c r="DS37" s="60"/>
      <c r="DT37" s="124"/>
    </row>
    <row r="38" spans="2:124" ht="14.25" customHeight="1" x14ac:dyDescent="0.3">
      <c r="B38" s="587">
        <f t="shared" si="9"/>
        <v>29</v>
      </c>
      <c r="C38" s="594" t="s">
        <v>449</v>
      </c>
      <c r="D38" s="589"/>
      <c r="E38" s="331" t="s">
        <v>41</v>
      </c>
      <c r="F38" s="579">
        <v>3</v>
      </c>
      <c r="G38" s="463">
        <v>0</v>
      </c>
      <c r="H38" s="451">
        <v>0</v>
      </c>
      <c r="I38" s="451">
        <v>0</v>
      </c>
      <c r="J38" s="451">
        <v>0</v>
      </c>
      <c r="K38" s="580">
        <v>0</v>
      </c>
      <c r="L38" s="581">
        <f t="shared" si="1"/>
        <v>0</v>
      </c>
      <c r="M38" s="463">
        <v>0</v>
      </c>
      <c r="N38" s="451">
        <v>0</v>
      </c>
      <c r="O38" s="451">
        <v>0</v>
      </c>
      <c r="P38" s="451">
        <v>0</v>
      </c>
      <c r="Q38" s="580">
        <v>0</v>
      </c>
      <c r="R38" s="581">
        <f t="shared" si="2"/>
        <v>0</v>
      </c>
      <c r="S38" s="463">
        <v>0</v>
      </c>
      <c r="T38" s="451">
        <v>0</v>
      </c>
      <c r="U38" s="451">
        <v>0</v>
      </c>
      <c r="V38" s="451">
        <v>0</v>
      </c>
      <c r="W38" s="580">
        <v>0</v>
      </c>
      <c r="X38" s="581">
        <f t="shared" si="3"/>
        <v>0</v>
      </c>
      <c r="Y38" s="463">
        <v>0</v>
      </c>
      <c r="Z38" s="451">
        <v>0</v>
      </c>
      <c r="AA38" s="451">
        <v>0</v>
      </c>
      <c r="AB38" s="451">
        <v>0</v>
      </c>
      <c r="AC38" s="580">
        <v>0</v>
      </c>
      <c r="AD38" s="581">
        <f t="shared" si="4"/>
        <v>0</v>
      </c>
      <c r="AE38" s="463">
        <v>0</v>
      </c>
      <c r="AF38" s="451">
        <v>0</v>
      </c>
      <c r="AG38" s="451">
        <v>0</v>
      </c>
      <c r="AH38" s="451">
        <v>0</v>
      </c>
      <c r="AI38" s="580">
        <v>0</v>
      </c>
      <c r="AJ38" s="581">
        <f t="shared" si="5"/>
        <v>0</v>
      </c>
      <c r="AK38" s="463">
        <v>0</v>
      </c>
      <c r="AL38" s="451">
        <v>0</v>
      </c>
      <c r="AM38" s="451">
        <v>0</v>
      </c>
      <c r="AN38" s="451">
        <v>0</v>
      </c>
      <c r="AO38" s="580">
        <v>0</v>
      </c>
      <c r="AP38" s="581">
        <f t="shared" si="6"/>
        <v>0</v>
      </c>
      <c r="AQ38" s="463">
        <v>0</v>
      </c>
      <c r="AR38" s="451">
        <v>0</v>
      </c>
      <c r="AS38" s="451">
        <v>0</v>
      </c>
      <c r="AT38" s="451">
        <v>0</v>
      </c>
      <c r="AU38" s="580">
        <v>0</v>
      </c>
      <c r="AV38" s="581">
        <f t="shared" si="7"/>
        <v>0</v>
      </c>
      <c r="AW38" s="463">
        <v>0</v>
      </c>
      <c r="AX38" s="451">
        <v>0</v>
      </c>
      <c r="AY38" s="451">
        <v>0</v>
      </c>
      <c r="AZ38" s="451">
        <v>0</v>
      </c>
      <c r="BA38" s="580">
        <v>0</v>
      </c>
      <c r="BB38" s="581">
        <f t="shared" si="8"/>
        <v>0</v>
      </c>
      <c r="BC38" s="424"/>
      <c r="BD38" s="91"/>
      <c r="BE38" s="430"/>
      <c r="BF38" s="71"/>
      <c r="BG38" s="43">
        <f t="shared" si="0"/>
        <v>0</v>
      </c>
      <c r="BH38" s="567"/>
      <c r="BJ38" s="587">
        <f t="shared" si="10"/>
        <v>29</v>
      </c>
      <c r="BK38" s="594" t="s">
        <v>449</v>
      </c>
      <c r="BL38" s="331" t="s">
        <v>41</v>
      </c>
      <c r="BM38" s="579">
        <v>3</v>
      </c>
      <c r="BN38" s="582" t="s">
        <v>1334</v>
      </c>
      <c r="BO38" s="583" t="s">
        <v>1335</v>
      </c>
      <c r="BP38" s="583" t="s">
        <v>1336</v>
      </c>
      <c r="BQ38" s="583" t="s">
        <v>1337</v>
      </c>
      <c r="BR38" s="584" t="s">
        <v>1338</v>
      </c>
      <c r="BS38" s="585" t="s">
        <v>1339</v>
      </c>
      <c r="BX38" s="61">
        <f>IF('[1]Validation flags'!$H$3=1,0, IF( ISNUMBER(G38), 0, 1 ))</f>
        <v>0</v>
      </c>
      <c r="BY38" s="61">
        <f>IF('[1]Validation flags'!$H$3=1,0, IF( ISNUMBER(H38), 0, 1 ))</f>
        <v>0</v>
      </c>
      <c r="BZ38" s="61">
        <f>IF('[1]Validation flags'!$H$3=1,0, IF( ISNUMBER(I38), 0, 1 ))</f>
        <v>0</v>
      </c>
      <c r="CA38" s="61">
        <f>IF('[1]Validation flags'!$H$3=1,0, IF( ISNUMBER(J38), 0, 1 ))</f>
        <v>0</v>
      </c>
      <c r="CB38" s="61">
        <f>IF('[1]Validation flags'!$H$3=1,0, IF( ISNUMBER(K38), 0, 1 ))</f>
        <v>0</v>
      </c>
      <c r="CC38" s="577"/>
      <c r="CD38" s="61">
        <f>IF('[1]Validation flags'!$H$3=1,0, IF( ISNUMBER(M38), 0, 1 ))</f>
        <v>0</v>
      </c>
      <c r="CE38" s="61">
        <f>IF('[1]Validation flags'!$H$3=1,0, IF( ISNUMBER(N38), 0, 1 ))</f>
        <v>0</v>
      </c>
      <c r="CF38" s="61">
        <f>IF('[1]Validation flags'!$H$3=1,0, IF( ISNUMBER(O38), 0, 1 ))</f>
        <v>0</v>
      </c>
      <c r="CG38" s="61">
        <f>IF('[1]Validation flags'!$H$3=1,0, IF( ISNUMBER(P38), 0, 1 ))</f>
        <v>0</v>
      </c>
      <c r="CH38" s="61">
        <f>IF('[1]Validation flags'!$H$3=1,0, IF( ISNUMBER(Q38), 0, 1 ))</f>
        <v>0</v>
      </c>
      <c r="CI38" s="60"/>
      <c r="CJ38" s="61">
        <f>IF('[1]Validation flags'!$H$3=1,0, IF( ISNUMBER(S38), 0, 1 ))</f>
        <v>0</v>
      </c>
      <c r="CK38" s="61">
        <f>IF('[1]Validation flags'!$H$3=1,0, IF( ISNUMBER(T38), 0, 1 ))</f>
        <v>0</v>
      </c>
      <c r="CL38" s="61">
        <f>IF('[1]Validation flags'!$H$3=1,0, IF( ISNUMBER(U38), 0, 1 ))</f>
        <v>0</v>
      </c>
      <c r="CM38" s="61">
        <f>IF('[1]Validation flags'!$H$3=1,0, IF( ISNUMBER(V38), 0, 1 ))</f>
        <v>0</v>
      </c>
      <c r="CN38" s="61">
        <f>IF('[1]Validation flags'!$H$3=1,0, IF( ISNUMBER(W38), 0, 1 ))</f>
        <v>0</v>
      </c>
      <c r="CO38" s="60"/>
      <c r="CP38" s="61">
        <f>IF('[1]Validation flags'!$H$3=1,0, IF( ISNUMBER(Y38), 0, 1 ))</f>
        <v>0</v>
      </c>
      <c r="CQ38" s="61">
        <f>IF('[1]Validation flags'!$H$3=1,0, IF( ISNUMBER(Z38), 0, 1 ))</f>
        <v>0</v>
      </c>
      <c r="CR38" s="61">
        <f>IF('[1]Validation flags'!$H$3=1,0, IF( ISNUMBER(AA38), 0, 1 ))</f>
        <v>0</v>
      </c>
      <c r="CS38" s="61">
        <f>IF('[1]Validation flags'!$H$3=1,0, IF( ISNUMBER(AB38), 0, 1 ))</f>
        <v>0</v>
      </c>
      <c r="CT38" s="61">
        <f>IF('[1]Validation flags'!$H$3=1,0, IF( ISNUMBER(AC38), 0, 1 ))</f>
        <v>0</v>
      </c>
      <c r="CU38" s="60"/>
      <c r="CV38" s="61">
        <f>IF('[1]Validation flags'!$H$3=1,0, IF( ISNUMBER(AE38), 0, 1 ))</f>
        <v>0</v>
      </c>
      <c r="CW38" s="61">
        <f>IF('[1]Validation flags'!$H$3=1,0, IF( ISNUMBER(AF38), 0, 1 ))</f>
        <v>0</v>
      </c>
      <c r="CX38" s="61">
        <f>IF('[1]Validation flags'!$H$3=1,0, IF( ISNUMBER(AG38), 0, 1 ))</f>
        <v>0</v>
      </c>
      <c r="CY38" s="61">
        <f>IF('[1]Validation flags'!$H$3=1,0, IF( ISNUMBER(AH38), 0, 1 ))</f>
        <v>0</v>
      </c>
      <c r="CZ38" s="61">
        <f>IF('[1]Validation flags'!$H$3=1,0, IF( ISNUMBER(AI38), 0, 1 ))</f>
        <v>0</v>
      </c>
      <c r="DA38" s="60"/>
      <c r="DB38" s="61">
        <f>IF('[1]Validation flags'!$H$3=1,0, IF( ISNUMBER(AK38), 0, 1 ))</f>
        <v>0</v>
      </c>
      <c r="DC38" s="61">
        <f>IF('[1]Validation flags'!$H$3=1,0, IF( ISNUMBER(AL38), 0, 1 ))</f>
        <v>0</v>
      </c>
      <c r="DD38" s="61">
        <f>IF('[1]Validation flags'!$H$3=1,0, IF( ISNUMBER(AM38), 0, 1 ))</f>
        <v>0</v>
      </c>
      <c r="DE38" s="61">
        <f>IF('[1]Validation flags'!$H$3=1,0, IF( ISNUMBER(AN38), 0, 1 ))</f>
        <v>0</v>
      </c>
      <c r="DF38" s="61">
        <f>IF('[1]Validation flags'!$H$3=1,0, IF( ISNUMBER(AO38), 0, 1 ))</f>
        <v>0</v>
      </c>
      <c r="DG38" s="60"/>
      <c r="DH38" s="61">
        <f>IF('[1]Validation flags'!$H$3=1,0, IF( ISNUMBER(AQ38), 0, 1 ))</f>
        <v>0</v>
      </c>
      <c r="DI38" s="61">
        <f>IF('[1]Validation flags'!$H$3=1,0, IF( ISNUMBER(AR38), 0, 1 ))</f>
        <v>0</v>
      </c>
      <c r="DJ38" s="61">
        <f>IF('[1]Validation flags'!$H$3=1,0, IF( ISNUMBER(AS38), 0, 1 ))</f>
        <v>0</v>
      </c>
      <c r="DK38" s="61">
        <f>IF('[1]Validation flags'!$H$3=1,0, IF( ISNUMBER(AT38), 0, 1 ))</f>
        <v>0</v>
      </c>
      <c r="DL38" s="61">
        <f>IF('[1]Validation flags'!$H$3=1,0, IF( ISNUMBER(AU38), 0, 1 ))</f>
        <v>0</v>
      </c>
      <c r="DM38" s="60"/>
      <c r="DN38" s="61">
        <f>IF('[1]Validation flags'!$H$3=1,0, IF( ISNUMBER(AW38), 0, 1 ))</f>
        <v>0</v>
      </c>
      <c r="DO38" s="61">
        <f>IF('[1]Validation flags'!$H$3=1,0, IF( ISNUMBER(AX38), 0, 1 ))</f>
        <v>0</v>
      </c>
      <c r="DP38" s="61">
        <f>IF('[1]Validation flags'!$H$3=1,0, IF( ISNUMBER(AY38), 0, 1 ))</f>
        <v>0</v>
      </c>
      <c r="DQ38" s="61">
        <f>IF('[1]Validation flags'!$H$3=1,0, IF( ISNUMBER(AZ38), 0, 1 ))</f>
        <v>0</v>
      </c>
      <c r="DR38" s="61">
        <f>IF('[1]Validation flags'!$H$3=1,0, IF( ISNUMBER(BA38), 0, 1 ))</f>
        <v>0</v>
      </c>
      <c r="DS38" s="60"/>
      <c r="DT38" s="124"/>
    </row>
    <row r="39" spans="2:124" ht="14.25" customHeight="1" x14ac:dyDescent="0.3">
      <c r="B39" s="587">
        <f t="shared" si="9"/>
        <v>30</v>
      </c>
      <c r="C39" s="593" t="s">
        <v>1340</v>
      </c>
      <c r="D39" s="589"/>
      <c r="E39" s="331" t="s">
        <v>41</v>
      </c>
      <c r="F39" s="579">
        <v>3</v>
      </c>
      <c r="G39" s="463">
        <v>0</v>
      </c>
      <c r="H39" s="451">
        <v>0</v>
      </c>
      <c r="I39" s="451">
        <v>0</v>
      </c>
      <c r="J39" s="451">
        <v>0</v>
      </c>
      <c r="K39" s="580">
        <v>0</v>
      </c>
      <c r="L39" s="581">
        <f t="shared" si="1"/>
        <v>0</v>
      </c>
      <c r="M39" s="463">
        <v>0</v>
      </c>
      <c r="N39" s="451">
        <v>0</v>
      </c>
      <c r="O39" s="451">
        <v>0</v>
      </c>
      <c r="P39" s="451">
        <v>0</v>
      </c>
      <c r="Q39" s="580">
        <v>0</v>
      </c>
      <c r="R39" s="581">
        <f t="shared" si="2"/>
        <v>0</v>
      </c>
      <c r="S39" s="463">
        <v>0</v>
      </c>
      <c r="T39" s="451">
        <v>0</v>
      </c>
      <c r="U39" s="451">
        <v>0</v>
      </c>
      <c r="V39" s="451">
        <v>0</v>
      </c>
      <c r="W39" s="580">
        <v>0</v>
      </c>
      <c r="X39" s="581">
        <f t="shared" si="3"/>
        <v>0</v>
      </c>
      <c r="Y39" s="463">
        <v>0</v>
      </c>
      <c r="Z39" s="451">
        <v>0</v>
      </c>
      <c r="AA39" s="451">
        <v>0</v>
      </c>
      <c r="AB39" s="451">
        <v>0</v>
      </c>
      <c r="AC39" s="580">
        <v>0</v>
      </c>
      <c r="AD39" s="581">
        <f t="shared" si="4"/>
        <v>0</v>
      </c>
      <c r="AE39" s="463">
        <v>0</v>
      </c>
      <c r="AF39" s="451">
        <v>0</v>
      </c>
      <c r="AG39" s="451">
        <v>0</v>
      </c>
      <c r="AH39" s="451">
        <v>0</v>
      </c>
      <c r="AI39" s="580">
        <v>0</v>
      </c>
      <c r="AJ39" s="581">
        <f t="shared" si="5"/>
        <v>0</v>
      </c>
      <c r="AK39" s="463">
        <v>0</v>
      </c>
      <c r="AL39" s="451">
        <v>0</v>
      </c>
      <c r="AM39" s="451">
        <v>0</v>
      </c>
      <c r="AN39" s="451">
        <v>0</v>
      </c>
      <c r="AO39" s="580">
        <v>0</v>
      </c>
      <c r="AP39" s="581">
        <f t="shared" si="6"/>
        <v>0</v>
      </c>
      <c r="AQ39" s="463">
        <v>0</v>
      </c>
      <c r="AR39" s="451">
        <v>0</v>
      </c>
      <c r="AS39" s="451">
        <v>0</v>
      </c>
      <c r="AT39" s="451">
        <v>0</v>
      </c>
      <c r="AU39" s="580">
        <v>0</v>
      </c>
      <c r="AV39" s="581">
        <f t="shared" si="7"/>
        <v>0</v>
      </c>
      <c r="AW39" s="463">
        <v>0</v>
      </c>
      <c r="AX39" s="451">
        <v>0</v>
      </c>
      <c r="AY39" s="451">
        <v>0</v>
      </c>
      <c r="AZ39" s="451">
        <v>0</v>
      </c>
      <c r="BA39" s="580">
        <v>0</v>
      </c>
      <c r="BB39" s="581">
        <f t="shared" si="8"/>
        <v>0</v>
      </c>
      <c r="BC39" s="424"/>
      <c r="BD39" s="91"/>
      <c r="BE39" s="430"/>
      <c r="BF39" s="71"/>
      <c r="BG39" s="43">
        <f t="shared" si="0"/>
        <v>0</v>
      </c>
      <c r="BH39" s="567"/>
      <c r="BJ39" s="587">
        <f t="shared" si="10"/>
        <v>30</v>
      </c>
      <c r="BK39" s="593" t="s">
        <v>1340</v>
      </c>
      <c r="BL39" s="331" t="s">
        <v>41</v>
      </c>
      <c r="BM39" s="579">
        <v>3</v>
      </c>
      <c r="BN39" s="590" t="s">
        <v>1341</v>
      </c>
      <c r="BO39" s="591" t="s">
        <v>1342</v>
      </c>
      <c r="BP39" s="591" t="s">
        <v>1343</v>
      </c>
      <c r="BQ39" s="591" t="s">
        <v>1344</v>
      </c>
      <c r="BR39" s="592" t="s">
        <v>1345</v>
      </c>
      <c r="BS39" s="585" t="s">
        <v>1346</v>
      </c>
      <c r="BX39" s="61">
        <f>IF('[1]Validation flags'!$H$3=1,0, IF( ISNUMBER(G39), 0, 1 ))</f>
        <v>0</v>
      </c>
      <c r="BY39" s="61">
        <f>IF('[1]Validation flags'!$H$3=1,0, IF( ISNUMBER(H39), 0, 1 ))</f>
        <v>0</v>
      </c>
      <c r="BZ39" s="61">
        <f>IF('[1]Validation flags'!$H$3=1,0, IF( ISNUMBER(I39), 0, 1 ))</f>
        <v>0</v>
      </c>
      <c r="CA39" s="61">
        <f>IF('[1]Validation flags'!$H$3=1,0, IF( ISNUMBER(J39), 0, 1 ))</f>
        <v>0</v>
      </c>
      <c r="CB39" s="61">
        <f>IF('[1]Validation flags'!$H$3=1,0, IF( ISNUMBER(K39), 0, 1 ))</f>
        <v>0</v>
      </c>
      <c r="CC39" s="577"/>
      <c r="CD39" s="61">
        <f>IF('[1]Validation flags'!$H$3=1,0, IF( ISNUMBER(M39), 0, 1 ))</f>
        <v>0</v>
      </c>
      <c r="CE39" s="61">
        <f>IF('[1]Validation flags'!$H$3=1,0, IF( ISNUMBER(N39), 0, 1 ))</f>
        <v>0</v>
      </c>
      <c r="CF39" s="61">
        <f>IF('[1]Validation flags'!$H$3=1,0, IF( ISNUMBER(O39), 0, 1 ))</f>
        <v>0</v>
      </c>
      <c r="CG39" s="61">
        <f>IF('[1]Validation flags'!$H$3=1,0, IF( ISNUMBER(P39), 0, 1 ))</f>
        <v>0</v>
      </c>
      <c r="CH39" s="61">
        <f>IF('[1]Validation flags'!$H$3=1,0, IF( ISNUMBER(Q39), 0, 1 ))</f>
        <v>0</v>
      </c>
      <c r="CI39" s="60"/>
      <c r="CJ39" s="61">
        <f>IF('[1]Validation flags'!$H$3=1,0, IF( ISNUMBER(S39), 0, 1 ))</f>
        <v>0</v>
      </c>
      <c r="CK39" s="61">
        <f>IF('[1]Validation flags'!$H$3=1,0, IF( ISNUMBER(T39), 0, 1 ))</f>
        <v>0</v>
      </c>
      <c r="CL39" s="61">
        <f>IF('[1]Validation flags'!$H$3=1,0, IF( ISNUMBER(U39), 0, 1 ))</f>
        <v>0</v>
      </c>
      <c r="CM39" s="61">
        <f>IF('[1]Validation flags'!$H$3=1,0, IF( ISNUMBER(V39), 0, 1 ))</f>
        <v>0</v>
      </c>
      <c r="CN39" s="61">
        <f>IF('[1]Validation flags'!$H$3=1,0, IF( ISNUMBER(W39), 0, 1 ))</f>
        <v>0</v>
      </c>
      <c r="CO39" s="60"/>
      <c r="CP39" s="61">
        <f>IF('[1]Validation flags'!$H$3=1,0, IF( ISNUMBER(Y39), 0, 1 ))</f>
        <v>0</v>
      </c>
      <c r="CQ39" s="61">
        <f>IF('[1]Validation flags'!$H$3=1,0, IF( ISNUMBER(Z39), 0, 1 ))</f>
        <v>0</v>
      </c>
      <c r="CR39" s="61">
        <f>IF('[1]Validation flags'!$H$3=1,0, IF( ISNUMBER(AA39), 0, 1 ))</f>
        <v>0</v>
      </c>
      <c r="CS39" s="61">
        <f>IF('[1]Validation flags'!$H$3=1,0, IF( ISNUMBER(AB39), 0, 1 ))</f>
        <v>0</v>
      </c>
      <c r="CT39" s="61">
        <f>IF('[1]Validation flags'!$H$3=1,0, IF( ISNUMBER(AC39), 0, 1 ))</f>
        <v>0</v>
      </c>
      <c r="CU39" s="60"/>
      <c r="CV39" s="61">
        <f>IF('[1]Validation flags'!$H$3=1,0, IF( ISNUMBER(AE39), 0, 1 ))</f>
        <v>0</v>
      </c>
      <c r="CW39" s="61">
        <f>IF('[1]Validation flags'!$H$3=1,0, IF( ISNUMBER(AF39), 0, 1 ))</f>
        <v>0</v>
      </c>
      <c r="CX39" s="61">
        <f>IF('[1]Validation flags'!$H$3=1,0, IF( ISNUMBER(AG39), 0, 1 ))</f>
        <v>0</v>
      </c>
      <c r="CY39" s="61">
        <f>IF('[1]Validation flags'!$H$3=1,0, IF( ISNUMBER(AH39), 0, 1 ))</f>
        <v>0</v>
      </c>
      <c r="CZ39" s="61">
        <f>IF('[1]Validation flags'!$H$3=1,0, IF( ISNUMBER(AI39), 0, 1 ))</f>
        <v>0</v>
      </c>
      <c r="DA39" s="60"/>
      <c r="DB39" s="61">
        <f>IF('[1]Validation flags'!$H$3=1,0, IF( ISNUMBER(AK39), 0, 1 ))</f>
        <v>0</v>
      </c>
      <c r="DC39" s="61">
        <f>IF('[1]Validation flags'!$H$3=1,0, IF( ISNUMBER(AL39), 0, 1 ))</f>
        <v>0</v>
      </c>
      <c r="DD39" s="61">
        <f>IF('[1]Validation flags'!$H$3=1,0, IF( ISNUMBER(AM39), 0, 1 ))</f>
        <v>0</v>
      </c>
      <c r="DE39" s="61">
        <f>IF('[1]Validation flags'!$H$3=1,0, IF( ISNUMBER(AN39), 0, 1 ))</f>
        <v>0</v>
      </c>
      <c r="DF39" s="61">
        <f>IF('[1]Validation flags'!$H$3=1,0, IF( ISNUMBER(AO39), 0, 1 ))</f>
        <v>0</v>
      </c>
      <c r="DG39" s="60"/>
      <c r="DH39" s="61">
        <f>IF('[1]Validation flags'!$H$3=1,0, IF( ISNUMBER(AQ39), 0, 1 ))</f>
        <v>0</v>
      </c>
      <c r="DI39" s="61">
        <f>IF('[1]Validation flags'!$H$3=1,0, IF( ISNUMBER(AR39), 0, 1 ))</f>
        <v>0</v>
      </c>
      <c r="DJ39" s="61">
        <f>IF('[1]Validation flags'!$H$3=1,0, IF( ISNUMBER(AS39), 0, 1 ))</f>
        <v>0</v>
      </c>
      <c r="DK39" s="61">
        <f>IF('[1]Validation flags'!$H$3=1,0, IF( ISNUMBER(AT39), 0, 1 ))</f>
        <v>0</v>
      </c>
      <c r="DL39" s="61">
        <f>IF('[1]Validation flags'!$H$3=1,0, IF( ISNUMBER(AU39), 0, 1 ))</f>
        <v>0</v>
      </c>
      <c r="DM39" s="60"/>
      <c r="DN39" s="61">
        <f>IF('[1]Validation flags'!$H$3=1,0, IF( ISNUMBER(AW39), 0, 1 ))</f>
        <v>0</v>
      </c>
      <c r="DO39" s="61">
        <f>IF('[1]Validation flags'!$H$3=1,0, IF( ISNUMBER(AX39), 0, 1 ))</f>
        <v>0</v>
      </c>
      <c r="DP39" s="61">
        <f>IF('[1]Validation flags'!$H$3=1,0, IF( ISNUMBER(AY39), 0, 1 ))</f>
        <v>0</v>
      </c>
      <c r="DQ39" s="61">
        <f>IF('[1]Validation flags'!$H$3=1,0, IF( ISNUMBER(AZ39), 0, 1 ))</f>
        <v>0</v>
      </c>
      <c r="DR39" s="61">
        <f>IF('[1]Validation flags'!$H$3=1,0, IF( ISNUMBER(BA39), 0, 1 ))</f>
        <v>0</v>
      </c>
      <c r="DS39" s="60"/>
      <c r="DT39" s="124"/>
    </row>
    <row r="40" spans="2:124" ht="14.25" customHeight="1" x14ac:dyDescent="0.3">
      <c r="B40" s="587">
        <f t="shared" si="9"/>
        <v>31</v>
      </c>
      <c r="C40" s="593" t="s">
        <v>1347</v>
      </c>
      <c r="D40" s="589"/>
      <c r="E40" s="331" t="s">
        <v>41</v>
      </c>
      <c r="F40" s="579">
        <v>3</v>
      </c>
      <c r="G40" s="463">
        <v>0</v>
      </c>
      <c r="H40" s="451">
        <v>0</v>
      </c>
      <c r="I40" s="451">
        <v>0</v>
      </c>
      <c r="J40" s="451">
        <v>0</v>
      </c>
      <c r="K40" s="580">
        <v>0</v>
      </c>
      <c r="L40" s="581">
        <f t="shared" si="1"/>
        <v>0</v>
      </c>
      <c r="M40" s="463">
        <v>0</v>
      </c>
      <c r="N40" s="451">
        <v>0</v>
      </c>
      <c r="O40" s="451">
        <v>0</v>
      </c>
      <c r="P40" s="451">
        <v>0</v>
      </c>
      <c r="Q40" s="580">
        <v>0</v>
      </c>
      <c r="R40" s="581">
        <f>SUM(M40:Q40)</f>
        <v>0</v>
      </c>
      <c r="S40" s="463">
        <v>0</v>
      </c>
      <c r="T40" s="451">
        <v>0</v>
      </c>
      <c r="U40" s="451">
        <v>0</v>
      </c>
      <c r="V40" s="451">
        <v>0</v>
      </c>
      <c r="W40" s="580">
        <v>0</v>
      </c>
      <c r="X40" s="581">
        <f>SUM(S40:W40)</f>
        <v>0</v>
      </c>
      <c r="Y40" s="463">
        <v>0</v>
      </c>
      <c r="Z40" s="451">
        <v>0</v>
      </c>
      <c r="AA40" s="451">
        <v>0</v>
      </c>
      <c r="AB40" s="451">
        <v>0</v>
      </c>
      <c r="AC40" s="580">
        <v>0</v>
      </c>
      <c r="AD40" s="581">
        <f>SUM(Y40:AC40)</f>
        <v>0</v>
      </c>
      <c r="AE40" s="463">
        <v>0</v>
      </c>
      <c r="AF40" s="451">
        <v>0</v>
      </c>
      <c r="AG40" s="451">
        <v>0</v>
      </c>
      <c r="AH40" s="451">
        <v>0</v>
      </c>
      <c r="AI40" s="580">
        <v>0</v>
      </c>
      <c r="AJ40" s="581">
        <f>SUM(AE40:AI40)</f>
        <v>0</v>
      </c>
      <c r="AK40" s="463">
        <v>0</v>
      </c>
      <c r="AL40" s="451">
        <v>0</v>
      </c>
      <c r="AM40" s="451">
        <v>0</v>
      </c>
      <c r="AN40" s="451">
        <v>0</v>
      </c>
      <c r="AO40" s="580">
        <v>0</v>
      </c>
      <c r="AP40" s="581">
        <f>SUM(AK40:AO40)</f>
        <v>0</v>
      </c>
      <c r="AQ40" s="463">
        <v>0</v>
      </c>
      <c r="AR40" s="451">
        <v>0</v>
      </c>
      <c r="AS40" s="451">
        <v>0</v>
      </c>
      <c r="AT40" s="451">
        <v>0</v>
      </c>
      <c r="AU40" s="580">
        <v>0</v>
      </c>
      <c r="AV40" s="581">
        <f>SUM(AQ40:AU40)</f>
        <v>0</v>
      </c>
      <c r="AW40" s="463">
        <v>0</v>
      </c>
      <c r="AX40" s="451">
        <v>0</v>
      </c>
      <c r="AY40" s="451">
        <v>0</v>
      </c>
      <c r="AZ40" s="451">
        <v>0</v>
      </c>
      <c r="BA40" s="580">
        <v>0</v>
      </c>
      <c r="BB40" s="581">
        <f>SUM(AW40:BA40)</f>
        <v>0</v>
      </c>
      <c r="BC40" s="424"/>
      <c r="BD40" s="91"/>
      <c r="BE40" s="430"/>
      <c r="BF40" s="71"/>
      <c r="BG40" s="43">
        <f t="shared" si="0"/>
        <v>0</v>
      </c>
      <c r="BH40" s="567"/>
      <c r="BJ40" s="587">
        <f t="shared" si="10"/>
        <v>31</v>
      </c>
      <c r="BK40" s="593" t="s">
        <v>1347</v>
      </c>
      <c r="BL40" s="331" t="s">
        <v>41</v>
      </c>
      <c r="BM40" s="579">
        <v>3</v>
      </c>
      <c r="BN40" s="590" t="s">
        <v>1348</v>
      </c>
      <c r="BO40" s="591" t="s">
        <v>1349</v>
      </c>
      <c r="BP40" s="591" t="s">
        <v>1350</v>
      </c>
      <c r="BQ40" s="591" t="s">
        <v>1351</v>
      </c>
      <c r="BR40" s="592" t="s">
        <v>1352</v>
      </c>
      <c r="BS40" s="585" t="s">
        <v>1353</v>
      </c>
      <c r="BX40" s="61">
        <f>IF('[1]Validation flags'!$H$3=1,0, IF( ISNUMBER(G40), 0, 1 ))</f>
        <v>0</v>
      </c>
      <c r="BY40" s="61">
        <f>IF('[1]Validation flags'!$H$3=1,0, IF( ISNUMBER(H40), 0, 1 ))</f>
        <v>0</v>
      </c>
      <c r="BZ40" s="61">
        <f>IF('[1]Validation flags'!$H$3=1,0, IF( ISNUMBER(I40), 0, 1 ))</f>
        <v>0</v>
      </c>
      <c r="CA40" s="61">
        <f>IF('[1]Validation flags'!$H$3=1,0, IF( ISNUMBER(J40), 0, 1 ))</f>
        <v>0</v>
      </c>
      <c r="CB40" s="61">
        <f>IF('[1]Validation flags'!$H$3=1,0, IF( ISNUMBER(K40), 0, 1 ))</f>
        <v>0</v>
      </c>
      <c r="CC40" s="577"/>
      <c r="CD40" s="61">
        <f>IF('[1]Validation flags'!$H$3=1,0, IF( ISNUMBER(M40), 0, 1 ))</f>
        <v>0</v>
      </c>
      <c r="CE40" s="61">
        <f>IF('[1]Validation flags'!$H$3=1,0, IF( ISNUMBER(N40), 0, 1 ))</f>
        <v>0</v>
      </c>
      <c r="CF40" s="61">
        <f>IF('[1]Validation flags'!$H$3=1,0, IF( ISNUMBER(O40), 0, 1 ))</f>
        <v>0</v>
      </c>
      <c r="CG40" s="61">
        <f>IF('[1]Validation flags'!$H$3=1,0, IF( ISNUMBER(P40), 0, 1 ))</f>
        <v>0</v>
      </c>
      <c r="CH40" s="61">
        <f>IF('[1]Validation flags'!$H$3=1,0, IF( ISNUMBER(Q40), 0, 1 ))</f>
        <v>0</v>
      </c>
      <c r="CI40" s="60"/>
      <c r="CJ40" s="61">
        <f>IF('[1]Validation flags'!$H$3=1,0, IF( ISNUMBER(S40), 0, 1 ))</f>
        <v>0</v>
      </c>
      <c r="CK40" s="61">
        <f>IF('[1]Validation flags'!$H$3=1,0, IF( ISNUMBER(T40), 0, 1 ))</f>
        <v>0</v>
      </c>
      <c r="CL40" s="61">
        <f>IF('[1]Validation flags'!$H$3=1,0, IF( ISNUMBER(U40), 0, 1 ))</f>
        <v>0</v>
      </c>
      <c r="CM40" s="61">
        <f>IF('[1]Validation flags'!$H$3=1,0, IF( ISNUMBER(V40), 0, 1 ))</f>
        <v>0</v>
      </c>
      <c r="CN40" s="61">
        <f>IF('[1]Validation flags'!$H$3=1,0, IF( ISNUMBER(W40), 0, 1 ))</f>
        <v>0</v>
      </c>
      <c r="CO40" s="60"/>
      <c r="CP40" s="61">
        <f>IF('[1]Validation flags'!$H$3=1,0, IF( ISNUMBER(Y40), 0, 1 ))</f>
        <v>0</v>
      </c>
      <c r="CQ40" s="61">
        <f>IF('[1]Validation flags'!$H$3=1,0, IF( ISNUMBER(Z40), 0, 1 ))</f>
        <v>0</v>
      </c>
      <c r="CR40" s="61">
        <f>IF('[1]Validation flags'!$H$3=1,0, IF( ISNUMBER(AA40), 0, 1 ))</f>
        <v>0</v>
      </c>
      <c r="CS40" s="61">
        <f>IF('[1]Validation flags'!$H$3=1,0, IF( ISNUMBER(AB40), 0, 1 ))</f>
        <v>0</v>
      </c>
      <c r="CT40" s="61">
        <f>IF('[1]Validation flags'!$H$3=1,0, IF( ISNUMBER(AC40), 0, 1 ))</f>
        <v>0</v>
      </c>
      <c r="CU40" s="60"/>
      <c r="CV40" s="61">
        <f>IF('[1]Validation flags'!$H$3=1,0, IF( ISNUMBER(AE40), 0, 1 ))</f>
        <v>0</v>
      </c>
      <c r="CW40" s="61">
        <f>IF('[1]Validation flags'!$H$3=1,0, IF( ISNUMBER(AF40), 0, 1 ))</f>
        <v>0</v>
      </c>
      <c r="CX40" s="61">
        <f>IF('[1]Validation flags'!$H$3=1,0, IF( ISNUMBER(AG40), 0, 1 ))</f>
        <v>0</v>
      </c>
      <c r="CY40" s="61">
        <f>IF('[1]Validation flags'!$H$3=1,0, IF( ISNUMBER(AH40), 0, 1 ))</f>
        <v>0</v>
      </c>
      <c r="CZ40" s="61">
        <f>IF('[1]Validation flags'!$H$3=1,0, IF( ISNUMBER(AI40), 0, 1 ))</f>
        <v>0</v>
      </c>
      <c r="DA40" s="60"/>
      <c r="DB40" s="61">
        <f>IF('[1]Validation flags'!$H$3=1,0, IF( ISNUMBER(AK40), 0, 1 ))</f>
        <v>0</v>
      </c>
      <c r="DC40" s="61">
        <f>IF('[1]Validation flags'!$H$3=1,0, IF( ISNUMBER(AL40), 0, 1 ))</f>
        <v>0</v>
      </c>
      <c r="DD40" s="61">
        <f>IF('[1]Validation flags'!$H$3=1,0, IF( ISNUMBER(AM40), 0, 1 ))</f>
        <v>0</v>
      </c>
      <c r="DE40" s="61">
        <f>IF('[1]Validation flags'!$H$3=1,0, IF( ISNUMBER(AN40), 0, 1 ))</f>
        <v>0</v>
      </c>
      <c r="DF40" s="61">
        <f>IF('[1]Validation flags'!$H$3=1,0, IF( ISNUMBER(AO40), 0, 1 ))</f>
        <v>0</v>
      </c>
      <c r="DG40" s="60"/>
      <c r="DH40" s="61">
        <f>IF('[1]Validation flags'!$H$3=1,0, IF( ISNUMBER(AQ40), 0, 1 ))</f>
        <v>0</v>
      </c>
      <c r="DI40" s="61">
        <f>IF('[1]Validation flags'!$H$3=1,0, IF( ISNUMBER(AR40), 0, 1 ))</f>
        <v>0</v>
      </c>
      <c r="DJ40" s="61">
        <f>IF('[1]Validation flags'!$H$3=1,0, IF( ISNUMBER(AS40), 0, 1 ))</f>
        <v>0</v>
      </c>
      <c r="DK40" s="61">
        <f>IF('[1]Validation flags'!$H$3=1,0, IF( ISNUMBER(AT40), 0, 1 ))</f>
        <v>0</v>
      </c>
      <c r="DL40" s="61">
        <f>IF('[1]Validation flags'!$H$3=1,0, IF( ISNUMBER(AU40), 0, 1 ))</f>
        <v>0</v>
      </c>
      <c r="DM40" s="60"/>
      <c r="DN40" s="61">
        <f>IF('[1]Validation flags'!$H$3=1,0, IF( ISNUMBER(AW40), 0, 1 ))</f>
        <v>0</v>
      </c>
      <c r="DO40" s="61">
        <f>IF('[1]Validation flags'!$H$3=1,0, IF( ISNUMBER(AX40), 0, 1 ))</f>
        <v>0</v>
      </c>
      <c r="DP40" s="61">
        <f>IF('[1]Validation flags'!$H$3=1,0, IF( ISNUMBER(AY40), 0, 1 ))</f>
        <v>0</v>
      </c>
      <c r="DQ40" s="61">
        <f>IF('[1]Validation flags'!$H$3=1,0, IF( ISNUMBER(AZ40), 0, 1 ))</f>
        <v>0</v>
      </c>
      <c r="DR40" s="61">
        <f>IF('[1]Validation flags'!$H$3=1,0, IF( ISNUMBER(BA40), 0, 1 ))</f>
        <v>0</v>
      </c>
      <c r="DS40" s="60"/>
      <c r="DT40" s="124"/>
    </row>
    <row r="41" spans="2:124" ht="14.25" customHeight="1" x14ac:dyDescent="0.3">
      <c r="B41" s="587">
        <f t="shared" si="9"/>
        <v>32</v>
      </c>
      <c r="C41" s="595" t="s">
        <v>2386</v>
      </c>
      <c r="D41" s="589"/>
      <c r="E41" s="331" t="s">
        <v>41</v>
      </c>
      <c r="F41" s="579">
        <v>3</v>
      </c>
      <c r="G41" s="463"/>
      <c r="H41" s="451"/>
      <c r="I41" s="451"/>
      <c r="J41" s="451"/>
      <c r="K41" s="580"/>
      <c r="L41" s="581">
        <f t="shared" si="1"/>
        <v>0</v>
      </c>
      <c r="M41" s="1009">
        <v>4.1000000000000009E-2</v>
      </c>
      <c r="N41" s="1005">
        <v>0</v>
      </c>
      <c r="O41" s="1005">
        <v>0</v>
      </c>
      <c r="P41" s="1005">
        <v>0</v>
      </c>
      <c r="Q41" s="1013">
        <v>0</v>
      </c>
      <c r="R41" s="1014">
        <f t="shared" si="2"/>
        <v>4.1000000000000009E-2</v>
      </c>
      <c r="S41" s="463">
        <v>0</v>
      </c>
      <c r="T41" s="451">
        <v>0</v>
      </c>
      <c r="U41" s="451">
        <v>0</v>
      </c>
      <c r="V41" s="451">
        <v>0</v>
      </c>
      <c r="W41" s="580">
        <v>0</v>
      </c>
      <c r="X41" s="581">
        <f t="shared" si="3"/>
        <v>0</v>
      </c>
      <c r="Y41" s="463"/>
      <c r="Z41" s="451"/>
      <c r="AA41" s="451"/>
      <c r="AB41" s="451"/>
      <c r="AC41" s="580"/>
      <c r="AD41" s="581">
        <f t="shared" si="4"/>
        <v>0</v>
      </c>
      <c r="AE41" s="463"/>
      <c r="AF41" s="451"/>
      <c r="AG41" s="451"/>
      <c r="AH41" s="451"/>
      <c r="AI41" s="580"/>
      <c r="AJ41" s="581">
        <f t="shared" si="5"/>
        <v>0</v>
      </c>
      <c r="AK41" s="463"/>
      <c r="AL41" s="451"/>
      <c r="AM41" s="451"/>
      <c r="AN41" s="451"/>
      <c r="AO41" s="580"/>
      <c r="AP41" s="581">
        <f t="shared" si="6"/>
        <v>0</v>
      </c>
      <c r="AQ41" s="463"/>
      <c r="AR41" s="451"/>
      <c r="AS41" s="451"/>
      <c r="AT41" s="451"/>
      <c r="AU41" s="580"/>
      <c r="AV41" s="581">
        <f t="shared" si="7"/>
        <v>0</v>
      </c>
      <c r="AW41" s="463"/>
      <c r="AX41" s="451"/>
      <c r="AY41" s="451"/>
      <c r="AZ41" s="451"/>
      <c r="BA41" s="580"/>
      <c r="BB41" s="581">
        <f t="shared" si="8"/>
        <v>0</v>
      </c>
      <c r="BC41" s="424"/>
      <c r="BD41" s="91"/>
      <c r="BE41" s="430" t="s">
        <v>498</v>
      </c>
      <c r="BF41" s="71"/>
      <c r="BG41" s="43" t="str">
        <f>(IF(SUM(BX41:DR41)=0,IF(BV41=1,$BV$5,0),$BX$5))</f>
        <v>Please complete all cells in row</v>
      </c>
      <c r="BH41" s="567"/>
      <c r="BJ41" s="587">
        <f t="shared" si="10"/>
        <v>32</v>
      </c>
      <c r="BK41" s="596" t="s">
        <v>1355</v>
      </c>
      <c r="BL41" s="331" t="s">
        <v>41</v>
      </c>
      <c r="BM41" s="579">
        <v>3</v>
      </c>
      <c r="BN41" s="590" t="s">
        <v>1356</v>
      </c>
      <c r="BO41" s="591" t="s">
        <v>1357</v>
      </c>
      <c r="BP41" s="591" t="s">
        <v>1358</v>
      </c>
      <c r="BQ41" s="591" t="s">
        <v>1359</v>
      </c>
      <c r="BR41" s="592" t="s">
        <v>1360</v>
      </c>
      <c r="BS41" s="585" t="s">
        <v>1361</v>
      </c>
      <c r="BV41" s="597">
        <f xml:space="preserve"> IF( AND( OR( C41 = DS41, C41=""), SUM(G41:BB41) &lt;&gt; 0), 1, 0 )</f>
        <v>0</v>
      </c>
      <c r="BX41" s="597">
        <f xml:space="preserve"> IF( OR( $C$41 = $DS$41, $C$41 =""), 0, IF( ISNUMBER( G41 ), 0, 1 ))</f>
        <v>1</v>
      </c>
      <c r="BY41" s="597">
        <f xml:space="preserve"> IF( OR( $C$41 = $DS$41, $C$41 =""), 0, IF( ISNUMBER( H41 ), 0, 1 ))</f>
        <v>1</v>
      </c>
      <c r="BZ41" s="597">
        <f xml:space="preserve"> IF( OR( $C$41 = $DS$41, $C$41 =""), 0, IF( ISNUMBER( I41 ), 0, 1 ))</f>
        <v>1</v>
      </c>
      <c r="CA41" s="597">
        <f xml:space="preserve"> IF( OR( $C$41 = $DS$41, $C$41 =""), 0, IF( ISNUMBER( J41 ), 0, 1 ))</f>
        <v>1</v>
      </c>
      <c r="CB41" s="597">
        <f xml:space="preserve"> IF( OR( $C$41 = $DS$41, $C$41 =""), 0, IF( ISNUMBER( K41 ), 0, 1 ))</f>
        <v>1</v>
      </c>
      <c r="CC41" s="577"/>
      <c r="CD41" s="597">
        <f xml:space="preserve"> IF( OR( $C$41 = $DS$41, $C$41 =""), 0, IF( ISNUMBER( M41 ), 0, 1 ))</f>
        <v>0</v>
      </c>
      <c r="CE41" s="597">
        <f xml:space="preserve"> IF( OR( $C$41 = $DS$41, $C$41 =""), 0, IF( ISNUMBER( N41 ), 0, 1 ))</f>
        <v>0</v>
      </c>
      <c r="CF41" s="597">
        <f xml:space="preserve"> IF( OR( $C$41 = $DS$41, $C$41 =""), 0, IF( ISNUMBER( O41 ), 0, 1 ))</f>
        <v>0</v>
      </c>
      <c r="CG41" s="597">
        <f xml:space="preserve"> IF( OR( $C$41 = $DS$41, $C$41 =""), 0, IF( ISNUMBER( P41 ), 0, 1 ))</f>
        <v>0</v>
      </c>
      <c r="CH41" s="597">
        <f xml:space="preserve"> IF( OR( $C$41 = $DS$41, $C$41 =""), 0, IF( ISNUMBER( Q41 ), 0, 1 ))</f>
        <v>0</v>
      </c>
      <c r="CI41" s="60"/>
      <c r="CJ41" s="597">
        <f xml:space="preserve"> IF( OR( $C$41 = $DS$41, $C$41 =""), 0, IF( ISNUMBER( S41 ), 0, 1 ))</f>
        <v>0</v>
      </c>
      <c r="CK41" s="597">
        <f xml:space="preserve"> IF( OR( $C$41 = $DS$41, $C$41 =""), 0, IF( ISNUMBER( T41 ), 0, 1 ))</f>
        <v>0</v>
      </c>
      <c r="CL41" s="597">
        <f xml:space="preserve"> IF( OR( $C$41 = $DS$41, $C$41 =""), 0, IF( ISNUMBER( U41 ), 0, 1 ))</f>
        <v>0</v>
      </c>
      <c r="CM41" s="597">
        <f xml:space="preserve"> IF( OR( $C$41 = $DS$41, $C$41 =""), 0, IF( ISNUMBER( V41 ), 0, 1 ))</f>
        <v>0</v>
      </c>
      <c r="CN41" s="597">
        <f xml:space="preserve"> IF( OR( $C$41 = $DS$41, $C$41 =""), 0, IF( ISNUMBER( W41 ), 0, 1 ))</f>
        <v>0</v>
      </c>
      <c r="CO41" s="60"/>
      <c r="CP41" s="597">
        <f xml:space="preserve"> IF( OR( $C$41 = $DS$41, $C$41 =""), 0, IF( ISNUMBER( Y41 ), 0, 1 ))</f>
        <v>1</v>
      </c>
      <c r="CQ41" s="597">
        <f xml:space="preserve"> IF( OR( $C$41 = $DS$41, $C$41 =""), 0, IF( ISNUMBER( Z41 ), 0, 1 ))</f>
        <v>1</v>
      </c>
      <c r="CR41" s="597">
        <f xml:space="preserve"> IF( OR( $C$41 = $DS$41, $C$41 =""), 0, IF( ISNUMBER( AA41 ), 0, 1 ))</f>
        <v>1</v>
      </c>
      <c r="CS41" s="597">
        <f xml:space="preserve"> IF( OR( $C$41 = $DS$41, $C$41 =""), 0, IF( ISNUMBER( AB41 ), 0, 1 ))</f>
        <v>1</v>
      </c>
      <c r="CT41" s="597">
        <f xml:space="preserve"> IF( OR( $C$41 = $DS$41, $C$41 =""), 0, IF( ISNUMBER( AC41 ), 0, 1 ))</f>
        <v>1</v>
      </c>
      <c r="CU41" s="60"/>
      <c r="CV41" s="597">
        <f xml:space="preserve"> IF( OR( $C$41 = $DS$41, $C$41 =""), 0, IF( ISNUMBER( AE41 ), 0, 1 ))</f>
        <v>1</v>
      </c>
      <c r="CW41" s="597">
        <f xml:space="preserve"> IF( OR( $C$41 = $DS$41, $C$41 =""), 0, IF( ISNUMBER( AF41 ), 0, 1 ))</f>
        <v>1</v>
      </c>
      <c r="CX41" s="597">
        <f xml:space="preserve"> IF( OR( $C$41 = $DS$41, $C$41 =""), 0, IF( ISNUMBER( AG41 ), 0, 1 ))</f>
        <v>1</v>
      </c>
      <c r="CY41" s="597">
        <f xml:space="preserve"> IF( OR( $C$41 = $DS$41, $C$41 =""), 0, IF( ISNUMBER( AH41 ), 0, 1 ))</f>
        <v>1</v>
      </c>
      <c r="CZ41" s="597">
        <f xml:space="preserve"> IF( OR( $C$41 = $DS$41, $C$41 =""), 0, IF( ISNUMBER( AI41 ), 0, 1 ))</f>
        <v>1</v>
      </c>
      <c r="DA41" s="60"/>
      <c r="DB41" s="597">
        <f xml:space="preserve"> IF( OR( $C$41 = $DS$41, $C$41 =""), 0, IF( ISNUMBER( AK41 ), 0, 1 ))</f>
        <v>1</v>
      </c>
      <c r="DC41" s="597">
        <f xml:space="preserve"> IF( OR( $C$41 = $DS$41, $C$41 =""), 0, IF( ISNUMBER( AL41 ), 0, 1 ))</f>
        <v>1</v>
      </c>
      <c r="DD41" s="597">
        <f xml:space="preserve"> IF( OR( $C$41 = $DS$41, $C$41 =""), 0, IF( ISNUMBER( AM41 ), 0, 1 ))</f>
        <v>1</v>
      </c>
      <c r="DE41" s="597">
        <f xml:space="preserve"> IF( OR( $C$41 = $DS$41, $C$41 =""), 0, IF( ISNUMBER( AN41 ), 0, 1 ))</f>
        <v>1</v>
      </c>
      <c r="DF41" s="597">
        <f xml:space="preserve"> IF( OR( $C$41 = $DS$41, $C$41 =""), 0, IF( ISNUMBER( AO41 ), 0, 1 ))</f>
        <v>1</v>
      </c>
      <c r="DG41" s="60"/>
      <c r="DH41" s="597">
        <f xml:space="preserve"> IF( OR( $C$41 = $DS$41, $C$41 =""), 0, IF( ISNUMBER( AQ41 ), 0, 1 ))</f>
        <v>1</v>
      </c>
      <c r="DI41" s="597">
        <f xml:space="preserve"> IF( OR( $C$41 = $DS$41, $C$41 =""), 0, IF( ISNUMBER( AR41 ), 0, 1 ))</f>
        <v>1</v>
      </c>
      <c r="DJ41" s="597">
        <f xml:space="preserve"> IF( OR( $C$41 = $DS$41, $C$41 =""), 0, IF( ISNUMBER( AS41 ), 0, 1 ))</f>
        <v>1</v>
      </c>
      <c r="DK41" s="597">
        <f xml:space="preserve"> IF( OR( $C$41 = $DS$41, $C$41 =""), 0, IF( ISNUMBER( AT41 ), 0, 1 ))</f>
        <v>1</v>
      </c>
      <c r="DL41" s="597">
        <f xml:space="preserve"> IF( OR( $C$41 = $DS$41, $C$41 =""), 0, IF( ISNUMBER( AU41 ), 0, 1 ))</f>
        <v>1</v>
      </c>
      <c r="DM41" s="60"/>
      <c r="DN41" s="597">
        <f xml:space="preserve"> IF( OR( $C$41 = $DS$41, $C$41 =""), 0, IF( ISNUMBER( AW41 ), 0, 1 ))</f>
        <v>1</v>
      </c>
      <c r="DO41" s="597">
        <f xml:space="preserve"> IF( OR( $C$41 = $DS$41, $C$41 =""), 0, IF( ISNUMBER( AX41 ), 0, 1 ))</f>
        <v>1</v>
      </c>
      <c r="DP41" s="597">
        <f xml:space="preserve"> IF( OR( $C$41 = $DS$41, $C$41 =""), 0, IF( ISNUMBER( AY41 ), 0, 1 ))</f>
        <v>1</v>
      </c>
      <c r="DQ41" s="597">
        <f xml:space="preserve"> IF( OR( $C$41 = $DS$41, $C$41 =""), 0, IF( ISNUMBER( AZ41 ), 0, 1 ))</f>
        <v>1</v>
      </c>
      <c r="DR41" s="597">
        <f xml:space="preserve"> IF( OR( $C$41 = $DS$41, $C$41 =""), 0, IF( ISNUMBER( BA41 ), 0, 1 ))</f>
        <v>1</v>
      </c>
      <c r="DS41" s="342" t="s">
        <v>1354</v>
      </c>
      <c r="DT41" s="124"/>
    </row>
    <row r="42" spans="2:124" ht="14.25" customHeight="1" x14ac:dyDescent="0.3">
      <c r="B42" s="587">
        <f t="shared" si="9"/>
        <v>33</v>
      </c>
      <c r="C42" s="595" t="s">
        <v>1362</v>
      </c>
      <c r="D42" s="589"/>
      <c r="E42" s="331" t="s">
        <v>41</v>
      </c>
      <c r="F42" s="579">
        <v>3</v>
      </c>
      <c r="G42" s="463"/>
      <c r="H42" s="451"/>
      <c r="I42" s="451"/>
      <c r="J42" s="451"/>
      <c r="K42" s="580"/>
      <c r="L42" s="581">
        <f t="shared" si="1"/>
        <v>0</v>
      </c>
      <c r="M42" s="463"/>
      <c r="N42" s="451"/>
      <c r="O42" s="451"/>
      <c r="P42" s="451"/>
      <c r="Q42" s="580"/>
      <c r="R42" s="581">
        <f t="shared" si="2"/>
        <v>0</v>
      </c>
      <c r="S42" s="463"/>
      <c r="T42" s="451"/>
      <c r="U42" s="451"/>
      <c r="V42" s="451"/>
      <c r="W42" s="580"/>
      <c r="X42" s="581">
        <f t="shared" si="3"/>
        <v>0</v>
      </c>
      <c r="Y42" s="463"/>
      <c r="Z42" s="451"/>
      <c r="AA42" s="451"/>
      <c r="AB42" s="451"/>
      <c r="AC42" s="580"/>
      <c r="AD42" s="581">
        <f t="shared" si="4"/>
        <v>0</v>
      </c>
      <c r="AE42" s="463"/>
      <c r="AF42" s="451"/>
      <c r="AG42" s="451"/>
      <c r="AH42" s="451"/>
      <c r="AI42" s="580"/>
      <c r="AJ42" s="581">
        <f t="shared" si="5"/>
        <v>0</v>
      </c>
      <c r="AK42" s="463"/>
      <c r="AL42" s="451"/>
      <c r="AM42" s="451"/>
      <c r="AN42" s="451"/>
      <c r="AO42" s="580"/>
      <c r="AP42" s="581">
        <f t="shared" si="6"/>
        <v>0</v>
      </c>
      <c r="AQ42" s="463"/>
      <c r="AR42" s="451"/>
      <c r="AS42" s="451"/>
      <c r="AT42" s="451"/>
      <c r="AU42" s="580"/>
      <c r="AV42" s="581">
        <f t="shared" si="7"/>
        <v>0</v>
      </c>
      <c r="AW42" s="463"/>
      <c r="AX42" s="451"/>
      <c r="AY42" s="451"/>
      <c r="AZ42" s="451"/>
      <c r="BA42" s="580"/>
      <c r="BB42" s="581">
        <f t="shared" si="8"/>
        <v>0</v>
      </c>
      <c r="BC42" s="424"/>
      <c r="BD42" s="91"/>
      <c r="BE42" s="430" t="s">
        <v>498</v>
      </c>
      <c r="BF42" s="71"/>
      <c r="BG42" s="43">
        <f t="shared" ref="BG42:BG55" si="11">(IF(SUM(BX42:DR42)=0,IF(BV42=1,$BV$5,0),$BX$5))</f>
        <v>0</v>
      </c>
      <c r="BH42" s="567"/>
      <c r="BJ42" s="587">
        <f t="shared" si="10"/>
        <v>33</v>
      </c>
      <c r="BK42" s="598" t="s">
        <v>1363</v>
      </c>
      <c r="BL42" s="331" t="s">
        <v>41</v>
      </c>
      <c r="BM42" s="579">
        <v>3</v>
      </c>
      <c r="BN42" s="590" t="s">
        <v>1364</v>
      </c>
      <c r="BO42" s="591" t="s">
        <v>1365</v>
      </c>
      <c r="BP42" s="591" t="s">
        <v>1366</v>
      </c>
      <c r="BQ42" s="591" t="s">
        <v>1367</v>
      </c>
      <c r="BR42" s="592" t="s">
        <v>1368</v>
      </c>
      <c r="BS42" s="585" t="s">
        <v>1369</v>
      </c>
      <c r="BV42" s="597">
        <f t="shared" ref="BV42:BV55" si="12" xml:space="preserve"> IF( AND( OR( C42 = DS42, C42=""), SUM(G42:BB42) &lt;&gt; 0), 1, 0 )</f>
        <v>0</v>
      </c>
      <c r="BX42" s="597">
        <f xml:space="preserve"> IF( OR( $C$42 = $DS$42, $C$42 =""), 0, IF( ISNUMBER( G42 ), 0, 1 ))</f>
        <v>0</v>
      </c>
      <c r="BY42" s="597">
        <f xml:space="preserve"> IF( OR( $C$42 = $DS$42, $C$42 =""), 0, IF( ISNUMBER( H42 ), 0, 1 ))</f>
        <v>0</v>
      </c>
      <c r="BZ42" s="597">
        <f xml:space="preserve"> IF( OR( $C$42 = $DS$42, $C$42 =""), 0, IF( ISNUMBER( I42 ), 0, 1 ))</f>
        <v>0</v>
      </c>
      <c r="CA42" s="597">
        <f xml:space="preserve"> IF( OR( $C$42 = $DS$42, $C$42 =""), 0, IF( ISNUMBER( J42 ), 0, 1 ))</f>
        <v>0</v>
      </c>
      <c r="CB42" s="597">
        <f xml:space="preserve"> IF( OR( $C$42 = $DS$42, $C$42 =""), 0, IF( ISNUMBER( K42 ), 0, 1 ))</f>
        <v>0</v>
      </c>
      <c r="CC42" s="577"/>
      <c r="CD42" s="597">
        <f xml:space="preserve"> IF( OR( $C$42 = $DS$42, $C$42 =""), 0, IF( ISNUMBER( M42 ), 0, 1 ))</f>
        <v>0</v>
      </c>
      <c r="CE42" s="597">
        <f xml:space="preserve"> IF( OR( $C$42 = $DS$42, $C$42 =""), 0, IF( ISNUMBER( N42 ), 0, 1 ))</f>
        <v>0</v>
      </c>
      <c r="CF42" s="597">
        <f xml:space="preserve"> IF( OR( $C$42 = $DS$42, $C$42 =""), 0, IF( ISNUMBER( O42 ), 0, 1 ))</f>
        <v>0</v>
      </c>
      <c r="CG42" s="597">
        <f xml:space="preserve"> IF( OR( $C$42 = $DS$42, $C$42 =""), 0, IF( ISNUMBER( P42 ), 0, 1 ))</f>
        <v>0</v>
      </c>
      <c r="CH42" s="597">
        <f xml:space="preserve"> IF( OR( $C$42 = $DS$42, $C$42 =""), 0, IF( ISNUMBER( Q42 ), 0, 1 ))</f>
        <v>0</v>
      </c>
      <c r="CI42" s="60"/>
      <c r="CJ42" s="597">
        <f xml:space="preserve"> IF( OR( $C$42 = $DS$42, $C$42 =""), 0, IF( ISNUMBER( S42 ), 0, 1 ))</f>
        <v>0</v>
      </c>
      <c r="CK42" s="597">
        <f xml:space="preserve"> IF( OR( $C$42 = $DS$42, $C$42 =""), 0, IF( ISNUMBER( T42 ), 0, 1 ))</f>
        <v>0</v>
      </c>
      <c r="CL42" s="597">
        <f xml:space="preserve"> IF( OR( $C$42 = $DS$42, $C$42 =""), 0, IF( ISNUMBER( U42 ), 0, 1 ))</f>
        <v>0</v>
      </c>
      <c r="CM42" s="597">
        <f xml:space="preserve"> IF( OR( $C$42 = $DS$42, $C$42 =""), 0, IF( ISNUMBER( V42 ), 0, 1 ))</f>
        <v>0</v>
      </c>
      <c r="CN42" s="597">
        <f xml:space="preserve"> IF( OR( $C$42 = $DS$42, $C$42 =""), 0, IF( ISNUMBER( W42 ), 0, 1 ))</f>
        <v>0</v>
      </c>
      <c r="CO42" s="60"/>
      <c r="CP42" s="597">
        <f xml:space="preserve"> IF( OR( $C$42 = $DS$42, $C$42 =""), 0, IF( ISNUMBER( Y42 ), 0, 1 ))</f>
        <v>0</v>
      </c>
      <c r="CQ42" s="597">
        <f xml:space="preserve"> IF( OR( $C$42 = $DS$42, $C$42 =""), 0, IF( ISNUMBER( Z42 ), 0, 1 ))</f>
        <v>0</v>
      </c>
      <c r="CR42" s="597">
        <f xml:space="preserve"> IF( OR( $C$42 = $DS$42, $C$42 =""), 0, IF( ISNUMBER( AA42 ), 0, 1 ))</f>
        <v>0</v>
      </c>
      <c r="CS42" s="597">
        <f xml:space="preserve"> IF( OR( $C$42 = $DS$42, $C$42 =""), 0, IF( ISNUMBER( AB42 ), 0, 1 ))</f>
        <v>0</v>
      </c>
      <c r="CT42" s="597">
        <f xml:space="preserve"> IF( OR( $C$42 = $DS$42, $C$42 =""), 0, IF( ISNUMBER( AC42 ), 0, 1 ))</f>
        <v>0</v>
      </c>
      <c r="CU42" s="60"/>
      <c r="CV42" s="597">
        <f xml:space="preserve"> IF( OR( $C$42 = $DS$42, $C$42 =""), 0, IF( ISNUMBER( AE42 ), 0, 1 ))</f>
        <v>0</v>
      </c>
      <c r="CW42" s="597">
        <f xml:space="preserve"> IF( OR( $C$42 = $DS$42, $C$42 =""), 0, IF( ISNUMBER( AF42 ), 0, 1 ))</f>
        <v>0</v>
      </c>
      <c r="CX42" s="597">
        <f xml:space="preserve"> IF( OR( $C$42 = $DS$42, $C$42 =""), 0, IF( ISNUMBER( AG42 ), 0, 1 ))</f>
        <v>0</v>
      </c>
      <c r="CY42" s="597">
        <f xml:space="preserve"> IF( OR( $C$42 = $DS$42, $C$42 =""), 0, IF( ISNUMBER( AH42 ), 0, 1 ))</f>
        <v>0</v>
      </c>
      <c r="CZ42" s="597">
        <f xml:space="preserve"> IF( OR( $C$42 = $DS$42, $C$42 =""), 0, IF( ISNUMBER( AI42 ), 0, 1 ))</f>
        <v>0</v>
      </c>
      <c r="DA42" s="60"/>
      <c r="DB42" s="597">
        <f xml:space="preserve"> IF( OR( $C$42 = $DS$42, $C$42 =""), 0, IF( ISNUMBER( AK42 ), 0, 1 ))</f>
        <v>0</v>
      </c>
      <c r="DC42" s="597">
        <f xml:space="preserve"> IF( OR( $C$42 = $DS$42, $C$42 =""), 0, IF( ISNUMBER( AL42 ), 0, 1 ))</f>
        <v>0</v>
      </c>
      <c r="DD42" s="597">
        <f xml:space="preserve"> IF( OR( $C$42 = $DS$42, $C$42 =""), 0, IF( ISNUMBER( AM42 ), 0, 1 ))</f>
        <v>0</v>
      </c>
      <c r="DE42" s="597">
        <f xml:space="preserve"> IF( OR( $C$42 = $DS$42, $C$42 =""), 0, IF( ISNUMBER( AN42 ), 0, 1 ))</f>
        <v>0</v>
      </c>
      <c r="DF42" s="597">
        <f xml:space="preserve"> IF( OR( $C$42 = $DS$42, $C$42 =""), 0, IF( ISNUMBER( AO42 ), 0, 1 ))</f>
        <v>0</v>
      </c>
      <c r="DG42" s="60"/>
      <c r="DH42" s="597">
        <f xml:space="preserve"> IF( OR( $C$42 = $DS$42, $C$42 =""), 0, IF( ISNUMBER( AQ42 ), 0, 1 ))</f>
        <v>0</v>
      </c>
      <c r="DI42" s="597">
        <f xml:space="preserve"> IF( OR( $C$42 = $DS$42, $C$42 =""), 0, IF( ISNUMBER( AR42 ), 0, 1 ))</f>
        <v>0</v>
      </c>
      <c r="DJ42" s="597">
        <f xml:space="preserve"> IF( OR( $C$42 = $DS$42, $C$42 =""), 0, IF( ISNUMBER( AS42 ), 0, 1 ))</f>
        <v>0</v>
      </c>
      <c r="DK42" s="597">
        <f xml:space="preserve"> IF( OR( $C$42 = $DS$42, $C$42 =""), 0, IF( ISNUMBER( AT42 ), 0, 1 ))</f>
        <v>0</v>
      </c>
      <c r="DL42" s="597">
        <f xml:space="preserve"> IF( OR( $C$42 = $DS$42, $C$42 =""), 0, IF( ISNUMBER( AU42 ), 0, 1 ))</f>
        <v>0</v>
      </c>
      <c r="DM42" s="60"/>
      <c r="DN42" s="597">
        <f xml:space="preserve"> IF( OR( $C$42 = $DS$42, $C$42 =""), 0, IF( ISNUMBER( AW42 ), 0, 1 ))</f>
        <v>0</v>
      </c>
      <c r="DO42" s="597">
        <f xml:space="preserve"> IF( OR( $C$42 = $DS$42, $C$42 =""), 0, IF( ISNUMBER( AX42 ), 0, 1 ))</f>
        <v>0</v>
      </c>
      <c r="DP42" s="597">
        <f xml:space="preserve"> IF( OR( $C$42 = $DS$42, $C$42 =""), 0, IF( ISNUMBER( AY42 ), 0, 1 ))</f>
        <v>0</v>
      </c>
      <c r="DQ42" s="597">
        <f xml:space="preserve"> IF( OR( $C$42 = $DS$42, $C$42 =""), 0, IF( ISNUMBER( AZ42 ), 0, 1 ))</f>
        <v>0</v>
      </c>
      <c r="DR42" s="597">
        <f xml:space="preserve"> IF( OR( $C$42 = $DS$42, $C$42 =""), 0, IF( ISNUMBER( BA42 ), 0, 1 ))</f>
        <v>0</v>
      </c>
      <c r="DS42" s="342" t="s">
        <v>1362</v>
      </c>
      <c r="DT42" s="124"/>
    </row>
    <row r="43" spans="2:124" ht="14.25" customHeight="1" x14ac:dyDescent="0.3">
      <c r="B43" s="587">
        <f t="shared" si="9"/>
        <v>34</v>
      </c>
      <c r="C43" s="595" t="s">
        <v>1370</v>
      </c>
      <c r="D43" s="589"/>
      <c r="E43" s="331" t="s">
        <v>41</v>
      </c>
      <c r="F43" s="579">
        <v>3</v>
      </c>
      <c r="G43" s="463"/>
      <c r="H43" s="451"/>
      <c r="I43" s="451"/>
      <c r="J43" s="451"/>
      <c r="K43" s="580"/>
      <c r="L43" s="581">
        <f t="shared" si="1"/>
        <v>0</v>
      </c>
      <c r="M43" s="463"/>
      <c r="N43" s="451"/>
      <c r="O43" s="451"/>
      <c r="P43" s="451"/>
      <c r="Q43" s="580"/>
      <c r="R43" s="581">
        <f t="shared" si="2"/>
        <v>0</v>
      </c>
      <c r="S43" s="463"/>
      <c r="T43" s="451"/>
      <c r="U43" s="451"/>
      <c r="V43" s="451"/>
      <c r="W43" s="580"/>
      <c r="X43" s="581">
        <f t="shared" si="3"/>
        <v>0</v>
      </c>
      <c r="Y43" s="463"/>
      <c r="Z43" s="451"/>
      <c r="AA43" s="451"/>
      <c r="AB43" s="451"/>
      <c r="AC43" s="580"/>
      <c r="AD43" s="581">
        <f t="shared" si="4"/>
        <v>0</v>
      </c>
      <c r="AE43" s="463"/>
      <c r="AF43" s="451"/>
      <c r="AG43" s="451"/>
      <c r="AH43" s="451"/>
      <c r="AI43" s="580"/>
      <c r="AJ43" s="581">
        <f t="shared" si="5"/>
        <v>0</v>
      </c>
      <c r="AK43" s="463"/>
      <c r="AL43" s="451"/>
      <c r="AM43" s="451"/>
      <c r="AN43" s="451"/>
      <c r="AO43" s="580"/>
      <c r="AP43" s="581">
        <f t="shared" si="6"/>
        <v>0</v>
      </c>
      <c r="AQ43" s="463"/>
      <c r="AR43" s="451"/>
      <c r="AS43" s="451"/>
      <c r="AT43" s="451"/>
      <c r="AU43" s="580"/>
      <c r="AV43" s="581">
        <f t="shared" si="7"/>
        <v>0</v>
      </c>
      <c r="AW43" s="463"/>
      <c r="AX43" s="451"/>
      <c r="AY43" s="451"/>
      <c r="AZ43" s="451"/>
      <c r="BA43" s="580"/>
      <c r="BB43" s="581">
        <f t="shared" si="8"/>
        <v>0</v>
      </c>
      <c r="BC43" s="424"/>
      <c r="BD43" s="91"/>
      <c r="BE43" s="430" t="s">
        <v>498</v>
      </c>
      <c r="BF43" s="71"/>
      <c r="BG43" s="43">
        <f t="shared" si="11"/>
        <v>0</v>
      </c>
      <c r="BH43" s="567"/>
      <c r="BJ43" s="587">
        <f t="shared" si="10"/>
        <v>34</v>
      </c>
      <c r="BK43" s="596" t="s">
        <v>1371</v>
      </c>
      <c r="BL43" s="331" t="s">
        <v>41</v>
      </c>
      <c r="BM43" s="579">
        <v>3</v>
      </c>
      <c r="BN43" s="590" t="s">
        <v>1372</v>
      </c>
      <c r="BO43" s="591" t="s">
        <v>1373</v>
      </c>
      <c r="BP43" s="591" t="s">
        <v>1374</v>
      </c>
      <c r="BQ43" s="591" t="s">
        <v>1375</v>
      </c>
      <c r="BR43" s="592" t="s">
        <v>1376</v>
      </c>
      <c r="BS43" s="585" t="s">
        <v>1377</v>
      </c>
      <c r="BV43" s="597">
        <f t="shared" si="12"/>
        <v>0</v>
      </c>
      <c r="BX43" s="597">
        <f xml:space="preserve"> IF( OR( $C$43 = $DS$43, $C$43 =""), 0, IF( ISNUMBER( G43 ), 0, 1 ))</f>
        <v>0</v>
      </c>
      <c r="BY43" s="597">
        <f xml:space="preserve"> IF( OR( $C$43 = $DS$43, $C$43 =""), 0, IF( ISNUMBER( H43 ), 0, 1 ))</f>
        <v>0</v>
      </c>
      <c r="BZ43" s="597">
        <f xml:space="preserve"> IF( OR( $C$43 = $DS$43, $C$43 =""), 0, IF( ISNUMBER( I43 ), 0, 1 ))</f>
        <v>0</v>
      </c>
      <c r="CA43" s="597">
        <f xml:space="preserve"> IF( OR( $C$43 = $DS$43, $C$43 =""), 0, IF( ISNUMBER( J43 ), 0, 1 ))</f>
        <v>0</v>
      </c>
      <c r="CB43" s="597">
        <f xml:space="preserve"> IF( OR( $C$43 = $DS$43, $C$43 =""), 0, IF( ISNUMBER( K43 ), 0, 1 ))</f>
        <v>0</v>
      </c>
      <c r="CC43" s="577"/>
      <c r="CD43" s="597">
        <f xml:space="preserve"> IF( OR( $C$43 = $DS$43, $C$43 =""), 0, IF( ISNUMBER( M43 ), 0, 1 ))</f>
        <v>0</v>
      </c>
      <c r="CE43" s="597">
        <f xml:space="preserve"> IF( OR( $C$43 = $DS$43, $C$43 =""), 0, IF( ISNUMBER( N43 ), 0, 1 ))</f>
        <v>0</v>
      </c>
      <c r="CF43" s="597">
        <f xml:space="preserve"> IF( OR( $C$43 = $DS$43, $C$43 =""), 0, IF( ISNUMBER( O43 ), 0, 1 ))</f>
        <v>0</v>
      </c>
      <c r="CG43" s="597">
        <f xml:space="preserve"> IF( OR( $C$43 = $DS$43, $C$43 =""), 0, IF( ISNUMBER( P43 ), 0, 1 ))</f>
        <v>0</v>
      </c>
      <c r="CH43" s="597">
        <f xml:space="preserve"> IF( OR( $C$43 = $DS$43, $C$43 =""), 0, IF( ISNUMBER( Q43 ), 0, 1 ))</f>
        <v>0</v>
      </c>
      <c r="CI43" s="60"/>
      <c r="CJ43" s="597">
        <f xml:space="preserve"> IF( OR( $C$43 = $DS$43, $C$43 =""), 0, IF( ISNUMBER( S43 ), 0, 1 ))</f>
        <v>0</v>
      </c>
      <c r="CK43" s="597">
        <f xml:space="preserve"> IF( OR( $C$43 = $DS$43, $C$43 =""), 0, IF( ISNUMBER( T43 ), 0, 1 ))</f>
        <v>0</v>
      </c>
      <c r="CL43" s="597">
        <f xml:space="preserve"> IF( OR( $C$43 = $DS$43, $C$43 =""), 0, IF( ISNUMBER( U43 ), 0, 1 ))</f>
        <v>0</v>
      </c>
      <c r="CM43" s="597">
        <f xml:space="preserve"> IF( OR( $C$43 = $DS$43, $C$43 =""), 0, IF( ISNUMBER( V43 ), 0, 1 ))</f>
        <v>0</v>
      </c>
      <c r="CN43" s="597">
        <f xml:space="preserve"> IF( OR( $C$43 = $DS$43, $C$43 =""), 0, IF( ISNUMBER( W43 ), 0, 1 ))</f>
        <v>0</v>
      </c>
      <c r="CO43" s="60"/>
      <c r="CP43" s="597">
        <f xml:space="preserve"> IF( OR( $C$43 = $DS$43, $C$43 =""), 0, IF( ISNUMBER( Y43 ), 0, 1 ))</f>
        <v>0</v>
      </c>
      <c r="CQ43" s="597">
        <f xml:space="preserve"> IF( OR( $C$43 = $DS$43, $C$43 =""), 0, IF( ISNUMBER( Z43 ), 0, 1 ))</f>
        <v>0</v>
      </c>
      <c r="CR43" s="597">
        <f xml:space="preserve"> IF( OR( $C$43 = $DS$43, $C$43 =""), 0, IF( ISNUMBER( AA43 ), 0, 1 ))</f>
        <v>0</v>
      </c>
      <c r="CS43" s="597">
        <f xml:space="preserve"> IF( OR( $C$43 = $DS$43, $C$43 =""), 0, IF( ISNUMBER( AB43 ), 0, 1 ))</f>
        <v>0</v>
      </c>
      <c r="CT43" s="597">
        <f xml:space="preserve"> IF( OR( $C$43 = $DS$43, $C$43 =""), 0, IF( ISNUMBER( AC43 ), 0, 1 ))</f>
        <v>0</v>
      </c>
      <c r="CU43" s="60"/>
      <c r="CV43" s="597">
        <f xml:space="preserve"> IF( OR( $C$43 = $DS$43, $C$43 =""), 0, IF( ISNUMBER( AE43 ), 0, 1 ))</f>
        <v>0</v>
      </c>
      <c r="CW43" s="597">
        <f xml:space="preserve"> IF( OR( $C$43 = $DS$43, $C$43 =""), 0, IF( ISNUMBER( AF43 ), 0, 1 ))</f>
        <v>0</v>
      </c>
      <c r="CX43" s="597">
        <f xml:space="preserve"> IF( OR( $C$43 = $DS$43, $C$43 =""), 0, IF( ISNUMBER( AG43 ), 0, 1 ))</f>
        <v>0</v>
      </c>
      <c r="CY43" s="597">
        <f xml:space="preserve"> IF( OR( $C$43 = $DS$43, $C$43 =""), 0, IF( ISNUMBER( AH43 ), 0, 1 ))</f>
        <v>0</v>
      </c>
      <c r="CZ43" s="597">
        <f xml:space="preserve"> IF( OR( $C$43 = $DS$43, $C$43 =""), 0, IF( ISNUMBER( AI43 ), 0, 1 ))</f>
        <v>0</v>
      </c>
      <c r="DA43" s="60"/>
      <c r="DB43" s="597">
        <f xml:space="preserve"> IF( OR( $C$43 = $DS$43, $C$43 =""), 0, IF( ISNUMBER( AK43 ), 0, 1 ))</f>
        <v>0</v>
      </c>
      <c r="DC43" s="597">
        <f xml:space="preserve"> IF( OR( $C$43 = $DS$43, $C$43 =""), 0, IF( ISNUMBER( AL43 ), 0, 1 ))</f>
        <v>0</v>
      </c>
      <c r="DD43" s="597">
        <f xml:space="preserve"> IF( OR( $C$43 = $DS$43, $C$43 =""), 0, IF( ISNUMBER( AM43 ), 0, 1 ))</f>
        <v>0</v>
      </c>
      <c r="DE43" s="597">
        <f xml:space="preserve"> IF( OR( $C$43 = $DS$43, $C$43 =""), 0, IF( ISNUMBER( AN43 ), 0, 1 ))</f>
        <v>0</v>
      </c>
      <c r="DF43" s="597">
        <f xml:space="preserve"> IF( OR( $C$43 = $DS$43, $C$43 =""), 0, IF( ISNUMBER( AO43 ), 0, 1 ))</f>
        <v>0</v>
      </c>
      <c r="DG43" s="60"/>
      <c r="DH43" s="597">
        <f xml:space="preserve"> IF( OR( $C$43 = $DS$43, $C$43 =""), 0, IF( ISNUMBER( AQ43 ), 0, 1 ))</f>
        <v>0</v>
      </c>
      <c r="DI43" s="597">
        <f xml:space="preserve"> IF( OR( $C$43 = $DS$43, $C$43 =""), 0, IF( ISNUMBER( AR43 ), 0, 1 ))</f>
        <v>0</v>
      </c>
      <c r="DJ43" s="597">
        <f xml:space="preserve"> IF( OR( $C$43 = $DS$43, $C$43 =""), 0, IF( ISNUMBER( AS43 ), 0, 1 ))</f>
        <v>0</v>
      </c>
      <c r="DK43" s="597">
        <f xml:space="preserve"> IF( OR( $C$43 = $DS$43, $C$43 =""), 0, IF( ISNUMBER( AT43 ), 0, 1 ))</f>
        <v>0</v>
      </c>
      <c r="DL43" s="597">
        <f xml:space="preserve"> IF( OR( $C$43 = $DS$43, $C$43 =""), 0, IF( ISNUMBER( AU43 ), 0, 1 ))</f>
        <v>0</v>
      </c>
      <c r="DM43" s="60"/>
      <c r="DN43" s="597">
        <f xml:space="preserve"> IF( OR( $C$43 = $DS$43, $C$43 =""), 0, IF( ISNUMBER( AW43 ), 0, 1 ))</f>
        <v>0</v>
      </c>
      <c r="DO43" s="597">
        <f xml:space="preserve"> IF( OR( $C$43 = $DS$43, $C$43 =""), 0, IF( ISNUMBER( AX43 ), 0, 1 ))</f>
        <v>0</v>
      </c>
      <c r="DP43" s="597">
        <f xml:space="preserve"> IF( OR( $C$43 = $DS$43, $C$43 =""), 0, IF( ISNUMBER( AY43 ), 0, 1 ))</f>
        <v>0</v>
      </c>
      <c r="DQ43" s="597">
        <f xml:space="preserve"> IF( OR( $C$43 = $DS$43, $C$43 =""), 0, IF( ISNUMBER( AZ43 ), 0, 1 ))</f>
        <v>0</v>
      </c>
      <c r="DR43" s="597">
        <f xml:space="preserve"> IF( OR( $C$43 = $DS$43, $C$43 =""), 0, IF( ISNUMBER( BA43 ), 0, 1 ))</f>
        <v>0</v>
      </c>
      <c r="DS43" s="342" t="s">
        <v>1370</v>
      </c>
      <c r="DT43" s="124"/>
    </row>
    <row r="44" spans="2:124" ht="14.25" customHeight="1" x14ac:dyDescent="0.3">
      <c r="B44" s="587">
        <f t="shared" si="9"/>
        <v>35</v>
      </c>
      <c r="C44" s="595" t="s">
        <v>1378</v>
      </c>
      <c r="D44" s="589"/>
      <c r="E44" s="331" t="s">
        <v>41</v>
      </c>
      <c r="F44" s="579">
        <v>3</v>
      </c>
      <c r="G44" s="463"/>
      <c r="H44" s="451"/>
      <c r="I44" s="451"/>
      <c r="J44" s="451"/>
      <c r="K44" s="580"/>
      <c r="L44" s="581">
        <f t="shared" si="1"/>
        <v>0</v>
      </c>
      <c r="M44" s="463"/>
      <c r="N44" s="451"/>
      <c r="O44" s="451"/>
      <c r="P44" s="451"/>
      <c r="Q44" s="580"/>
      <c r="R44" s="581">
        <f t="shared" si="2"/>
        <v>0</v>
      </c>
      <c r="S44" s="463"/>
      <c r="T44" s="451"/>
      <c r="U44" s="451"/>
      <c r="V44" s="451"/>
      <c r="W44" s="580"/>
      <c r="X44" s="581">
        <f t="shared" si="3"/>
        <v>0</v>
      </c>
      <c r="Y44" s="463"/>
      <c r="Z44" s="451"/>
      <c r="AA44" s="451"/>
      <c r="AB44" s="451"/>
      <c r="AC44" s="580"/>
      <c r="AD44" s="581">
        <f t="shared" si="4"/>
        <v>0</v>
      </c>
      <c r="AE44" s="463"/>
      <c r="AF44" s="451"/>
      <c r="AG44" s="451"/>
      <c r="AH44" s="451"/>
      <c r="AI44" s="580"/>
      <c r="AJ44" s="581">
        <f t="shared" si="5"/>
        <v>0</v>
      </c>
      <c r="AK44" s="463"/>
      <c r="AL44" s="451"/>
      <c r="AM44" s="451"/>
      <c r="AN44" s="451"/>
      <c r="AO44" s="580"/>
      <c r="AP44" s="581">
        <f t="shared" si="6"/>
        <v>0</v>
      </c>
      <c r="AQ44" s="463"/>
      <c r="AR44" s="451"/>
      <c r="AS44" s="451"/>
      <c r="AT44" s="451"/>
      <c r="AU44" s="580"/>
      <c r="AV44" s="581">
        <f t="shared" si="7"/>
        <v>0</v>
      </c>
      <c r="AW44" s="463"/>
      <c r="AX44" s="451"/>
      <c r="AY44" s="451"/>
      <c r="AZ44" s="451"/>
      <c r="BA44" s="580"/>
      <c r="BB44" s="581">
        <f t="shared" si="8"/>
        <v>0</v>
      </c>
      <c r="BC44" s="424"/>
      <c r="BD44" s="91"/>
      <c r="BE44" s="430" t="s">
        <v>498</v>
      </c>
      <c r="BF44" s="71"/>
      <c r="BG44" s="43">
        <f t="shared" si="11"/>
        <v>0</v>
      </c>
      <c r="BH44" s="567"/>
      <c r="BJ44" s="587">
        <f t="shared" si="10"/>
        <v>35</v>
      </c>
      <c r="BK44" s="598" t="s">
        <v>1379</v>
      </c>
      <c r="BL44" s="331" t="s">
        <v>41</v>
      </c>
      <c r="BM44" s="579">
        <v>3</v>
      </c>
      <c r="BN44" s="590" t="s">
        <v>1380</v>
      </c>
      <c r="BO44" s="591" t="s">
        <v>1381</v>
      </c>
      <c r="BP44" s="591" t="s">
        <v>1382</v>
      </c>
      <c r="BQ44" s="591" t="s">
        <v>1383</v>
      </c>
      <c r="BR44" s="592" t="s">
        <v>1384</v>
      </c>
      <c r="BS44" s="585" t="s">
        <v>1385</v>
      </c>
      <c r="BV44" s="597">
        <f t="shared" si="12"/>
        <v>0</v>
      </c>
      <c r="BX44" s="597">
        <f xml:space="preserve"> IF( OR( $C$44 = $DS$44, $C$44 =""), 0, IF( ISNUMBER( G44 ), 0, 1 ))</f>
        <v>0</v>
      </c>
      <c r="BY44" s="597">
        <f xml:space="preserve"> IF( OR( $C$44 = $DS$44, $C$44 =""), 0, IF( ISNUMBER( H44 ), 0, 1 ))</f>
        <v>0</v>
      </c>
      <c r="BZ44" s="597">
        <f xml:space="preserve"> IF( OR( $C$44 = $DS$44, $C$44 =""), 0, IF( ISNUMBER( I44 ), 0, 1 ))</f>
        <v>0</v>
      </c>
      <c r="CA44" s="597">
        <f xml:space="preserve"> IF( OR( $C$44 = $DS$44, $C$44 =""), 0, IF( ISNUMBER( J44 ), 0, 1 ))</f>
        <v>0</v>
      </c>
      <c r="CB44" s="597">
        <f xml:space="preserve"> IF( OR( $C$44 = $DS$44, $C$44 =""), 0, IF( ISNUMBER( K44 ), 0, 1 ))</f>
        <v>0</v>
      </c>
      <c r="CC44" s="577"/>
      <c r="CD44" s="597">
        <f xml:space="preserve"> IF( OR( $C$44 = $DS$44, $C$44 =""), 0, IF( ISNUMBER( M44 ), 0, 1 ))</f>
        <v>0</v>
      </c>
      <c r="CE44" s="597">
        <f xml:space="preserve"> IF( OR( $C$44 = $DS$44, $C$44 =""), 0, IF( ISNUMBER( N44 ), 0, 1 ))</f>
        <v>0</v>
      </c>
      <c r="CF44" s="597">
        <f xml:space="preserve"> IF( OR( $C$44 = $DS$44, $C$44 =""), 0, IF( ISNUMBER( O44 ), 0, 1 ))</f>
        <v>0</v>
      </c>
      <c r="CG44" s="597">
        <f xml:space="preserve"> IF( OR( $C$44 = $DS$44, $C$44 =""), 0, IF( ISNUMBER( P44 ), 0, 1 ))</f>
        <v>0</v>
      </c>
      <c r="CH44" s="597">
        <f xml:space="preserve"> IF( OR( $C$44 = $DS$44, $C$44 =""), 0, IF( ISNUMBER( Q44 ), 0, 1 ))</f>
        <v>0</v>
      </c>
      <c r="CI44" s="60"/>
      <c r="CJ44" s="597">
        <f xml:space="preserve"> IF( OR( $C$44 = $DS$44, $C$44 =""), 0, IF( ISNUMBER( S44 ), 0, 1 ))</f>
        <v>0</v>
      </c>
      <c r="CK44" s="597">
        <f xml:space="preserve"> IF( OR( $C$44 = $DS$44, $C$44 =""), 0, IF( ISNUMBER( T44 ), 0, 1 ))</f>
        <v>0</v>
      </c>
      <c r="CL44" s="597">
        <f xml:space="preserve"> IF( OR( $C$44 = $DS$44, $C$44 =""), 0, IF( ISNUMBER( U44 ), 0, 1 ))</f>
        <v>0</v>
      </c>
      <c r="CM44" s="597">
        <f xml:space="preserve"> IF( OR( $C$44 = $DS$44, $C$44 =""), 0, IF( ISNUMBER( V44 ), 0, 1 ))</f>
        <v>0</v>
      </c>
      <c r="CN44" s="597">
        <f xml:space="preserve"> IF( OR( $C$44 = $DS$44, $C$44 =""), 0, IF( ISNUMBER( W44 ), 0, 1 ))</f>
        <v>0</v>
      </c>
      <c r="CO44" s="60"/>
      <c r="CP44" s="597">
        <f xml:space="preserve"> IF( OR( $C$44 = $DS$44, $C$44 =""), 0, IF( ISNUMBER( Y44 ), 0, 1 ))</f>
        <v>0</v>
      </c>
      <c r="CQ44" s="597">
        <f xml:space="preserve"> IF( OR( $C$44 = $DS$44, $C$44 =""), 0, IF( ISNUMBER( Z44 ), 0, 1 ))</f>
        <v>0</v>
      </c>
      <c r="CR44" s="597">
        <f xml:space="preserve"> IF( OR( $C$44 = $DS$44, $C$44 =""), 0, IF( ISNUMBER( AA44 ), 0, 1 ))</f>
        <v>0</v>
      </c>
      <c r="CS44" s="597">
        <f xml:space="preserve"> IF( OR( $C$44 = $DS$44, $C$44 =""), 0, IF( ISNUMBER( AB44 ), 0, 1 ))</f>
        <v>0</v>
      </c>
      <c r="CT44" s="597">
        <f xml:space="preserve"> IF( OR( $C$44 = $DS$44, $C$44 =""), 0, IF( ISNUMBER( AC44 ), 0, 1 ))</f>
        <v>0</v>
      </c>
      <c r="CU44" s="60"/>
      <c r="CV44" s="597">
        <f xml:space="preserve"> IF( OR( $C$44 = $DS$44, $C$44 =""), 0, IF( ISNUMBER( AE44 ), 0, 1 ))</f>
        <v>0</v>
      </c>
      <c r="CW44" s="597">
        <f xml:space="preserve"> IF( OR( $C$44 = $DS$44, $C$44 =""), 0, IF( ISNUMBER( AF44 ), 0, 1 ))</f>
        <v>0</v>
      </c>
      <c r="CX44" s="597">
        <f xml:space="preserve"> IF( OR( $C$44 = $DS$44, $C$44 =""), 0, IF( ISNUMBER( AG44 ), 0, 1 ))</f>
        <v>0</v>
      </c>
      <c r="CY44" s="597">
        <f xml:space="preserve"> IF( OR( $C$44 = $DS$44, $C$44 =""), 0, IF( ISNUMBER( AH44 ), 0, 1 ))</f>
        <v>0</v>
      </c>
      <c r="CZ44" s="597">
        <f xml:space="preserve"> IF( OR( $C$44 = $DS$44, $C$44 =""), 0, IF( ISNUMBER( AI44 ), 0, 1 ))</f>
        <v>0</v>
      </c>
      <c r="DA44" s="60"/>
      <c r="DB44" s="597">
        <f xml:space="preserve"> IF( OR( $C$44 = $DS$44, $C$44 =""), 0, IF( ISNUMBER( AK44 ), 0, 1 ))</f>
        <v>0</v>
      </c>
      <c r="DC44" s="597">
        <f xml:space="preserve"> IF( OR( $C$44 = $DS$44, $C$44 =""), 0, IF( ISNUMBER( AL44 ), 0, 1 ))</f>
        <v>0</v>
      </c>
      <c r="DD44" s="597">
        <f xml:space="preserve"> IF( OR( $C$44 = $DS$44, $C$44 =""), 0, IF( ISNUMBER( AM44 ), 0, 1 ))</f>
        <v>0</v>
      </c>
      <c r="DE44" s="597">
        <f xml:space="preserve"> IF( OR( $C$44 = $DS$44, $C$44 =""), 0, IF( ISNUMBER( AN44 ), 0, 1 ))</f>
        <v>0</v>
      </c>
      <c r="DF44" s="597">
        <f xml:space="preserve"> IF( OR( $C$44 = $DS$44, $C$44 =""), 0, IF( ISNUMBER( AO44 ), 0, 1 ))</f>
        <v>0</v>
      </c>
      <c r="DG44" s="60"/>
      <c r="DH44" s="597">
        <f xml:space="preserve"> IF( OR( $C$44 = $DS$44, $C$44 =""), 0, IF( ISNUMBER( AQ44 ), 0, 1 ))</f>
        <v>0</v>
      </c>
      <c r="DI44" s="597">
        <f xml:space="preserve"> IF( OR( $C$44 = $DS$44, $C$44 =""), 0, IF( ISNUMBER( AR44 ), 0, 1 ))</f>
        <v>0</v>
      </c>
      <c r="DJ44" s="597">
        <f xml:space="preserve"> IF( OR( $C$44 = $DS$44, $C$44 =""), 0, IF( ISNUMBER( AS44 ), 0, 1 ))</f>
        <v>0</v>
      </c>
      <c r="DK44" s="597">
        <f xml:space="preserve"> IF( OR( $C$44 = $DS$44, $C$44 =""), 0, IF( ISNUMBER( AT44 ), 0, 1 ))</f>
        <v>0</v>
      </c>
      <c r="DL44" s="597">
        <f xml:space="preserve"> IF( OR( $C$44 = $DS$44, $C$44 =""), 0, IF( ISNUMBER( AU44 ), 0, 1 ))</f>
        <v>0</v>
      </c>
      <c r="DM44" s="60"/>
      <c r="DN44" s="597">
        <f xml:space="preserve"> IF( OR( $C$44 = $DS$44, $C$44 =""), 0, IF( ISNUMBER( AW44 ), 0, 1 ))</f>
        <v>0</v>
      </c>
      <c r="DO44" s="597">
        <f xml:space="preserve"> IF( OR( $C$44 = $DS$44, $C$44 =""), 0, IF( ISNUMBER( AX44 ), 0, 1 ))</f>
        <v>0</v>
      </c>
      <c r="DP44" s="597">
        <f xml:space="preserve"> IF( OR( $C$44 = $DS$44, $C$44 =""), 0, IF( ISNUMBER( AY44 ), 0, 1 ))</f>
        <v>0</v>
      </c>
      <c r="DQ44" s="597">
        <f xml:space="preserve"> IF( OR( $C$44 = $DS$44, $C$44 =""), 0, IF( ISNUMBER( AZ44 ), 0, 1 ))</f>
        <v>0</v>
      </c>
      <c r="DR44" s="597">
        <f xml:space="preserve"> IF( OR( $C$44 = $DS$44, $C$44 =""), 0, IF( ISNUMBER( BA44 ), 0, 1 ))</f>
        <v>0</v>
      </c>
      <c r="DS44" s="342" t="s">
        <v>1378</v>
      </c>
      <c r="DT44" s="124"/>
    </row>
    <row r="45" spans="2:124" ht="14.25" customHeight="1" x14ac:dyDescent="0.3">
      <c r="B45" s="587">
        <f t="shared" si="9"/>
        <v>36</v>
      </c>
      <c r="C45" s="595" t="s">
        <v>1386</v>
      </c>
      <c r="D45" s="589"/>
      <c r="E45" s="331" t="s">
        <v>41</v>
      </c>
      <c r="F45" s="579">
        <v>3</v>
      </c>
      <c r="G45" s="463"/>
      <c r="H45" s="451"/>
      <c r="I45" s="451"/>
      <c r="J45" s="451"/>
      <c r="K45" s="580"/>
      <c r="L45" s="581">
        <f t="shared" si="1"/>
        <v>0</v>
      </c>
      <c r="M45" s="463"/>
      <c r="N45" s="451"/>
      <c r="O45" s="451"/>
      <c r="P45" s="451"/>
      <c r="Q45" s="580"/>
      <c r="R45" s="581">
        <f t="shared" si="2"/>
        <v>0</v>
      </c>
      <c r="S45" s="463"/>
      <c r="T45" s="451"/>
      <c r="U45" s="451"/>
      <c r="V45" s="451"/>
      <c r="W45" s="580"/>
      <c r="X45" s="581">
        <f t="shared" si="3"/>
        <v>0</v>
      </c>
      <c r="Y45" s="463"/>
      <c r="Z45" s="451"/>
      <c r="AA45" s="451"/>
      <c r="AB45" s="451"/>
      <c r="AC45" s="580"/>
      <c r="AD45" s="581">
        <f t="shared" si="4"/>
        <v>0</v>
      </c>
      <c r="AE45" s="463"/>
      <c r="AF45" s="451"/>
      <c r="AG45" s="451"/>
      <c r="AH45" s="451"/>
      <c r="AI45" s="580"/>
      <c r="AJ45" s="581">
        <f t="shared" si="5"/>
        <v>0</v>
      </c>
      <c r="AK45" s="463"/>
      <c r="AL45" s="451"/>
      <c r="AM45" s="451"/>
      <c r="AN45" s="451"/>
      <c r="AO45" s="580"/>
      <c r="AP45" s="581">
        <f t="shared" si="6"/>
        <v>0</v>
      </c>
      <c r="AQ45" s="463"/>
      <c r="AR45" s="451"/>
      <c r="AS45" s="451"/>
      <c r="AT45" s="451"/>
      <c r="AU45" s="580"/>
      <c r="AV45" s="581">
        <f t="shared" si="7"/>
        <v>0</v>
      </c>
      <c r="AW45" s="463"/>
      <c r="AX45" s="451"/>
      <c r="AY45" s="451"/>
      <c r="AZ45" s="451"/>
      <c r="BA45" s="580"/>
      <c r="BB45" s="581">
        <f t="shared" si="8"/>
        <v>0</v>
      </c>
      <c r="BC45" s="424"/>
      <c r="BD45" s="91"/>
      <c r="BE45" s="430" t="s">
        <v>498</v>
      </c>
      <c r="BF45" s="71"/>
      <c r="BG45" s="43">
        <f t="shared" si="11"/>
        <v>0</v>
      </c>
      <c r="BH45" s="567"/>
      <c r="BJ45" s="587">
        <f t="shared" si="10"/>
        <v>36</v>
      </c>
      <c r="BK45" s="596" t="s">
        <v>1387</v>
      </c>
      <c r="BL45" s="331" t="s">
        <v>41</v>
      </c>
      <c r="BM45" s="579">
        <v>3</v>
      </c>
      <c r="BN45" s="590" t="s">
        <v>1388</v>
      </c>
      <c r="BO45" s="591" t="s">
        <v>1389</v>
      </c>
      <c r="BP45" s="591" t="s">
        <v>1390</v>
      </c>
      <c r="BQ45" s="591" t="s">
        <v>1391</v>
      </c>
      <c r="BR45" s="592" t="s">
        <v>1392</v>
      </c>
      <c r="BS45" s="585" t="s">
        <v>1393</v>
      </c>
      <c r="BV45" s="597">
        <f t="shared" si="12"/>
        <v>0</v>
      </c>
      <c r="BX45" s="597">
        <f xml:space="preserve"> IF( OR( $C$45 = $DS$45, $C$45 =""), 0, IF( ISNUMBER( G45 ), 0, 1 ))</f>
        <v>0</v>
      </c>
      <c r="BY45" s="597">
        <f xml:space="preserve"> IF( OR( $C$45 = $DS$45, $C$45 =""), 0, IF( ISNUMBER( H45 ), 0, 1 ))</f>
        <v>0</v>
      </c>
      <c r="BZ45" s="597">
        <f xml:space="preserve"> IF( OR( $C$45 = $DS$45, $C$45 =""), 0, IF( ISNUMBER( I45 ), 0, 1 ))</f>
        <v>0</v>
      </c>
      <c r="CA45" s="597">
        <f xml:space="preserve"> IF( OR( $C$45 = $DS$45, $C$45 =""), 0, IF( ISNUMBER( J45 ), 0, 1 ))</f>
        <v>0</v>
      </c>
      <c r="CB45" s="597">
        <f xml:space="preserve"> IF( OR( $C$45 = $DS$45, $C$45 =""), 0, IF( ISNUMBER( K45 ), 0, 1 ))</f>
        <v>0</v>
      </c>
      <c r="CC45" s="577"/>
      <c r="CD45" s="597">
        <f xml:space="preserve"> IF( OR( $C$45 = $DS$45, $C$45 =""), 0, IF( ISNUMBER( M45 ), 0, 1 ))</f>
        <v>0</v>
      </c>
      <c r="CE45" s="597">
        <f xml:space="preserve"> IF( OR( $C$45 = $DS$45, $C$45 =""), 0, IF( ISNUMBER( N45 ), 0, 1 ))</f>
        <v>0</v>
      </c>
      <c r="CF45" s="597">
        <f xml:space="preserve"> IF( OR( $C$45 = $DS$45, $C$45 =""), 0, IF( ISNUMBER( O45 ), 0, 1 ))</f>
        <v>0</v>
      </c>
      <c r="CG45" s="597">
        <f xml:space="preserve"> IF( OR( $C$45 = $DS$45, $C$45 =""), 0, IF( ISNUMBER( P45 ), 0, 1 ))</f>
        <v>0</v>
      </c>
      <c r="CH45" s="597">
        <f xml:space="preserve"> IF( OR( $C$45 = $DS$45, $C$45 =""), 0, IF( ISNUMBER( Q45 ), 0, 1 ))</f>
        <v>0</v>
      </c>
      <c r="CI45" s="60"/>
      <c r="CJ45" s="597">
        <f xml:space="preserve"> IF( OR( $C$45 = $DS$45, $C$45 =""), 0, IF( ISNUMBER( S45 ), 0, 1 ))</f>
        <v>0</v>
      </c>
      <c r="CK45" s="597">
        <f xml:space="preserve"> IF( OR( $C$45 = $DS$45, $C$45 =""), 0, IF( ISNUMBER( T45 ), 0, 1 ))</f>
        <v>0</v>
      </c>
      <c r="CL45" s="597">
        <f xml:space="preserve"> IF( OR( $C$45 = $DS$45, $C$45 =""), 0, IF( ISNUMBER( U45 ), 0, 1 ))</f>
        <v>0</v>
      </c>
      <c r="CM45" s="597">
        <f xml:space="preserve"> IF( OR( $C$45 = $DS$45, $C$45 =""), 0, IF( ISNUMBER( V45 ), 0, 1 ))</f>
        <v>0</v>
      </c>
      <c r="CN45" s="597">
        <f xml:space="preserve"> IF( OR( $C$45 = $DS$45, $C$45 =""), 0, IF( ISNUMBER( W45 ), 0, 1 ))</f>
        <v>0</v>
      </c>
      <c r="CO45" s="60"/>
      <c r="CP45" s="597">
        <f xml:space="preserve"> IF( OR( $C$45 = $DS$45, $C$45 =""), 0, IF( ISNUMBER( Y45 ), 0, 1 ))</f>
        <v>0</v>
      </c>
      <c r="CQ45" s="597">
        <f xml:space="preserve"> IF( OR( $C$45 = $DS$45, $C$45 =""), 0, IF( ISNUMBER( Z45 ), 0, 1 ))</f>
        <v>0</v>
      </c>
      <c r="CR45" s="597">
        <f xml:space="preserve"> IF( OR( $C$45 = $DS$45, $C$45 =""), 0, IF( ISNUMBER( AA45 ), 0, 1 ))</f>
        <v>0</v>
      </c>
      <c r="CS45" s="597">
        <f xml:space="preserve"> IF( OR( $C$45 = $DS$45, $C$45 =""), 0, IF( ISNUMBER( AB45 ), 0, 1 ))</f>
        <v>0</v>
      </c>
      <c r="CT45" s="597">
        <f xml:space="preserve"> IF( OR( $C$45 = $DS$45, $C$45 =""), 0, IF( ISNUMBER( AC45 ), 0, 1 ))</f>
        <v>0</v>
      </c>
      <c r="CU45" s="60"/>
      <c r="CV45" s="597">
        <f xml:space="preserve"> IF( OR( $C$45 = $DS$45, $C$45 =""), 0, IF( ISNUMBER( AE45 ), 0, 1 ))</f>
        <v>0</v>
      </c>
      <c r="CW45" s="597">
        <f xml:space="preserve"> IF( OR( $C$45 = $DS$45, $C$45 =""), 0, IF( ISNUMBER( AF45 ), 0, 1 ))</f>
        <v>0</v>
      </c>
      <c r="CX45" s="597">
        <f xml:space="preserve"> IF( OR( $C$45 = $DS$45, $C$45 =""), 0, IF( ISNUMBER( AG45 ), 0, 1 ))</f>
        <v>0</v>
      </c>
      <c r="CY45" s="597">
        <f xml:space="preserve"> IF( OR( $C$45 = $DS$45, $C$45 =""), 0, IF( ISNUMBER( AH45 ), 0, 1 ))</f>
        <v>0</v>
      </c>
      <c r="CZ45" s="597">
        <f xml:space="preserve"> IF( OR( $C$45 = $DS$45, $C$45 =""), 0, IF( ISNUMBER( AI45 ), 0, 1 ))</f>
        <v>0</v>
      </c>
      <c r="DA45" s="60"/>
      <c r="DB45" s="597">
        <f xml:space="preserve"> IF( OR( $C$45 = $DS$45, $C$45 =""), 0, IF( ISNUMBER( AK45 ), 0, 1 ))</f>
        <v>0</v>
      </c>
      <c r="DC45" s="597">
        <f xml:space="preserve"> IF( OR( $C$45 = $DS$45, $C$45 =""), 0, IF( ISNUMBER( AL45 ), 0, 1 ))</f>
        <v>0</v>
      </c>
      <c r="DD45" s="597">
        <f xml:space="preserve"> IF( OR( $C$45 = $DS$45, $C$45 =""), 0, IF( ISNUMBER( AM45 ), 0, 1 ))</f>
        <v>0</v>
      </c>
      <c r="DE45" s="597">
        <f xml:space="preserve"> IF( OR( $C$45 = $DS$45, $C$45 =""), 0, IF( ISNUMBER( AN45 ), 0, 1 ))</f>
        <v>0</v>
      </c>
      <c r="DF45" s="597">
        <f xml:space="preserve"> IF( OR( $C$45 = $DS$45, $C$45 =""), 0, IF( ISNUMBER( AO45 ), 0, 1 ))</f>
        <v>0</v>
      </c>
      <c r="DG45" s="60"/>
      <c r="DH45" s="597">
        <f xml:space="preserve"> IF( OR( $C$45 = $DS$45, $C$45 =""), 0, IF( ISNUMBER( AQ45 ), 0, 1 ))</f>
        <v>0</v>
      </c>
      <c r="DI45" s="597">
        <f xml:space="preserve"> IF( OR( $C$45 = $DS$45, $C$45 =""), 0, IF( ISNUMBER( AR45 ), 0, 1 ))</f>
        <v>0</v>
      </c>
      <c r="DJ45" s="597">
        <f xml:space="preserve"> IF( OR( $C$45 = $DS$45, $C$45 =""), 0, IF( ISNUMBER( AS45 ), 0, 1 ))</f>
        <v>0</v>
      </c>
      <c r="DK45" s="597">
        <f xml:space="preserve"> IF( OR( $C$45 = $DS$45, $C$45 =""), 0, IF( ISNUMBER( AT45 ), 0, 1 ))</f>
        <v>0</v>
      </c>
      <c r="DL45" s="597">
        <f xml:space="preserve"> IF( OR( $C$45 = $DS$45, $C$45 =""), 0, IF( ISNUMBER( AU45 ), 0, 1 ))</f>
        <v>0</v>
      </c>
      <c r="DM45" s="60"/>
      <c r="DN45" s="597">
        <f xml:space="preserve"> IF( OR( $C$45 = $DS$45, $C$45 =""), 0, IF( ISNUMBER( AW45 ), 0, 1 ))</f>
        <v>0</v>
      </c>
      <c r="DO45" s="597">
        <f xml:space="preserve"> IF( OR( $C$45 = $DS$45, $C$45 =""), 0, IF( ISNUMBER( AX45 ), 0, 1 ))</f>
        <v>0</v>
      </c>
      <c r="DP45" s="597">
        <f xml:space="preserve"> IF( OR( $C$45 = $DS$45, $C$45 =""), 0, IF( ISNUMBER( AY45 ), 0, 1 ))</f>
        <v>0</v>
      </c>
      <c r="DQ45" s="597">
        <f xml:space="preserve"> IF( OR( $C$45 = $DS$45, $C$45 =""), 0, IF( ISNUMBER( AZ45 ), 0, 1 ))</f>
        <v>0</v>
      </c>
      <c r="DR45" s="597">
        <f xml:space="preserve"> IF( OR( $C$45 = $DS$45, $C$45 =""), 0, IF( ISNUMBER( BA45 ), 0, 1 ))</f>
        <v>0</v>
      </c>
      <c r="DS45" s="342" t="s">
        <v>1386</v>
      </c>
      <c r="DT45" s="124"/>
    </row>
    <row r="46" spans="2:124" ht="14.25" customHeight="1" x14ac:dyDescent="0.3">
      <c r="B46" s="587">
        <f t="shared" si="9"/>
        <v>37</v>
      </c>
      <c r="C46" s="595" t="s">
        <v>1394</v>
      </c>
      <c r="D46" s="589"/>
      <c r="E46" s="331" t="s">
        <v>41</v>
      </c>
      <c r="F46" s="579">
        <v>3</v>
      </c>
      <c r="G46" s="463"/>
      <c r="H46" s="451"/>
      <c r="I46" s="451"/>
      <c r="J46" s="451"/>
      <c r="K46" s="580"/>
      <c r="L46" s="581">
        <f t="shared" si="1"/>
        <v>0</v>
      </c>
      <c r="M46" s="463"/>
      <c r="N46" s="451"/>
      <c r="O46" s="451"/>
      <c r="P46" s="451"/>
      <c r="Q46" s="580"/>
      <c r="R46" s="581">
        <f t="shared" si="2"/>
        <v>0</v>
      </c>
      <c r="S46" s="463"/>
      <c r="T46" s="451"/>
      <c r="U46" s="451"/>
      <c r="V46" s="451"/>
      <c r="W46" s="580"/>
      <c r="X46" s="581">
        <f t="shared" si="3"/>
        <v>0</v>
      </c>
      <c r="Y46" s="463"/>
      <c r="Z46" s="451"/>
      <c r="AA46" s="451"/>
      <c r="AB46" s="451"/>
      <c r="AC46" s="580"/>
      <c r="AD46" s="581">
        <f t="shared" si="4"/>
        <v>0</v>
      </c>
      <c r="AE46" s="463"/>
      <c r="AF46" s="451"/>
      <c r="AG46" s="451"/>
      <c r="AH46" s="451"/>
      <c r="AI46" s="580"/>
      <c r="AJ46" s="581">
        <f t="shared" si="5"/>
        <v>0</v>
      </c>
      <c r="AK46" s="463"/>
      <c r="AL46" s="451"/>
      <c r="AM46" s="451"/>
      <c r="AN46" s="451"/>
      <c r="AO46" s="580"/>
      <c r="AP46" s="581">
        <f t="shared" si="6"/>
        <v>0</v>
      </c>
      <c r="AQ46" s="463"/>
      <c r="AR46" s="451"/>
      <c r="AS46" s="451"/>
      <c r="AT46" s="451"/>
      <c r="AU46" s="580"/>
      <c r="AV46" s="581">
        <f t="shared" si="7"/>
        <v>0</v>
      </c>
      <c r="AW46" s="463"/>
      <c r="AX46" s="451"/>
      <c r="AY46" s="451"/>
      <c r="AZ46" s="451"/>
      <c r="BA46" s="580"/>
      <c r="BB46" s="581">
        <f t="shared" si="8"/>
        <v>0</v>
      </c>
      <c r="BC46" s="424"/>
      <c r="BD46" s="91"/>
      <c r="BE46" s="430" t="s">
        <v>498</v>
      </c>
      <c r="BF46" s="71"/>
      <c r="BG46" s="43">
        <f t="shared" si="11"/>
        <v>0</v>
      </c>
      <c r="BH46" s="567"/>
      <c r="BJ46" s="587">
        <f t="shared" si="10"/>
        <v>37</v>
      </c>
      <c r="BK46" s="598" t="s">
        <v>1395</v>
      </c>
      <c r="BL46" s="331" t="s">
        <v>41</v>
      </c>
      <c r="BM46" s="579">
        <v>3</v>
      </c>
      <c r="BN46" s="590" t="s">
        <v>1396</v>
      </c>
      <c r="BO46" s="591" t="s">
        <v>1397</v>
      </c>
      <c r="BP46" s="591" t="s">
        <v>1398</v>
      </c>
      <c r="BQ46" s="591" t="s">
        <v>1399</v>
      </c>
      <c r="BR46" s="592" t="s">
        <v>1400</v>
      </c>
      <c r="BS46" s="585" t="s">
        <v>1401</v>
      </c>
      <c r="BV46" s="597">
        <f t="shared" si="12"/>
        <v>0</v>
      </c>
      <c r="BX46" s="597">
        <f xml:space="preserve"> IF( OR( $C$46 = $DS$46, $C$46 =""), 0, IF( ISNUMBER( G46 ), 0, 1 ))</f>
        <v>0</v>
      </c>
      <c r="BY46" s="597">
        <f xml:space="preserve"> IF( OR( $C$46 = $DS$46, $C$46 =""), 0, IF( ISNUMBER( H46 ), 0, 1 ))</f>
        <v>0</v>
      </c>
      <c r="BZ46" s="597">
        <f xml:space="preserve"> IF( OR( $C$46 = $DS$46, $C$46 =""), 0, IF( ISNUMBER( I46 ), 0, 1 ))</f>
        <v>0</v>
      </c>
      <c r="CA46" s="597">
        <f xml:space="preserve"> IF( OR( $C$46 = $DS$46, $C$46 =""), 0, IF( ISNUMBER( J46 ), 0, 1 ))</f>
        <v>0</v>
      </c>
      <c r="CB46" s="597">
        <f xml:space="preserve"> IF( OR( $C$46 = $DS$46, $C$46 =""), 0, IF( ISNUMBER( K46 ), 0, 1 ))</f>
        <v>0</v>
      </c>
      <c r="CC46" s="577"/>
      <c r="CD46" s="597">
        <f xml:space="preserve"> IF( OR( $C$46 = $DS$46, $C$46 =""), 0, IF( ISNUMBER( M46 ), 0, 1 ))</f>
        <v>0</v>
      </c>
      <c r="CE46" s="597">
        <f xml:space="preserve"> IF( OR( $C$46 = $DS$46, $C$46 =""), 0, IF( ISNUMBER( N46 ), 0, 1 ))</f>
        <v>0</v>
      </c>
      <c r="CF46" s="597">
        <f xml:space="preserve"> IF( OR( $C$46 = $DS$46, $C$46 =""), 0, IF( ISNUMBER( O46 ), 0, 1 ))</f>
        <v>0</v>
      </c>
      <c r="CG46" s="597">
        <f xml:space="preserve"> IF( OR( $C$46 = $DS$46, $C$46 =""), 0, IF( ISNUMBER( P46 ), 0, 1 ))</f>
        <v>0</v>
      </c>
      <c r="CH46" s="597">
        <f xml:space="preserve"> IF( OR( $C$46 = $DS$46, $C$46 =""), 0, IF( ISNUMBER( Q46 ), 0, 1 ))</f>
        <v>0</v>
      </c>
      <c r="CI46" s="60"/>
      <c r="CJ46" s="597">
        <f xml:space="preserve"> IF( OR( $C$46 = $DS$46, $C$46 =""), 0, IF( ISNUMBER( S46 ), 0, 1 ))</f>
        <v>0</v>
      </c>
      <c r="CK46" s="597">
        <f xml:space="preserve"> IF( OR( $C$46 = $DS$46, $C$46 =""), 0, IF( ISNUMBER( T46 ), 0, 1 ))</f>
        <v>0</v>
      </c>
      <c r="CL46" s="597">
        <f xml:space="preserve"> IF( OR( $C$46 = $DS$46, $C$46 =""), 0, IF( ISNUMBER( U46 ), 0, 1 ))</f>
        <v>0</v>
      </c>
      <c r="CM46" s="597">
        <f xml:space="preserve"> IF( OR( $C$46 = $DS$46, $C$46 =""), 0, IF( ISNUMBER( V46 ), 0, 1 ))</f>
        <v>0</v>
      </c>
      <c r="CN46" s="597">
        <f xml:space="preserve"> IF( OR( $C$46 = $DS$46, $C$46 =""), 0, IF( ISNUMBER( W46 ), 0, 1 ))</f>
        <v>0</v>
      </c>
      <c r="CO46" s="60"/>
      <c r="CP46" s="597">
        <f xml:space="preserve"> IF( OR( $C$46 = $DS$46, $C$46 =""), 0, IF( ISNUMBER( Y46 ), 0, 1 ))</f>
        <v>0</v>
      </c>
      <c r="CQ46" s="597">
        <f xml:space="preserve"> IF( OR( $C$46 = $DS$46, $C$46 =""), 0, IF( ISNUMBER( Z46 ), 0, 1 ))</f>
        <v>0</v>
      </c>
      <c r="CR46" s="597">
        <f xml:space="preserve"> IF( OR( $C$46 = $DS$46, $C$46 =""), 0, IF( ISNUMBER( AA46 ), 0, 1 ))</f>
        <v>0</v>
      </c>
      <c r="CS46" s="597">
        <f xml:space="preserve"> IF( OR( $C$46 = $DS$46, $C$46 =""), 0, IF( ISNUMBER( AB46 ), 0, 1 ))</f>
        <v>0</v>
      </c>
      <c r="CT46" s="597">
        <f xml:space="preserve"> IF( OR( $C$46 = $DS$46, $C$46 =""), 0, IF( ISNUMBER( AC46 ), 0, 1 ))</f>
        <v>0</v>
      </c>
      <c r="CU46" s="60"/>
      <c r="CV46" s="597">
        <f xml:space="preserve"> IF( OR( $C$46 = $DS$46, $C$46 =""), 0, IF( ISNUMBER( AE46 ), 0, 1 ))</f>
        <v>0</v>
      </c>
      <c r="CW46" s="597">
        <f xml:space="preserve"> IF( OR( $C$46 = $DS$46, $C$46 =""), 0, IF( ISNUMBER( AF46 ), 0, 1 ))</f>
        <v>0</v>
      </c>
      <c r="CX46" s="597">
        <f xml:space="preserve"> IF( OR( $C$46 = $DS$46, $C$46 =""), 0, IF( ISNUMBER( AG46 ), 0, 1 ))</f>
        <v>0</v>
      </c>
      <c r="CY46" s="597">
        <f xml:space="preserve"> IF( OR( $C$46 = $DS$46, $C$46 =""), 0, IF( ISNUMBER( AH46 ), 0, 1 ))</f>
        <v>0</v>
      </c>
      <c r="CZ46" s="597">
        <f xml:space="preserve"> IF( OR( $C$46 = $DS$46, $C$46 =""), 0, IF( ISNUMBER( AI46 ), 0, 1 ))</f>
        <v>0</v>
      </c>
      <c r="DA46" s="60"/>
      <c r="DB46" s="597">
        <f xml:space="preserve"> IF( OR( $C$46 = $DS$46, $C$46 =""), 0, IF( ISNUMBER( AK46 ), 0, 1 ))</f>
        <v>0</v>
      </c>
      <c r="DC46" s="597">
        <f xml:space="preserve"> IF( OR( $C$46 = $DS$46, $C$46 =""), 0, IF( ISNUMBER( AL46 ), 0, 1 ))</f>
        <v>0</v>
      </c>
      <c r="DD46" s="597">
        <f xml:space="preserve"> IF( OR( $C$46 = $DS$46, $C$46 =""), 0, IF( ISNUMBER( AM46 ), 0, 1 ))</f>
        <v>0</v>
      </c>
      <c r="DE46" s="597">
        <f xml:space="preserve"> IF( OR( $C$46 = $DS$46, $C$46 =""), 0, IF( ISNUMBER( AN46 ), 0, 1 ))</f>
        <v>0</v>
      </c>
      <c r="DF46" s="597">
        <f xml:space="preserve"> IF( OR( $C$46 = $DS$46, $C$46 =""), 0, IF( ISNUMBER( AO46 ), 0, 1 ))</f>
        <v>0</v>
      </c>
      <c r="DG46" s="60"/>
      <c r="DH46" s="597">
        <f xml:space="preserve"> IF( OR( $C$46 = $DS$46, $C$46 =""), 0, IF( ISNUMBER( AQ46 ), 0, 1 ))</f>
        <v>0</v>
      </c>
      <c r="DI46" s="597">
        <f xml:space="preserve"> IF( OR( $C$46 = $DS$46, $C$46 =""), 0, IF( ISNUMBER( AR46 ), 0, 1 ))</f>
        <v>0</v>
      </c>
      <c r="DJ46" s="597">
        <f xml:space="preserve"> IF( OR( $C$46 = $DS$46, $C$46 =""), 0, IF( ISNUMBER( AS46 ), 0, 1 ))</f>
        <v>0</v>
      </c>
      <c r="DK46" s="597">
        <f xml:space="preserve"> IF( OR( $C$46 = $DS$46, $C$46 =""), 0, IF( ISNUMBER( AT46 ), 0, 1 ))</f>
        <v>0</v>
      </c>
      <c r="DL46" s="597">
        <f xml:space="preserve"> IF( OR( $C$46 = $DS$46, $C$46 =""), 0, IF( ISNUMBER( AU46 ), 0, 1 ))</f>
        <v>0</v>
      </c>
      <c r="DM46" s="60"/>
      <c r="DN46" s="597">
        <f xml:space="preserve"> IF( OR( $C$46 = $DS$46, $C$46 =""), 0, IF( ISNUMBER( AW46 ), 0, 1 ))</f>
        <v>0</v>
      </c>
      <c r="DO46" s="597">
        <f xml:space="preserve"> IF( OR( $C$46 = $DS$46, $C$46 =""), 0, IF( ISNUMBER( AX46 ), 0, 1 ))</f>
        <v>0</v>
      </c>
      <c r="DP46" s="597">
        <f xml:space="preserve"> IF( OR( $C$46 = $DS$46, $C$46 =""), 0, IF( ISNUMBER( AY46 ), 0, 1 ))</f>
        <v>0</v>
      </c>
      <c r="DQ46" s="597">
        <f xml:space="preserve"> IF( OR( $C$46 = $DS$46, $C$46 =""), 0, IF( ISNUMBER( AZ46 ), 0, 1 ))</f>
        <v>0</v>
      </c>
      <c r="DR46" s="597">
        <f xml:space="preserve"> IF( OR( $C$46 = $DS$46, $C$46 =""), 0, IF( ISNUMBER( BA46 ), 0, 1 ))</f>
        <v>0</v>
      </c>
      <c r="DS46" s="342" t="s">
        <v>1394</v>
      </c>
      <c r="DT46" s="147"/>
    </row>
    <row r="47" spans="2:124" ht="14.25" customHeight="1" x14ac:dyDescent="0.3">
      <c r="B47" s="587">
        <f t="shared" si="9"/>
        <v>38</v>
      </c>
      <c r="C47" s="595" t="s">
        <v>1402</v>
      </c>
      <c r="D47" s="589"/>
      <c r="E47" s="331" t="s">
        <v>41</v>
      </c>
      <c r="F47" s="579">
        <v>3</v>
      </c>
      <c r="G47" s="463"/>
      <c r="H47" s="451"/>
      <c r="I47" s="451"/>
      <c r="J47" s="451"/>
      <c r="K47" s="580"/>
      <c r="L47" s="581">
        <f t="shared" si="1"/>
        <v>0</v>
      </c>
      <c r="M47" s="463"/>
      <c r="N47" s="451"/>
      <c r="O47" s="451"/>
      <c r="P47" s="451"/>
      <c r="Q47" s="580"/>
      <c r="R47" s="581">
        <f t="shared" si="2"/>
        <v>0</v>
      </c>
      <c r="S47" s="463"/>
      <c r="T47" s="451"/>
      <c r="U47" s="451"/>
      <c r="V47" s="451"/>
      <c r="W47" s="580"/>
      <c r="X47" s="581">
        <f t="shared" si="3"/>
        <v>0</v>
      </c>
      <c r="Y47" s="463"/>
      <c r="Z47" s="451"/>
      <c r="AA47" s="451"/>
      <c r="AB47" s="451"/>
      <c r="AC47" s="580"/>
      <c r="AD47" s="581">
        <f t="shared" si="4"/>
        <v>0</v>
      </c>
      <c r="AE47" s="463"/>
      <c r="AF47" s="451"/>
      <c r="AG47" s="451"/>
      <c r="AH47" s="451"/>
      <c r="AI47" s="580"/>
      <c r="AJ47" s="581">
        <f t="shared" si="5"/>
        <v>0</v>
      </c>
      <c r="AK47" s="463"/>
      <c r="AL47" s="451"/>
      <c r="AM47" s="451"/>
      <c r="AN47" s="451"/>
      <c r="AO47" s="580"/>
      <c r="AP47" s="581">
        <f t="shared" si="6"/>
        <v>0</v>
      </c>
      <c r="AQ47" s="463"/>
      <c r="AR47" s="451"/>
      <c r="AS47" s="451"/>
      <c r="AT47" s="451"/>
      <c r="AU47" s="580"/>
      <c r="AV47" s="581">
        <f t="shared" si="7"/>
        <v>0</v>
      </c>
      <c r="AW47" s="463"/>
      <c r="AX47" s="451"/>
      <c r="AY47" s="451"/>
      <c r="AZ47" s="451"/>
      <c r="BA47" s="580"/>
      <c r="BB47" s="581">
        <f t="shared" si="8"/>
        <v>0</v>
      </c>
      <c r="BC47" s="424"/>
      <c r="BD47" s="91"/>
      <c r="BE47" s="430" t="s">
        <v>498</v>
      </c>
      <c r="BF47" s="71"/>
      <c r="BG47" s="43">
        <f t="shared" si="11"/>
        <v>0</v>
      </c>
      <c r="BH47" s="567"/>
      <c r="BJ47" s="587">
        <f t="shared" si="10"/>
        <v>38</v>
      </c>
      <c r="BK47" s="596" t="s">
        <v>1403</v>
      </c>
      <c r="BL47" s="331" t="s">
        <v>41</v>
      </c>
      <c r="BM47" s="579">
        <v>3</v>
      </c>
      <c r="BN47" s="590" t="s">
        <v>1404</v>
      </c>
      <c r="BO47" s="591" t="s">
        <v>1405</v>
      </c>
      <c r="BP47" s="591" t="s">
        <v>1406</v>
      </c>
      <c r="BQ47" s="591" t="s">
        <v>1407</v>
      </c>
      <c r="BR47" s="592" t="s">
        <v>1408</v>
      </c>
      <c r="BS47" s="585" t="s">
        <v>1409</v>
      </c>
      <c r="BV47" s="597">
        <f t="shared" si="12"/>
        <v>0</v>
      </c>
      <c r="BX47" s="597">
        <f xml:space="preserve"> IF( OR( $C$47 = $DS$47, $C$47 =""), 0, IF( ISNUMBER( G47 ), 0, 1 ))</f>
        <v>0</v>
      </c>
      <c r="BY47" s="597">
        <f xml:space="preserve"> IF( OR( $C$47 = $DS$47, $C$47 =""), 0, IF( ISNUMBER( H47 ), 0, 1 ))</f>
        <v>0</v>
      </c>
      <c r="BZ47" s="597">
        <f xml:space="preserve"> IF( OR( $C$47 = $DS$47, $C$47 =""), 0, IF( ISNUMBER( I47 ), 0, 1 ))</f>
        <v>0</v>
      </c>
      <c r="CA47" s="597">
        <f xml:space="preserve"> IF( OR( $C$47 = $DS$47, $C$47 =""), 0, IF( ISNUMBER( J47 ), 0, 1 ))</f>
        <v>0</v>
      </c>
      <c r="CB47" s="597">
        <f xml:space="preserve"> IF( OR( $C$47 = $DS$47, $C$47 =""), 0, IF( ISNUMBER( K47 ), 0, 1 ))</f>
        <v>0</v>
      </c>
      <c r="CC47" s="577"/>
      <c r="CD47" s="597">
        <f xml:space="preserve"> IF( OR( $C$47 = $DS$47, $C$47 =""), 0, IF( ISNUMBER( M47 ), 0, 1 ))</f>
        <v>0</v>
      </c>
      <c r="CE47" s="597">
        <f xml:space="preserve"> IF( OR( $C$47 = $DS$47, $C$47 =""), 0, IF( ISNUMBER( N47 ), 0, 1 ))</f>
        <v>0</v>
      </c>
      <c r="CF47" s="597">
        <f xml:space="preserve"> IF( OR( $C$47 = $DS$47, $C$47 =""), 0, IF( ISNUMBER( O47 ), 0, 1 ))</f>
        <v>0</v>
      </c>
      <c r="CG47" s="597">
        <f xml:space="preserve"> IF( OR( $C$47 = $DS$47, $C$47 =""), 0, IF( ISNUMBER( P47 ), 0, 1 ))</f>
        <v>0</v>
      </c>
      <c r="CH47" s="597">
        <f xml:space="preserve"> IF( OR( $C$47 = $DS$47, $C$47 =""), 0, IF( ISNUMBER( Q47 ), 0, 1 ))</f>
        <v>0</v>
      </c>
      <c r="CI47" s="60"/>
      <c r="CJ47" s="597">
        <f xml:space="preserve"> IF( OR( $C$47 = $DS$47, $C$47 =""), 0, IF( ISNUMBER( S47 ), 0, 1 ))</f>
        <v>0</v>
      </c>
      <c r="CK47" s="597">
        <f xml:space="preserve"> IF( OR( $C$47 = $DS$47, $C$47 =""), 0, IF( ISNUMBER( T47 ), 0, 1 ))</f>
        <v>0</v>
      </c>
      <c r="CL47" s="597">
        <f xml:space="preserve"> IF( OR( $C$47 = $DS$47, $C$47 =""), 0, IF( ISNUMBER( U47 ), 0, 1 ))</f>
        <v>0</v>
      </c>
      <c r="CM47" s="597">
        <f xml:space="preserve"> IF( OR( $C$47 = $DS$47, $C$47 =""), 0, IF( ISNUMBER( V47 ), 0, 1 ))</f>
        <v>0</v>
      </c>
      <c r="CN47" s="597">
        <f xml:space="preserve"> IF( OR( $C$47 = $DS$47, $C$47 =""), 0, IF( ISNUMBER( W47 ), 0, 1 ))</f>
        <v>0</v>
      </c>
      <c r="CO47" s="60"/>
      <c r="CP47" s="597">
        <f xml:space="preserve"> IF( OR( $C$47 = $DS$47, $C$47 =""), 0, IF( ISNUMBER( Y47 ), 0, 1 ))</f>
        <v>0</v>
      </c>
      <c r="CQ47" s="597">
        <f xml:space="preserve"> IF( OR( $C$47 = $DS$47, $C$47 =""), 0, IF( ISNUMBER( Z47 ), 0, 1 ))</f>
        <v>0</v>
      </c>
      <c r="CR47" s="597">
        <f xml:space="preserve"> IF( OR( $C$47 = $DS$47, $C$47 =""), 0, IF( ISNUMBER( AA47 ), 0, 1 ))</f>
        <v>0</v>
      </c>
      <c r="CS47" s="597">
        <f xml:space="preserve"> IF( OR( $C$47 = $DS$47, $C$47 =""), 0, IF( ISNUMBER( AB47 ), 0, 1 ))</f>
        <v>0</v>
      </c>
      <c r="CT47" s="597">
        <f xml:space="preserve"> IF( OR( $C$47 = $DS$47, $C$47 =""), 0, IF( ISNUMBER( AC47 ), 0, 1 ))</f>
        <v>0</v>
      </c>
      <c r="CU47" s="60"/>
      <c r="CV47" s="597">
        <f xml:space="preserve"> IF( OR( $C$47 = $DS$47, $C$47 =""), 0, IF( ISNUMBER( AE47 ), 0, 1 ))</f>
        <v>0</v>
      </c>
      <c r="CW47" s="597">
        <f xml:space="preserve"> IF( OR( $C$47 = $DS$47, $C$47 =""), 0, IF( ISNUMBER( AF47 ), 0, 1 ))</f>
        <v>0</v>
      </c>
      <c r="CX47" s="597">
        <f xml:space="preserve"> IF( OR( $C$47 = $DS$47, $C$47 =""), 0, IF( ISNUMBER( AG47 ), 0, 1 ))</f>
        <v>0</v>
      </c>
      <c r="CY47" s="597">
        <f xml:space="preserve"> IF( OR( $C$47 = $DS$47, $C$47 =""), 0, IF( ISNUMBER( AH47 ), 0, 1 ))</f>
        <v>0</v>
      </c>
      <c r="CZ47" s="597">
        <f xml:space="preserve"> IF( OR( $C$47 = $DS$47, $C$47 =""), 0, IF( ISNUMBER( AI47 ), 0, 1 ))</f>
        <v>0</v>
      </c>
      <c r="DA47" s="60"/>
      <c r="DB47" s="597">
        <f xml:space="preserve"> IF( OR( $C$47 = $DS$47, $C$47 =""), 0, IF( ISNUMBER( AK47 ), 0, 1 ))</f>
        <v>0</v>
      </c>
      <c r="DC47" s="597">
        <f xml:space="preserve"> IF( OR( $C$47 = $DS$47, $C$47 =""), 0, IF( ISNUMBER( AL47 ), 0, 1 ))</f>
        <v>0</v>
      </c>
      <c r="DD47" s="597">
        <f xml:space="preserve"> IF( OR( $C$47 = $DS$47, $C$47 =""), 0, IF( ISNUMBER( AM47 ), 0, 1 ))</f>
        <v>0</v>
      </c>
      <c r="DE47" s="597">
        <f xml:space="preserve"> IF( OR( $C$47 = $DS$47, $C$47 =""), 0, IF( ISNUMBER( AN47 ), 0, 1 ))</f>
        <v>0</v>
      </c>
      <c r="DF47" s="597">
        <f xml:space="preserve"> IF( OR( $C$47 = $DS$47, $C$47 =""), 0, IF( ISNUMBER( AO47 ), 0, 1 ))</f>
        <v>0</v>
      </c>
      <c r="DG47" s="60"/>
      <c r="DH47" s="597">
        <f xml:space="preserve"> IF( OR( $C$47 = $DS$47, $C$47 =""), 0, IF( ISNUMBER( AQ47 ), 0, 1 ))</f>
        <v>0</v>
      </c>
      <c r="DI47" s="597">
        <f xml:space="preserve"> IF( OR( $C$47 = $DS$47, $C$47 =""), 0, IF( ISNUMBER( AR47 ), 0, 1 ))</f>
        <v>0</v>
      </c>
      <c r="DJ47" s="597">
        <f xml:space="preserve"> IF( OR( $C$47 = $DS$47, $C$47 =""), 0, IF( ISNUMBER( AS47 ), 0, 1 ))</f>
        <v>0</v>
      </c>
      <c r="DK47" s="597">
        <f xml:space="preserve"> IF( OR( $C$47 = $DS$47, $C$47 =""), 0, IF( ISNUMBER( AT47 ), 0, 1 ))</f>
        <v>0</v>
      </c>
      <c r="DL47" s="597">
        <f xml:space="preserve"> IF( OR( $C$47 = $DS$47, $C$47 =""), 0, IF( ISNUMBER( AU47 ), 0, 1 ))</f>
        <v>0</v>
      </c>
      <c r="DM47" s="60"/>
      <c r="DN47" s="597">
        <f xml:space="preserve"> IF( OR( $C$47 = $DS$47, $C$47 =""), 0, IF( ISNUMBER( AW47 ), 0, 1 ))</f>
        <v>0</v>
      </c>
      <c r="DO47" s="597">
        <f xml:space="preserve"> IF( OR( $C$47 = $DS$47, $C$47 =""), 0, IF( ISNUMBER( AX47 ), 0, 1 ))</f>
        <v>0</v>
      </c>
      <c r="DP47" s="597">
        <f xml:space="preserve"> IF( OR( $C$47 = $DS$47, $C$47 =""), 0, IF( ISNUMBER( AY47 ), 0, 1 ))</f>
        <v>0</v>
      </c>
      <c r="DQ47" s="597">
        <f xml:space="preserve"> IF( OR( $C$47 = $DS$47, $C$47 =""), 0, IF( ISNUMBER( AZ47 ), 0, 1 ))</f>
        <v>0</v>
      </c>
      <c r="DR47" s="597">
        <f xml:space="preserve"> IF( OR( $C$47 = $DS$47, $C$47 =""), 0, IF( ISNUMBER( BA47 ), 0, 1 ))</f>
        <v>0</v>
      </c>
      <c r="DS47" s="342" t="s">
        <v>1402</v>
      </c>
      <c r="DT47" s="147"/>
    </row>
    <row r="48" spans="2:124" ht="14.25" customHeight="1" x14ac:dyDescent="0.3">
      <c r="B48" s="587">
        <f t="shared" si="9"/>
        <v>39</v>
      </c>
      <c r="C48" s="595" t="s">
        <v>1410</v>
      </c>
      <c r="D48" s="589"/>
      <c r="E48" s="331" t="s">
        <v>41</v>
      </c>
      <c r="F48" s="579">
        <v>3</v>
      </c>
      <c r="G48" s="463"/>
      <c r="H48" s="451"/>
      <c r="I48" s="451"/>
      <c r="J48" s="451"/>
      <c r="K48" s="580"/>
      <c r="L48" s="581">
        <f t="shared" si="1"/>
        <v>0</v>
      </c>
      <c r="M48" s="463"/>
      <c r="N48" s="451"/>
      <c r="O48" s="451"/>
      <c r="P48" s="451"/>
      <c r="Q48" s="580"/>
      <c r="R48" s="581">
        <f t="shared" si="2"/>
        <v>0</v>
      </c>
      <c r="S48" s="463"/>
      <c r="T48" s="451"/>
      <c r="U48" s="451"/>
      <c r="V48" s="451"/>
      <c r="W48" s="580"/>
      <c r="X48" s="581">
        <f t="shared" si="3"/>
        <v>0</v>
      </c>
      <c r="Y48" s="463"/>
      <c r="Z48" s="451"/>
      <c r="AA48" s="451"/>
      <c r="AB48" s="451"/>
      <c r="AC48" s="580"/>
      <c r="AD48" s="581">
        <f t="shared" si="4"/>
        <v>0</v>
      </c>
      <c r="AE48" s="463"/>
      <c r="AF48" s="451"/>
      <c r="AG48" s="451"/>
      <c r="AH48" s="451"/>
      <c r="AI48" s="580"/>
      <c r="AJ48" s="581">
        <f t="shared" si="5"/>
        <v>0</v>
      </c>
      <c r="AK48" s="463"/>
      <c r="AL48" s="451"/>
      <c r="AM48" s="451"/>
      <c r="AN48" s="451"/>
      <c r="AO48" s="580"/>
      <c r="AP48" s="581">
        <f t="shared" si="6"/>
        <v>0</v>
      </c>
      <c r="AQ48" s="463"/>
      <c r="AR48" s="451"/>
      <c r="AS48" s="451"/>
      <c r="AT48" s="451"/>
      <c r="AU48" s="580"/>
      <c r="AV48" s="581">
        <f t="shared" si="7"/>
        <v>0</v>
      </c>
      <c r="AW48" s="463"/>
      <c r="AX48" s="451"/>
      <c r="AY48" s="451"/>
      <c r="AZ48" s="451"/>
      <c r="BA48" s="580"/>
      <c r="BB48" s="581">
        <f t="shared" si="8"/>
        <v>0</v>
      </c>
      <c r="BC48" s="424"/>
      <c r="BD48" s="91"/>
      <c r="BE48" s="430" t="s">
        <v>498</v>
      </c>
      <c r="BF48" s="71"/>
      <c r="BG48" s="43">
        <f t="shared" si="11"/>
        <v>0</v>
      </c>
      <c r="BH48" s="567"/>
      <c r="BJ48" s="587">
        <f t="shared" si="10"/>
        <v>39</v>
      </c>
      <c r="BK48" s="598" t="s">
        <v>1411</v>
      </c>
      <c r="BL48" s="331" t="s">
        <v>41</v>
      </c>
      <c r="BM48" s="579">
        <v>3</v>
      </c>
      <c r="BN48" s="590" t="s">
        <v>1412</v>
      </c>
      <c r="BO48" s="591" t="s">
        <v>1413</v>
      </c>
      <c r="BP48" s="591" t="s">
        <v>1414</v>
      </c>
      <c r="BQ48" s="591" t="s">
        <v>1415</v>
      </c>
      <c r="BR48" s="592" t="s">
        <v>1416</v>
      </c>
      <c r="BS48" s="585" t="s">
        <v>1417</v>
      </c>
      <c r="BV48" s="597">
        <f t="shared" si="12"/>
        <v>0</v>
      </c>
      <c r="BX48" s="597">
        <f xml:space="preserve"> IF( OR( $C$48 = $DS$48, $C$48 =""), 0, IF( ISNUMBER( G48 ), 0, 1 ))</f>
        <v>0</v>
      </c>
      <c r="BY48" s="597">
        <f xml:space="preserve"> IF( OR( $C$48 = $DS$48, $C$48 =""), 0, IF( ISNUMBER( H48 ), 0, 1 ))</f>
        <v>0</v>
      </c>
      <c r="BZ48" s="597">
        <f xml:space="preserve"> IF( OR( $C$48 = $DS$48, $C$48 =""), 0, IF( ISNUMBER( I48 ), 0, 1 ))</f>
        <v>0</v>
      </c>
      <c r="CA48" s="597">
        <f xml:space="preserve"> IF( OR( $C$48 = $DS$48, $C$48 =""), 0, IF( ISNUMBER( J48 ), 0, 1 ))</f>
        <v>0</v>
      </c>
      <c r="CB48" s="597">
        <f xml:space="preserve"> IF( OR( $C$48 = $DS$48, $C$48 =""), 0, IF( ISNUMBER( K48 ), 0, 1 ))</f>
        <v>0</v>
      </c>
      <c r="CC48" s="577"/>
      <c r="CD48" s="597">
        <f xml:space="preserve"> IF( OR( $C$48 = $DS$48, $C$48 =""), 0, IF( ISNUMBER( M48 ), 0, 1 ))</f>
        <v>0</v>
      </c>
      <c r="CE48" s="597">
        <f xml:space="preserve"> IF( OR( $C$48 = $DS$48, $C$48 =""), 0, IF( ISNUMBER( N48 ), 0, 1 ))</f>
        <v>0</v>
      </c>
      <c r="CF48" s="597">
        <f xml:space="preserve"> IF( OR( $C$48 = $DS$48, $C$48 =""), 0, IF( ISNUMBER( O48 ), 0, 1 ))</f>
        <v>0</v>
      </c>
      <c r="CG48" s="597">
        <f xml:space="preserve"> IF( OR( $C$48 = $DS$48, $C$48 =""), 0, IF( ISNUMBER( P48 ), 0, 1 ))</f>
        <v>0</v>
      </c>
      <c r="CH48" s="597">
        <f xml:space="preserve"> IF( OR( $C$48 = $DS$48, $C$48 =""), 0, IF( ISNUMBER( Q48 ), 0, 1 ))</f>
        <v>0</v>
      </c>
      <c r="CI48" s="60"/>
      <c r="CJ48" s="597">
        <f xml:space="preserve"> IF( OR( $C$48 = $DS$48, $C$48 =""), 0, IF( ISNUMBER( S48 ), 0, 1 ))</f>
        <v>0</v>
      </c>
      <c r="CK48" s="597">
        <f xml:space="preserve"> IF( OR( $C$48 = $DS$48, $C$48 =""), 0, IF( ISNUMBER( T48 ), 0, 1 ))</f>
        <v>0</v>
      </c>
      <c r="CL48" s="597">
        <f xml:space="preserve"> IF( OR( $C$48 = $DS$48, $C$48 =""), 0, IF( ISNUMBER( U48 ), 0, 1 ))</f>
        <v>0</v>
      </c>
      <c r="CM48" s="597">
        <f xml:space="preserve"> IF( OR( $C$48 = $DS$48, $C$48 =""), 0, IF( ISNUMBER( V48 ), 0, 1 ))</f>
        <v>0</v>
      </c>
      <c r="CN48" s="597">
        <f xml:space="preserve"> IF( OR( $C$48 = $DS$48, $C$48 =""), 0, IF( ISNUMBER( W48 ), 0, 1 ))</f>
        <v>0</v>
      </c>
      <c r="CO48" s="60"/>
      <c r="CP48" s="597">
        <f xml:space="preserve"> IF( OR( $C$48 = $DS$48, $C$48 =""), 0, IF( ISNUMBER( Y48 ), 0, 1 ))</f>
        <v>0</v>
      </c>
      <c r="CQ48" s="597">
        <f xml:space="preserve"> IF( OR( $C$48 = $DS$48, $C$48 =""), 0, IF( ISNUMBER( Z48 ), 0, 1 ))</f>
        <v>0</v>
      </c>
      <c r="CR48" s="597">
        <f xml:space="preserve"> IF( OR( $C$48 = $DS$48, $C$48 =""), 0, IF( ISNUMBER( AA48 ), 0, 1 ))</f>
        <v>0</v>
      </c>
      <c r="CS48" s="597">
        <f xml:space="preserve"> IF( OR( $C$48 = $DS$48, $C$48 =""), 0, IF( ISNUMBER( AB48 ), 0, 1 ))</f>
        <v>0</v>
      </c>
      <c r="CT48" s="597">
        <f xml:space="preserve"> IF( OR( $C$48 = $DS$48, $C$48 =""), 0, IF( ISNUMBER( AC48 ), 0, 1 ))</f>
        <v>0</v>
      </c>
      <c r="CU48" s="60"/>
      <c r="CV48" s="597">
        <f xml:space="preserve"> IF( OR( $C$48 = $DS$48, $C$48 =""), 0, IF( ISNUMBER( AE48 ), 0, 1 ))</f>
        <v>0</v>
      </c>
      <c r="CW48" s="597">
        <f xml:space="preserve"> IF( OR( $C$48 = $DS$48, $C$48 =""), 0, IF( ISNUMBER( AF48 ), 0, 1 ))</f>
        <v>0</v>
      </c>
      <c r="CX48" s="597">
        <f xml:space="preserve"> IF( OR( $C$48 = $DS$48, $C$48 =""), 0, IF( ISNUMBER( AG48 ), 0, 1 ))</f>
        <v>0</v>
      </c>
      <c r="CY48" s="597">
        <f xml:space="preserve"> IF( OR( $C$48 = $DS$48, $C$48 =""), 0, IF( ISNUMBER( AH48 ), 0, 1 ))</f>
        <v>0</v>
      </c>
      <c r="CZ48" s="597">
        <f xml:space="preserve"> IF( OR( $C$48 = $DS$48, $C$48 =""), 0, IF( ISNUMBER( AI48 ), 0, 1 ))</f>
        <v>0</v>
      </c>
      <c r="DA48" s="60"/>
      <c r="DB48" s="597">
        <f xml:space="preserve"> IF( OR( $C$48 = $DS$48, $C$48 =""), 0, IF( ISNUMBER( AK48 ), 0, 1 ))</f>
        <v>0</v>
      </c>
      <c r="DC48" s="597">
        <f xml:space="preserve"> IF( OR( $C$48 = $DS$48, $C$48 =""), 0, IF( ISNUMBER( AL48 ), 0, 1 ))</f>
        <v>0</v>
      </c>
      <c r="DD48" s="597">
        <f xml:space="preserve"> IF( OR( $C$48 = $DS$48, $C$48 =""), 0, IF( ISNUMBER( AM48 ), 0, 1 ))</f>
        <v>0</v>
      </c>
      <c r="DE48" s="597">
        <f xml:space="preserve"> IF( OR( $C$48 = $DS$48, $C$48 =""), 0, IF( ISNUMBER( AN48 ), 0, 1 ))</f>
        <v>0</v>
      </c>
      <c r="DF48" s="597">
        <f xml:space="preserve"> IF( OR( $C$48 = $DS$48, $C$48 =""), 0, IF( ISNUMBER( AO48 ), 0, 1 ))</f>
        <v>0</v>
      </c>
      <c r="DG48" s="60"/>
      <c r="DH48" s="597">
        <f xml:space="preserve"> IF( OR( $C$48 = $DS$48, $C$48 =""), 0, IF( ISNUMBER( AQ48 ), 0, 1 ))</f>
        <v>0</v>
      </c>
      <c r="DI48" s="597">
        <f xml:space="preserve"> IF( OR( $C$48 = $DS$48, $C$48 =""), 0, IF( ISNUMBER( AR48 ), 0, 1 ))</f>
        <v>0</v>
      </c>
      <c r="DJ48" s="597">
        <f xml:space="preserve"> IF( OR( $C$48 = $DS$48, $C$48 =""), 0, IF( ISNUMBER( AS48 ), 0, 1 ))</f>
        <v>0</v>
      </c>
      <c r="DK48" s="597">
        <f xml:space="preserve"> IF( OR( $C$48 = $DS$48, $C$48 =""), 0, IF( ISNUMBER( AT48 ), 0, 1 ))</f>
        <v>0</v>
      </c>
      <c r="DL48" s="597">
        <f xml:space="preserve"> IF( OR( $C$48 = $DS$48, $C$48 =""), 0, IF( ISNUMBER( AU48 ), 0, 1 ))</f>
        <v>0</v>
      </c>
      <c r="DM48" s="60"/>
      <c r="DN48" s="597">
        <f xml:space="preserve"> IF( OR( $C$48 = $DS$48, $C$48 =""), 0, IF( ISNUMBER( AW48 ), 0, 1 ))</f>
        <v>0</v>
      </c>
      <c r="DO48" s="597">
        <f xml:space="preserve"> IF( OR( $C$48 = $DS$48, $C$48 =""), 0, IF( ISNUMBER( AX48 ), 0, 1 ))</f>
        <v>0</v>
      </c>
      <c r="DP48" s="597">
        <f xml:space="preserve"> IF( OR( $C$48 = $DS$48, $C$48 =""), 0, IF( ISNUMBER( AY48 ), 0, 1 ))</f>
        <v>0</v>
      </c>
      <c r="DQ48" s="597">
        <f xml:space="preserve"> IF( OR( $C$48 = $DS$48, $C$48 =""), 0, IF( ISNUMBER( AZ48 ), 0, 1 ))</f>
        <v>0</v>
      </c>
      <c r="DR48" s="597">
        <f xml:space="preserve"> IF( OR( $C$48 = $DS$48, $C$48 =""), 0, IF( ISNUMBER( BA48 ), 0, 1 ))</f>
        <v>0</v>
      </c>
      <c r="DS48" s="342" t="s">
        <v>1410</v>
      </c>
      <c r="DT48" s="147"/>
    </row>
    <row r="49" spans="2:124" ht="14.25" customHeight="1" x14ac:dyDescent="0.3">
      <c r="B49" s="587">
        <f t="shared" si="9"/>
        <v>40</v>
      </c>
      <c r="C49" s="595" t="s">
        <v>1418</v>
      </c>
      <c r="D49" s="589"/>
      <c r="E49" s="331" t="s">
        <v>41</v>
      </c>
      <c r="F49" s="579">
        <v>3</v>
      </c>
      <c r="G49" s="463"/>
      <c r="H49" s="451"/>
      <c r="I49" s="451"/>
      <c r="J49" s="451"/>
      <c r="K49" s="580"/>
      <c r="L49" s="581">
        <f t="shared" si="1"/>
        <v>0</v>
      </c>
      <c r="M49" s="463"/>
      <c r="N49" s="451"/>
      <c r="O49" s="451"/>
      <c r="P49" s="451"/>
      <c r="Q49" s="580"/>
      <c r="R49" s="581">
        <f t="shared" si="2"/>
        <v>0</v>
      </c>
      <c r="S49" s="463"/>
      <c r="T49" s="451"/>
      <c r="U49" s="451"/>
      <c r="V49" s="451"/>
      <c r="W49" s="580"/>
      <c r="X49" s="581">
        <f t="shared" si="3"/>
        <v>0</v>
      </c>
      <c r="Y49" s="463"/>
      <c r="Z49" s="451"/>
      <c r="AA49" s="451"/>
      <c r="AB49" s="451"/>
      <c r="AC49" s="580"/>
      <c r="AD49" s="581">
        <f t="shared" si="4"/>
        <v>0</v>
      </c>
      <c r="AE49" s="463"/>
      <c r="AF49" s="451"/>
      <c r="AG49" s="451"/>
      <c r="AH49" s="451"/>
      <c r="AI49" s="580"/>
      <c r="AJ49" s="581">
        <f t="shared" si="5"/>
        <v>0</v>
      </c>
      <c r="AK49" s="463"/>
      <c r="AL49" s="451"/>
      <c r="AM49" s="451"/>
      <c r="AN49" s="451"/>
      <c r="AO49" s="580"/>
      <c r="AP49" s="581">
        <f t="shared" si="6"/>
        <v>0</v>
      </c>
      <c r="AQ49" s="463"/>
      <c r="AR49" s="451"/>
      <c r="AS49" s="451"/>
      <c r="AT49" s="451"/>
      <c r="AU49" s="580"/>
      <c r="AV49" s="581">
        <f t="shared" si="7"/>
        <v>0</v>
      </c>
      <c r="AW49" s="463"/>
      <c r="AX49" s="451"/>
      <c r="AY49" s="451"/>
      <c r="AZ49" s="451"/>
      <c r="BA49" s="580"/>
      <c r="BB49" s="581">
        <f t="shared" si="8"/>
        <v>0</v>
      </c>
      <c r="BC49" s="424"/>
      <c r="BD49" s="91"/>
      <c r="BE49" s="430" t="s">
        <v>498</v>
      </c>
      <c r="BF49" s="115"/>
      <c r="BG49" s="43">
        <f t="shared" si="11"/>
        <v>0</v>
      </c>
      <c r="BH49" s="567"/>
      <c r="BJ49" s="587">
        <f t="shared" si="10"/>
        <v>40</v>
      </c>
      <c r="BK49" s="596" t="s">
        <v>1419</v>
      </c>
      <c r="BL49" s="331" t="s">
        <v>41</v>
      </c>
      <c r="BM49" s="579">
        <v>3</v>
      </c>
      <c r="BN49" s="590" t="s">
        <v>1420</v>
      </c>
      <c r="BO49" s="591" t="s">
        <v>1421</v>
      </c>
      <c r="BP49" s="591" t="s">
        <v>1422</v>
      </c>
      <c r="BQ49" s="591" t="s">
        <v>1423</v>
      </c>
      <c r="BR49" s="592" t="s">
        <v>1424</v>
      </c>
      <c r="BS49" s="585" t="s">
        <v>1425</v>
      </c>
      <c r="BV49" s="597">
        <f t="shared" si="12"/>
        <v>0</v>
      </c>
      <c r="BX49" s="597">
        <f xml:space="preserve"> IF( OR( $C$49 = $DS$49, $C$49 =""), 0, IF( ISNUMBER( G49 ), 0, 1 ))</f>
        <v>0</v>
      </c>
      <c r="BY49" s="597">
        <f xml:space="preserve"> IF( OR( $C$49 = $DS$49, $C$49 =""), 0, IF( ISNUMBER( H49 ), 0, 1 ))</f>
        <v>0</v>
      </c>
      <c r="BZ49" s="597">
        <f xml:space="preserve"> IF( OR( $C$49 = $DS$49, $C$49 =""), 0, IF( ISNUMBER( I49 ), 0, 1 ))</f>
        <v>0</v>
      </c>
      <c r="CA49" s="597">
        <f xml:space="preserve"> IF( OR( $C$49 = $DS$49, $C$49 =""), 0, IF( ISNUMBER( J49 ), 0, 1 ))</f>
        <v>0</v>
      </c>
      <c r="CB49" s="597">
        <f xml:space="preserve"> IF( OR( $C$49 = $DS$49, $C$49 =""), 0, IF( ISNUMBER( K49 ), 0, 1 ))</f>
        <v>0</v>
      </c>
      <c r="CC49" s="577"/>
      <c r="CD49" s="597">
        <f xml:space="preserve"> IF( OR( $C$49 = $DS$49, $C$49 =""), 0, IF( ISNUMBER( M49 ), 0, 1 ))</f>
        <v>0</v>
      </c>
      <c r="CE49" s="597">
        <f xml:space="preserve"> IF( OR( $C$49 = $DS$49, $C$49 =""), 0, IF( ISNUMBER( N49 ), 0, 1 ))</f>
        <v>0</v>
      </c>
      <c r="CF49" s="597">
        <f xml:space="preserve"> IF( OR( $C$49 = $DS$49, $C$49 =""), 0, IF( ISNUMBER( O49 ), 0, 1 ))</f>
        <v>0</v>
      </c>
      <c r="CG49" s="597">
        <f xml:space="preserve"> IF( OR( $C$49 = $DS$49, $C$49 =""), 0, IF( ISNUMBER( P49 ), 0, 1 ))</f>
        <v>0</v>
      </c>
      <c r="CH49" s="597">
        <f xml:space="preserve"> IF( OR( $C$49 = $DS$49, $C$49 =""), 0, IF( ISNUMBER( Q49 ), 0, 1 ))</f>
        <v>0</v>
      </c>
      <c r="CI49" s="60"/>
      <c r="CJ49" s="597">
        <f xml:space="preserve"> IF( OR( $C$49 = $DS$49, $C$49 =""), 0, IF( ISNUMBER( S49 ), 0, 1 ))</f>
        <v>0</v>
      </c>
      <c r="CK49" s="597">
        <f xml:space="preserve"> IF( OR( $C$49 = $DS$49, $C$49 =""), 0, IF( ISNUMBER( T49 ), 0, 1 ))</f>
        <v>0</v>
      </c>
      <c r="CL49" s="597">
        <f xml:space="preserve"> IF( OR( $C$49 = $DS$49, $C$49 =""), 0, IF( ISNUMBER( U49 ), 0, 1 ))</f>
        <v>0</v>
      </c>
      <c r="CM49" s="597">
        <f xml:space="preserve"> IF( OR( $C$49 = $DS$49, $C$49 =""), 0, IF( ISNUMBER( V49 ), 0, 1 ))</f>
        <v>0</v>
      </c>
      <c r="CN49" s="597">
        <f xml:space="preserve"> IF( OR( $C$49 = $DS$49, $C$49 =""), 0, IF( ISNUMBER( W49 ), 0, 1 ))</f>
        <v>0</v>
      </c>
      <c r="CO49" s="60"/>
      <c r="CP49" s="597">
        <f xml:space="preserve"> IF( OR( $C$49 = $DS$49, $C$49 =""), 0, IF( ISNUMBER( Y49 ), 0, 1 ))</f>
        <v>0</v>
      </c>
      <c r="CQ49" s="597">
        <f xml:space="preserve"> IF( OR( $C$49 = $DS$49, $C$49 =""), 0, IF( ISNUMBER( Z49 ), 0, 1 ))</f>
        <v>0</v>
      </c>
      <c r="CR49" s="597">
        <f xml:space="preserve"> IF( OR( $C$49 = $DS$49, $C$49 =""), 0, IF( ISNUMBER( AA49 ), 0, 1 ))</f>
        <v>0</v>
      </c>
      <c r="CS49" s="597">
        <f xml:space="preserve"> IF( OR( $C$49 = $DS$49, $C$49 =""), 0, IF( ISNUMBER( AB49 ), 0, 1 ))</f>
        <v>0</v>
      </c>
      <c r="CT49" s="597">
        <f xml:space="preserve"> IF( OR( $C$49 = $DS$49, $C$49 =""), 0, IF( ISNUMBER( AC49 ), 0, 1 ))</f>
        <v>0</v>
      </c>
      <c r="CU49" s="60"/>
      <c r="CV49" s="597">
        <f xml:space="preserve"> IF( OR( $C$49 = $DS$49, $C$49 =""), 0, IF( ISNUMBER( AE49 ), 0, 1 ))</f>
        <v>0</v>
      </c>
      <c r="CW49" s="597">
        <f xml:space="preserve"> IF( OR( $C$49 = $DS$49, $C$49 =""), 0, IF( ISNUMBER( AF49 ), 0, 1 ))</f>
        <v>0</v>
      </c>
      <c r="CX49" s="597">
        <f xml:space="preserve"> IF( OR( $C$49 = $DS$49, $C$49 =""), 0, IF( ISNUMBER( AG49 ), 0, 1 ))</f>
        <v>0</v>
      </c>
      <c r="CY49" s="597">
        <f xml:space="preserve"> IF( OR( $C$49 = $DS$49, $C$49 =""), 0, IF( ISNUMBER( AH49 ), 0, 1 ))</f>
        <v>0</v>
      </c>
      <c r="CZ49" s="597">
        <f xml:space="preserve"> IF( OR( $C$49 = $DS$49, $C$49 =""), 0, IF( ISNUMBER( AI49 ), 0, 1 ))</f>
        <v>0</v>
      </c>
      <c r="DA49" s="60"/>
      <c r="DB49" s="597">
        <f xml:space="preserve"> IF( OR( $C$49 = $DS$49, $C$49 =""), 0, IF( ISNUMBER( AK49 ), 0, 1 ))</f>
        <v>0</v>
      </c>
      <c r="DC49" s="597">
        <f xml:space="preserve"> IF( OR( $C$49 = $DS$49, $C$49 =""), 0, IF( ISNUMBER( AL49 ), 0, 1 ))</f>
        <v>0</v>
      </c>
      <c r="DD49" s="597">
        <f xml:space="preserve"> IF( OR( $C$49 = $DS$49, $C$49 =""), 0, IF( ISNUMBER( AM49 ), 0, 1 ))</f>
        <v>0</v>
      </c>
      <c r="DE49" s="597">
        <f xml:space="preserve"> IF( OR( $C$49 = $DS$49, $C$49 =""), 0, IF( ISNUMBER( AN49 ), 0, 1 ))</f>
        <v>0</v>
      </c>
      <c r="DF49" s="597">
        <f xml:space="preserve"> IF( OR( $C$49 = $DS$49, $C$49 =""), 0, IF( ISNUMBER( AO49 ), 0, 1 ))</f>
        <v>0</v>
      </c>
      <c r="DG49" s="60"/>
      <c r="DH49" s="597">
        <f xml:space="preserve"> IF( OR( $C$49 = $DS$49, $C$49 =""), 0, IF( ISNUMBER( AQ49 ), 0, 1 ))</f>
        <v>0</v>
      </c>
      <c r="DI49" s="597">
        <f xml:space="preserve"> IF( OR( $C$49 = $DS$49, $C$49 =""), 0, IF( ISNUMBER( AR49 ), 0, 1 ))</f>
        <v>0</v>
      </c>
      <c r="DJ49" s="597">
        <f xml:space="preserve"> IF( OR( $C$49 = $DS$49, $C$49 =""), 0, IF( ISNUMBER( AS49 ), 0, 1 ))</f>
        <v>0</v>
      </c>
      <c r="DK49" s="597">
        <f xml:space="preserve"> IF( OR( $C$49 = $DS$49, $C$49 =""), 0, IF( ISNUMBER( AT49 ), 0, 1 ))</f>
        <v>0</v>
      </c>
      <c r="DL49" s="597">
        <f xml:space="preserve"> IF( OR( $C$49 = $DS$49, $C$49 =""), 0, IF( ISNUMBER( AU49 ), 0, 1 ))</f>
        <v>0</v>
      </c>
      <c r="DM49" s="60"/>
      <c r="DN49" s="597">
        <f xml:space="preserve"> IF( OR( $C$49 = $DS$49, $C$49 =""), 0, IF( ISNUMBER( AW49 ), 0, 1 ))</f>
        <v>0</v>
      </c>
      <c r="DO49" s="597">
        <f xml:space="preserve"> IF( OR( $C$49 = $DS$49, $C$49 =""), 0, IF( ISNUMBER( AX49 ), 0, 1 ))</f>
        <v>0</v>
      </c>
      <c r="DP49" s="597">
        <f xml:space="preserve"> IF( OR( $C$49 = $DS$49, $C$49 =""), 0, IF( ISNUMBER( AY49 ), 0, 1 ))</f>
        <v>0</v>
      </c>
      <c r="DQ49" s="597">
        <f xml:space="preserve"> IF( OR( $C$49 = $DS$49, $C$49 =""), 0, IF( ISNUMBER( AZ49 ), 0, 1 ))</f>
        <v>0</v>
      </c>
      <c r="DR49" s="597">
        <f xml:space="preserve"> IF( OR( $C$49 = $DS$49, $C$49 =""), 0, IF( ISNUMBER( BA49 ), 0, 1 ))</f>
        <v>0</v>
      </c>
      <c r="DS49" s="342" t="s">
        <v>1418</v>
      </c>
      <c r="DT49" s="519"/>
    </row>
    <row r="50" spans="2:124" ht="14.25" customHeight="1" x14ac:dyDescent="0.3">
      <c r="B50" s="587">
        <f t="shared" si="9"/>
        <v>41</v>
      </c>
      <c r="C50" s="595" t="s">
        <v>1426</v>
      </c>
      <c r="D50" s="599"/>
      <c r="E50" s="600" t="s">
        <v>41</v>
      </c>
      <c r="F50" s="601">
        <v>3</v>
      </c>
      <c r="G50" s="463"/>
      <c r="H50" s="451"/>
      <c r="I50" s="451"/>
      <c r="J50" s="451"/>
      <c r="K50" s="580"/>
      <c r="L50" s="581">
        <f t="shared" si="1"/>
        <v>0</v>
      </c>
      <c r="M50" s="463"/>
      <c r="N50" s="451"/>
      <c r="O50" s="451"/>
      <c r="P50" s="451"/>
      <c r="Q50" s="580"/>
      <c r="R50" s="581">
        <f t="shared" si="2"/>
        <v>0</v>
      </c>
      <c r="S50" s="463"/>
      <c r="T50" s="451"/>
      <c r="U50" s="451"/>
      <c r="V50" s="451"/>
      <c r="W50" s="580"/>
      <c r="X50" s="581">
        <f t="shared" si="3"/>
        <v>0</v>
      </c>
      <c r="Y50" s="463"/>
      <c r="Z50" s="451"/>
      <c r="AA50" s="451"/>
      <c r="AB50" s="451"/>
      <c r="AC50" s="580"/>
      <c r="AD50" s="581">
        <f t="shared" si="4"/>
        <v>0</v>
      </c>
      <c r="AE50" s="463"/>
      <c r="AF50" s="451"/>
      <c r="AG50" s="451"/>
      <c r="AH50" s="451"/>
      <c r="AI50" s="580"/>
      <c r="AJ50" s="581">
        <f t="shared" si="5"/>
        <v>0</v>
      </c>
      <c r="AK50" s="463"/>
      <c r="AL50" s="451"/>
      <c r="AM50" s="451"/>
      <c r="AN50" s="451"/>
      <c r="AO50" s="580"/>
      <c r="AP50" s="581">
        <f t="shared" si="6"/>
        <v>0</v>
      </c>
      <c r="AQ50" s="463"/>
      <c r="AR50" s="451"/>
      <c r="AS50" s="451"/>
      <c r="AT50" s="451"/>
      <c r="AU50" s="580"/>
      <c r="AV50" s="581">
        <f t="shared" si="7"/>
        <v>0</v>
      </c>
      <c r="AW50" s="463"/>
      <c r="AX50" s="451"/>
      <c r="AY50" s="451"/>
      <c r="AZ50" s="451"/>
      <c r="BA50" s="580"/>
      <c r="BB50" s="581">
        <f t="shared" si="8"/>
        <v>0</v>
      </c>
      <c r="BC50" s="424"/>
      <c r="BD50" s="91"/>
      <c r="BE50" s="430" t="s">
        <v>498</v>
      </c>
      <c r="BF50" s="115"/>
      <c r="BG50" s="43">
        <f t="shared" si="11"/>
        <v>0</v>
      </c>
      <c r="BH50" s="567"/>
      <c r="BJ50" s="587">
        <f t="shared" si="10"/>
        <v>41</v>
      </c>
      <c r="BK50" s="602" t="s">
        <v>1427</v>
      </c>
      <c r="BL50" s="600" t="s">
        <v>41</v>
      </c>
      <c r="BM50" s="601">
        <v>3</v>
      </c>
      <c r="BN50" s="603" t="s">
        <v>1428</v>
      </c>
      <c r="BO50" s="583" t="s">
        <v>1429</v>
      </c>
      <c r="BP50" s="583" t="s">
        <v>1430</v>
      </c>
      <c r="BQ50" s="583" t="s">
        <v>1431</v>
      </c>
      <c r="BR50" s="604" t="s">
        <v>1432</v>
      </c>
      <c r="BS50" s="585" t="s">
        <v>1433</v>
      </c>
      <c r="BV50" s="597">
        <f t="shared" si="12"/>
        <v>0</v>
      </c>
      <c r="BX50" s="597">
        <f xml:space="preserve"> IF( OR( $C$50 = $DS$50, $C$50 =""), 0, IF( ISNUMBER( G50 ), 0, 1 ))</f>
        <v>0</v>
      </c>
      <c r="BY50" s="597">
        <f xml:space="preserve"> IF( OR( $C$50 = $DS$50, $C$50 =""), 0, IF( ISNUMBER( H50 ), 0, 1 ))</f>
        <v>0</v>
      </c>
      <c r="BZ50" s="597">
        <f xml:space="preserve"> IF( OR( $C$50 = $DS$50, $C$50 =""), 0, IF( ISNUMBER( I50 ), 0, 1 ))</f>
        <v>0</v>
      </c>
      <c r="CA50" s="597">
        <f xml:space="preserve"> IF( OR( $C$50 = $DS$50, $C$50 =""), 0, IF( ISNUMBER( J50 ), 0, 1 ))</f>
        <v>0</v>
      </c>
      <c r="CB50" s="597">
        <f xml:space="preserve"> IF( OR( $C$50 = $DS$50, $C$50 =""), 0, IF( ISNUMBER( K50 ), 0, 1 ))</f>
        <v>0</v>
      </c>
      <c r="CC50" s="577"/>
      <c r="CD50" s="597">
        <f xml:space="preserve"> IF( OR( $C$50 = $DS$50, $C$50 =""), 0, IF( ISNUMBER( M50 ), 0, 1 ))</f>
        <v>0</v>
      </c>
      <c r="CE50" s="597">
        <f xml:space="preserve"> IF( OR( $C$50 = $DS$50, $C$50 =""), 0, IF( ISNUMBER( N50 ), 0, 1 ))</f>
        <v>0</v>
      </c>
      <c r="CF50" s="597">
        <f xml:space="preserve"> IF( OR( $C$50 = $DS$50, $C$50 =""), 0, IF( ISNUMBER( O50 ), 0, 1 ))</f>
        <v>0</v>
      </c>
      <c r="CG50" s="597">
        <f xml:space="preserve"> IF( OR( $C$50 = $DS$50, $C$50 =""), 0, IF( ISNUMBER( P50 ), 0, 1 ))</f>
        <v>0</v>
      </c>
      <c r="CH50" s="597">
        <f xml:space="preserve"> IF( OR( $C$50 = $DS$50, $C$50 =""), 0, IF( ISNUMBER( Q50 ), 0, 1 ))</f>
        <v>0</v>
      </c>
      <c r="CI50" s="60"/>
      <c r="CJ50" s="597">
        <f xml:space="preserve"> IF( OR( $C$50 = $DS$50, $C$50 =""), 0, IF( ISNUMBER( S50 ), 0, 1 ))</f>
        <v>0</v>
      </c>
      <c r="CK50" s="597">
        <f xml:space="preserve"> IF( OR( $C$50 = $DS$50, $C$50 =""), 0, IF( ISNUMBER( T50 ), 0, 1 ))</f>
        <v>0</v>
      </c>
      <c r="CL50" s="597">
        <f xml:space="preserve"> IF( OR( $C$50 = $DS$50, $C$50 =""), 0, IF( ISNUMBER( U50 ), 0, 1 ))</f>
        <v>0</v>
      </c>
      <c r="CM50" s="597">
        <f xml:space="preserve"> IF( OR( $C$50 = $DS$50, $C$50 =""), 0, IF( ISNUMBER( V50 ), 0, 1 ))</f>
        <v>0</v>
      </c>
      <c r="CN50" s="597">
        <f xml:space="preserve"> IF( OR( $C$50 = $DS$50, $C$50 =""), 0, IF( ISNUMBER( W50 ), 0, 1 ))</f>
        <v>0</v>
      </c>
      <c r="CO50" s="60"/>
      <c r="CP50" s="597">
        <f xml:space="preserve"> IF( OR( $C$50 = $DS$50, $C$50 =""), 0, IF( ISNUMBER( Y50 ), 0, 1 ))</f>
        <v>0</v>
      </c>
      <c r="CQ50" s="597">
        <f xml:space="preserve"> IF( OR( $C$50 = $DS$50, $C$50 =""), 0, IF( ISNUMBER( Z50 ), 0, 1 ))</f>
        <v>0</v>
      </c>
      <c r="CR50" s="597">
        <f xml:space="preserve"> IF( OR( $C$50 = $DS$50, $C$50 =""), 0, IF( ISNUMBER( AA50 ), 0, 1 ))</f>
        <v>0</v>
      </c>
      <c r="CS50" s="597">
        <f xml:space="preserve"> IF( OR( $C$50 = $DS$50, $C$50 =""), 0, IF( ISNUMBER( AB50 ), 0, 1 ))</f>
        <v>0</v>
      </c>
      <c r="CT50" s="597">
        <f xml:space="preserve"> IF( OR( $C$50 = $DS$50, $C$50 =""), 0, IF( ISNUMBER( AC50 ), 0, 1 ))</f>
        <v>0</v>
      </c>
      <c r="CU50" s="60"/>
      <c r="CV50" s="597">
        <f xml:space="preserve"> IF( OR( $C$50 = $DS$50, $C$50 =""), 0, IF( ISNUMBER( AE50 ), 0, 1 ))</f>
        <v>0</v>
      </c>
      <c r="CW50" s="597">
        <f xml:space="preserve"> IF( OR( $C$50 = $DS$50, $C$50 =""), 0, IF( ISNUMBER( AF50 ), 0, 1 ))</f>
        <v>0</v>
      </c>
      <c r="CX50" s="597">
        <f xml:space="preserve"> IF( OR( $C$50 = $DS$50, $C$50 =""), 0, IF( ISNUMBER( AG50 ), 0, 1 ))</f>
        <v>0</v>
      </c>
      <c r="CY50" s="597">
        <f xml:space="preserve"> IF( OR( $C$50 = $DS$50, $C$50 =""), 0, IF( ISNUMBER( AH50 ), 0, 1 ))</f>
        <v>0</v>
      </c>
      <c r="CZ50" s="597">
        <f xml:space="preserve"> IF( OR( $C$50 = $DS$50, $C$50 =""), 0, IF( ISNUMBER( AI50 ), 0, 1 ))</f>
        <v>0</v>
      </c>
      <c r="DA50" s="60"/>
      <c r="DB50" s="597">
        <f xml:space="preserve"> IF( OR( $C$50 = $DS$50, $C$50 =""), 0, IF( ISNUMBER( AK50 ), 0, 1 ))</f>
        <v>0</v>
      </c>
      <c r="DC50" s="597">
        <f xml:space="preserve"> IF( OR( $C$50 = $DS$50, $C$50 =""), 0, IF( ISNUMBER( AL50 ), 0, 1 ))</f>
        <v>0</v>
      </c>
      <c r="DD50" s="597">
        <f xml:space="preserve"> IF( OR( $C$50 = $DS$50, $C$50 =""), 0, IF( ISNUMBER( AM50 ), 0, 1 ))</f>
        <v>0</v>
      </c>
      <c r="DE50" s="597">
        <f xml:space="preserve"> IF( OR( $C$50 = $DS$50, $C$50 =""), 0, IF( ISNUMBER( AN50 ), 0, 1 ))</f>
        <v>0</v>
      </c>
      <c r="DF50" s="597">
        <f xml:space="preserve"> IF( OR( $C$50 = $DS$50, $C$50 =""), 0, IF( ISNUMBER( AO50 ), 0, 1 ))</f>
        <v>0</v>
      </c>
      <c r="DG50" s="60"/>
      <c r="DH50" s="597">
        <f xml:space="preserve"> IF( OR( $C$50 = $DS$50, $C$50 =""), 0, IF( ISNUMBER( AQ50 ), 0, 1 ))</f>
        <v>0</v>
      </c>
      <c r="DI50" s="597">
        <f xml:space="preserve"> IF( OR( $C$50 = $DS$50, $C$50 =""), 0, IF( ISNUMBER( AR50 ), 0, 1 ))</f>
        <v>0</v>
      </c>
      <c r="DJ50" s="597">
        <f xml:space="preserve"> IF( OR( $C$50 = $DS$50, $C$50 =""), 0, IF( ISNUMBER( AS50 ), 0, 1 ))</f>
        <v>0</v>
      </c>
      <c r="DK50" s="597">
        <f xml:space="preserve"> IF( OR( $C$50 = $DS$50, $C$50 =""), 0, IF( ISNUMBER( AT50 ), 0, 1 ))</f>
        <v>0</v>
      </c>
      <c r="DL50" s="597">
        <f xml:space="preserve"> IF( OR( $C$50 = $DS$50, $C$50 =""), 0, IF( ISNUMBER( AU50 ), 0, 1 ))</f>
        <v>0</v>
      </c>
      <c r="DM50" s="60"/>
      <c r="DN50" s="597">
        <f xml:space="preserve"> IF( OR( $C$50 = $DS$50, $C$50 =""), 0, IF( ISNUMBER( AW50 ), 0, 1 ))</f>
        <v>0</v>
      </c>
      <c r="DO50" s="597">
        <f xml:space="preserve"> IF( OR( $C$50 = $DS$50, $C$50 =""), 0, IF( ISNUMBER( AX50 ), 0, 1 ))</f>
        <v>0</v>
      </c>
      <c r="DP50" s="597">
        <f xml:space="preserve"> IF( OR( $C$50 = $DS$50, $C$50 =""), 0, IF( ISNUMBER( AY50 ), 0, 1 ))</f>
        <v>0</v>
      </c>
      <c r="DQ50" s="597">
        <f xml:space="preserve"> IF( OR( $C$50 = $DS$50, $C$50 =""), 0, IF( ISNUMBER( AZ50 ), 0, 1 ))</f>
        <v>0</v>
      </c>
      <c r="DR50" s="597">
        <f xml:space="preserve"> IF( OR( $C$50 = $DS$50, $C$50 =""), 0, IF( ISNUMBER( BA50 ), 0, 1 ))</f>
        <v>0</v>
      </c>
      <c r="DS50" s="342" t="s">
        <v>1426</v>
      </c>
      <c r="DT50" s="519"/>
    </row>
    <row r="51" spans="2:124" ht="14.25" customHeight="1" x14ac:dyDescent="0.3">
      <c r="B51" s="587">
        <f t="shared" si="9"/>
        <v>42</v>
      </c>
      <c r="C51" s="595" t="s">
        <v>1434</v>
      </c>
      <c r="D51" s="599"/>
      <c r="E51" s="600" t="s">
        <v>41</v>
      </c>
      <c r="F51" s="601">
        <v>3</v>
      </c>
      <c r="G51" s="463"/>
      <c r="H51" s="451"/>
      <c r="I51" s="451"/>
      <c r="J51" s="451"/>
      <c r="K51" s="580"/>
      <c r="L51" s="581">
        <f>SUM(G51:K51)</f>
        <v>0</v>
      </c>
      <c r="M51" s="463"/>
      <c r="N51" s="451"/>
      <c r="O51" s="451"/>
      <c r="P51" s="451"/>
      <c r="Q51" s="580"/>
      <c r="R51" s="581">
        <f>SUM(M51:Q51)</f>
        <v>0</v>
      </c>
      <c r="S51" s="463"/>
      <c r="T51" s="451"/>
      <c r="U51" s="451"/>
      <c r="V51" s="451"/>
      <c r="W51" s="580"/>
      <c r="X51" s="581">
        <f>SUM(S51:W51)</f>
        <v>0</v>
      </c>
      <c r="Y51" s="463"/>
      <c r="Z51" s="451"/>
      <c r="AA51" s="451"/>
      <c r="AB51" s="451"/>
      <c r="AC51" s="580"/>
      <c r="AD51" s="581">
        <f>SUM(Y51:AC51)</f>
        <v>0</v>
      </c>
      <c r="AE51" s="463"/>
      <c r="AF51" s="451"/>
      <c r="AG51" s="451"/>
      <c r="AH51" s="451"/>
      <c r="AI51" s="580"/>
      <c r="AJ51" s="581">
        <f>SUM(AE51:AI51)</f>
        <v>0</v>
      </c>
      <c r="AK51" s="463"/>
      <c r="AL51" s="451"/>
      <c r="AM51" s="451"/>
      <c r="AN51" s="451"/>
      <c r="AO51" s="580"/>
      <c r="AP51" s="581">
        <f>SUM(AK51:AO51)</f>
        <v>0</v>
      </c>
      <c r="AQ51" s="463"/>
      <c r="AR51" s="451"/>
      <c r="AS51" s="451"/>
      <c r="AT51" s="451"/>
      <c r="AU51" s="580"/>
      <c r="AV51" s="581">
        <f>SUM(AQ51:AU51)</f>
        <v>0</v>
      </c>
      <c r="AW51" s="463"/>
      <c r="AX51" s="451"/>
      <c r="AY51" s="451"/>
      <c r="AZ51" s="451"/>
      <c r="BA51" s="580"/>
      <c r="BB51" s="581">
        <f>SUM(AW51:BA51)</f>
        <v>0</v>
      </c>
      <c r="BC51" s="424"/>
      <c r="BD51" s="91"/>
      <c r="BE51" s="430" t="s">
        <v>498</v>
      </c>
      <c r="BF51" s="54"/>
      <c r="BG51" s="43">
        <f t="shared" si="11"/>
        <v>0</v>
      </c>
      <c r="BH51" s="567"/>
      <c r="BJ51" s="587">
        <f t="shared" si="10"/>
        <v>42</v>
      </c>
      <c r="BK51" s="602" t="s">
        <v>1435</v>
      </c>
      <c r="BL51" s="600" t="s">
        <v>41</v>
      </c>
      <c r="BM51" s="601">
        <v>3</v>
      </c>
      <c r="BN51" s="603" t="s">
        <v>1436</v>
      </c>
      <c r="BO51" s="583" t="s">
        <v>1437</v>
      </c>
      <c r="BP51" s="583" t="s">
        <v>1438</v>
      </c>
      <c r="BQ51" s="583" t="s">
        <v>1439</v>
      </c>
      <c r="BR51" s="604" t="s">
        <v>1440</v>
      </c>
      <c r="BS51" s="585" t="s">
        <v>1441</v>
      </c>
      <c r="BV51" s="597">
        <f t="shared" si="12"/>
        <v>0</v>
      </c>
      <c r="BX51" s="597">
        <f xml:space="preserve"> IF( OR( $C$51 = $DS$51, $C$51 =""), 0, IF( ISNUMBER( G51 ), 0, 1 ))</f>
        <v>0</v>
      </c>
      <c r="BY51" s="597">
        <f xml:space="preserve"> IF( OR( $C$51 = $DS$51, $C$51 =""), 0, IF( ISNUMBER( H51 ), 0, 1 ))</f>
        <v>0</v>
      </c>
      <c r="BZ51" s="597">
        <f xml:space="preserve"> IF( OR( $C$51 = $DS$51, $C$51 =""), 0, IF( ISNUMBER( I51 ), 0, 1 ))</f>
        <v>0</v>
      </c>
      <c r="CA51" s="597">
        <f xml:space="preserve"> IF( OR( $C$51 = $DS$51, $C$51 =""), 0, IF( ISNUMBER( J51 ), 0, 1 ))</f>
        <v>0</v>
      </c>
      <c r="CB51" s="597">
        <f xml:space="preserve"> IF( OR( $C$51 = $DS$51, $C$51 =""), 0, IF( ISNUMBER( K51 ), 0, 1 ))</f>
        <v>0</v>
      </c>
      <c r="CC51" s="577"/>
      <c r="CD51" s="597">
        <f xml:space="preserve"> IF( OR( $C$51 = $DS$51, $C$51 =""), 0, IF( ISNUMBER( M51 ), 0, 1 ))</f>
        <v>0</v>
      </c>
      <c r="CE51" s="597">
        <f xml:space="preserve"> IF( OR( $C$51 = $DS$51, $C$51 =""), 0, IF( ISNUMBER( N51 ), 0, 1 ))</f>
        <v>0</v>
      </c>
      <c r="CF51" s="597">
        <f xml:space="preserve"> IF( OR( $C$51 = $DS$51, $C$51 =""), 0, IF( ISNUMBER( O51 ), 0, 1 ))</f>
        <v>0</v>
      </c>
      <c r="CG51" s="597">
        <f xml:space="preserve"> IF( OR( $C$51 = $DS$51, $C$51 =""), 0, IF( ISNUMBER( P51 ), 0, 1 ))</f>
        <v>0</v>
      </c>
      <c r="CH51" s="597">
        <f xml:space="preserve"> IF( OR( $C$51 = $DS$51, $C$51 =""), 0, IF( ISNUMBER( Q51 ), 0, 1 ))</f>
        <v>0</v>
      </c>
      <c r="CI51" s="60"/>
      <c r="CJ51" s="597">
        <f xml:space="preserve"> IF( OR( $C$51 = $DS$51, $C$51 =""), 0, IF( ISNUMBER( S51 ), 0, 1 ))</f>
        <v>0</v>
      </c>
      <c r="CK51" s="597">
        <f xml:space="preserve"> IF( OR( $C$51 = $DS$51, $C$51 =""), 0, IF( ISNUMBER( T51 ), 0, 1 ))</f>
        <v>0</v>
      </c>
      <c r="CL51" s="597">
        <f xml:space="preserve"> IF( OR( $C$51 = $DS$51, $C$51 =""), 0, IF( ISNUMBER( U51 ), 0, 1 ))</f>
        <v>0</v>
      </c>
      <c r="CM51" s="597">
        <f xml:space="preserve"> IF( OR( $C$51 = $DS$51, $C$51 =""), 0, IF( ISNUMBER( V51 ), 0, 1 ))</f>
        <v>0</v>
      </c>
      <c r="CN51" s="597">
        <f xml:space="preserve"> IF( OR( $C$51 = $DS$51, $C$51 =""), 0, IF( ISNUMBER( W51 ), 0, 1 ))</f>
        <v>0</v>
      </c>
      <c r="CO51" s="60"/>
      <c r="CP51" s="597">
        <f xml:space="preserve"> IF( OR( $C$51 = $DS$51, $C$51 =""), 0, IF( ISNUMBER( Y51 ), 0, 1 ))</f>
        <v>0</v>
      </c>
      <c r="CQ51" s="597">
        <f xml:space="preserve"> IF( OR( $C$51 = $DS$51, $C$51 =""), 0, IF( ISNUMBER( Z51 ), 0, 1 ))</f>
        <v>0</v>
      </c>
      <c r="CR51" s="597">
        <f xml:space="preserve"> IF( OR( $C$51 = $DS$51, $C$51 =""), 0, IF( ISNUMBER( AA51 ), 0, 1 ))</f>
        <v>0</v>
      </c>
      <c r="CS51" s="597">
        <f xml:space="preserve"> IF( OR( $C$51 = $DS$51, $C$51 =""), 0, IF( ISNUMBER( AB51 ), 0, 1 ))</f>
        <v>0</v>
      </c>
      <c r="CT51" s="597">
        <f xml:space="preserve"> IF( OR( $C$51 = $DS$51, $C$51 =""), 0, IF( ISNUMBER( AC51 ), 0, 1 ))</f>
        <v>0</v>
      </c>
      <c r="CU51" s="60"/>
      <c r="CV51" s="597">
        <f xml:space="preserve"> IF( OR( $C$51 = $DS$51, $C$51 =""), 0, IF( ISNUMBER( AE51 ), 0, 1 ))</f>
        <v>0</v>
      </c>
      <c r="CW51" s="597">
        <f xml:space="preserve"> IF( OR( $C$51 = $DS$51, $C$51 =""), 0, IF( ISNUMBER( AF51 ), 0, 1 ))</f>
        <v>0</v>
      </c>
      <c r="CX51" s="597">
        <f xml:space="preserve"> IF( OR( $C$51 = $DS$51, $C$51 =""), 0, IF( ISNUMBER( AG51 ), 0, 1 ))</f>
        <v>0</v>
      </c>
      <c r="CY51" s="597">
        <f xml:space="preserve"> IF( OR( $C$51 = $DS$51, $C$51 =""), 0, IF( ISNUMBER( AH51 ), 0, 1 ))</f>
        <v>0</v>
      </c>
      <c r="CZ51" s="597">
        <f xml:space="preserve"> IF( OR( $C$51 = $DS$51, $C$51 =""), 0, IF( ISNUMBER( AI51 ), 0, 1 ))</f>
        <v>0</v>
      </c>
      <c r="DA51" s="60"/>
      <c r="DB51" s="597">
        <f xml:space="preserve"> IF( OR( $C$51 = $DS$51, $C$51 =""), 0, IF( ISNUMBER( AK51 ), 0, 1 ))</f>
        <v>0</v>
      </c>
      <c r="DC51" s="597">
        <f xml:space="preserve"> IF( OR( $C$51 = $DS$51, $C$51 =""), 0, IF( ISNUMBER( AL51 ), 0, 1 ))</f>
        <v>0</v>
      </c>
      <c r="DD51" s="597">
        <f xml:space="preserve"> IF( OR( $C$51 = $DS$51, $C$51 =""), 0, IF( ISNUMBER( AM51 ), 0, 1 ))</f>
        <v>0</v>
      </c>
      <c r="DE51" s="597">
        <f xml:space="preserve"> IF( OR( $C$51 = $DS$51, $C$51 =""), 0, IF( ISNUMBER( AN51 ), 0, 1 ))</f>
        <v>0</v>
      </c>
      <c r="DF51" s="597">
        <f xml:space="preserve"> IF( OR( $C$51 = $DS$51, $C$51 =""), 0, IF( ISNUMBER( AO51 ), 0, 1 ))</f>
        <v>0</v>
      </c>
      <c r="DG51" s="60"/>
      <c r="DH51" s="597">
        <f xml:space="preserve"> IF( OR( $C$51 = $DS$51, $C$51 =""), 0, IF( ISNUMBER( AQ51 ), 0, 1 ))</f>
        <v>0</v>
      </c>
      <c r="DI51" s="597">
        <f xml:space="preserve"> IF( OR( $C$51 = $DS$51, $C$51 =""), 0, IF( ISNUMBER( AR51 ), 0, 1 ))</f>
        <v>0</v>
      </c>
      <c r="DJ51" s="597">
        <f xml:space="preserve"> IF( OR( $C$51 = $DS$51, $C$51 =""), 0, IF( ISNUMBER( AS51 ), 0, 1 ))</f>
        <v>0</v>
      </c>
      <c r="DK51" s="597">
        <f xml:space="preserve"> IF( OR( $C$51 = $DS$51, $C$51 =""), 0, IF( ISNUMBER( AT51 ), 0, 1 ))</f>
        <v>0</v>
      </c>
      <c r="DL51" s="597">
        <f xml:space="preserve"> IF( OR( $C$51 = $DS$51, $C$51 =""), 0, IF( ISNUMBER( AU51 ), 0, 1 ))</f>
        <v>0</v>
      </c>
      <c r="DM51" s="60"/>
      <c r="DN51" s="597">
        <f xml:space="preserve"> IF( OR( $C$51 = $DS$51, $C$51 =""), 0, IF( ISNUMBER( AW51 ), 0, 1 ))</f>
        <v>0</v>
      </c>
      <c r="DO51" s="597">
        <f xml:space="preserve"> IF( OR( $C$51 = $DS$51, $C$51 =""), 0, IF( ISNUMBER( AX51 ), 0, 1 ))</f>
        <v>0</v>
      </c>
      <c r="DP51" s="597">
        <f xml:space="preserve"> IF( OR( $C$51 = $DS$51, $C$51 =""), 0, IF( ISNUMBER( AY51 ), 0, 1 ))</f>
        <v>0</v>
      </c>
      <c r="DQ51" s="597">
        <f xml:space="preserve"> IF( OR( $C$51 = $DS$51, $C$51 =""), 0, IF( ISNUMBER( AZ51 ), 0, 1 ))</f>
        <v>0</v>
      </c>
      <c r="DR51" s="597">
        <f xml:space="preserve"> IF( OR( $C$51 = $DS$51, $C$51 =""), 0, IF( ISNUMBER( BA51 ), 0, 1 ))</f>
        <v>0</v>
      </c>
      <c r="DS51" s="342" t="s">
        <v>1434</v>
      </c>
      <c r="DT51" s="519"/>
    </row>
    <row r="52" spans="2:124" ht="14.25" customHeight="1" x14ac:dyDescent="0.3">
      <c r="B52" s="587">
        <f t="shared" si="9"/>
        <v>43</v>
      </c>
      <c r="C52" s="595" t="s">
        <v>1442</v>
      </c>
      <c r="D52" s="599"/>
      <c r="E52" s="600" t="s">
        <v>41</v>
      </c>
      <c r="F52" s="601">
        <v>3</v>
      </c>
      <c r="G52" s="463"/>
      <c r="H52" s="451"/>
      <c r="I52" s="451"/>
      <c r="J52" s="451"/>
      <c r="K52" s="580"/>
      <c r="L52" s="581">
        <f>SUM(G52:K52)</f>
        <v>0</v>
      </c>
      <c r="M52" s="463"/>
      <c r="N52" s="451"/>
      <c r="O52" s="451"/>
      <c r="P52" s="451"/>
      <c r="Q52" s="580"/>
      <c r="R52" s="581">
        <f>SUM(M52:Q52)</f>
        <v>0</v>
      </c>
      <c r="S52" s="463"/>
      <c r="T52" s="451"/>
      <c r="U52" s="451"/>
      <c r="V52" s="451"/>
      <c r="W52" s="580"/>
      <c r="X52" s="581">
        <f>SUM(S52:W52)</f>
        <v>0</v>
      </c>
      <c r="Y52" s="463"/>
      <c r="Z52" s="451"/>
      <c r="AA52" s="451"/>
      <c r="AB52" s="451"/>
      <c r="AC52" s="580"/>
      <c r="AD52" s="581">
        <f>SUM(Y52:AC52)</f>
        <v>0</v>
      </c>
      <c r="AE52" s="463"/>
      <c r="AF52" s="451"/>
      <c r="AG52" s="451"/>
      <c r="AH52" s="451"/>
      <c r="AI52" s="580"/>
      <c r="AJ52" s="581">
        <f>SUM(AE52:AI52)</f>
        <v>0</v>
      </c>
      <c r="AK52" s="463"/>
      <c r="AL52" s="451"/>
      <c r="AM52" s="451"/>
      <c r="AN52" s="451"/>
      <c r="AO52" s="580"/>
      <c r="AP52" s="581">
        <f>SUM(AK52:AO52)</f>
        <v>0</v>
      </c>
      <c r="AQ52" s="463"/>
      <c r="AR52" s="451"/>
      <c r="AS52" s="451"/>
      <c r="AT52" s="451"/>
      <c r="AU52" s="580"/>
      <c r="AV52" s="581">
        <f>SUM(AQ52:AU52)</f>
        <v>0</v>
      </c>
      <c r="AW52" s="463"/>
      <c r="AX52" s="451"/>
      <c r="AY52" s="451"/>
      <c r="AZ52" s="451"/>
      <c r="BA52" s="580"/>
      <c r="BB52" s="581">
        <f>SUM(AW52:BA52)</f>
        <v>0</v>
      </c>
      <c r="BC52" s="424"/>
      <c r="BD52" s="91"/>
      <c r="BE52" s="430" t="s">
        <v>498</v>
      </c>
      <c r="BF52" s="309"/>
      <c r="BG52" s="43">
        <f t="shared" si="11"/>
        <v>0</v>
      </c>
      <c r="BH52" s="567"/>
      <c r="BJ52" s="587">
        <f t="shared" si="10"/>
        <v>43</v>
      </c>
      <c r="BK52" s="602" t="s">
        <v>1443</v>
      </c>
      <c r="BL52" s="600" t="s">
        <v>41</v>
      </c>
      <c r="BM52" s="601">
        <v>3</v>
      </c>
      <c r="BN52" s="603" t="s">
        <v>1444</v>
      </c>
      <c r="BO52" s="583" t="s">
        <v>1445</v>
      </c>
      <c r="BP52" s="583" t="s">
        <v>1446</v>
      </c>
      <c r="BQ52" s="583" t="s">
        <v>1447</v>
      </c>
      <c r="BR52" s="604" t="s">
        <v>1448</v>
      </c>
      <c r="BS52" s="585" t="s">
        <v>1449</v>
      </c>
      <c r="BV52" s="597">
        <f t="shared" si="12"/>
        <v>0</v>
      </c>
      <c r="BX52" s="597">
        <f xml:space="preserve"> IF( OR( $C$52 = $DS$52, $C$52 =""), 0, IF( ISNUMBER( G52 ), 0, 1 ))</f>
        <v>0</v>
      </c>
      <c r="BY52" s="597">
        <f xml:space="preserve"> IF( OR( $C$52 = $DS$52, $C$52 =""), 0, IF( ISNUMBER( H52 ), 0, 1 ))</f>
        <v>0</v>
      </c>
      <c r="BZ52" s="597">
        <f xml:space="preserve"> IF( OR( $C$52 = $DS$52, $C$52 =""), 0, IF( ISNUMBER( I52 ), 0, 1 ))</f>
        <v>0</v>
      </c>
      <c r="CA52" s="597">
        <f xml:space="preserve"> IF( OR( $C$52 = $DS$52, $C$52 =""), 0, IF( ISNUMBER( J52 ), 0, 1 ))</f>
        <v>0</v>
      </c>
      <c r="CB52" s="597">
        <f xml:space="preserve"> IF( OR( $C$52 = $DS$52, $C$52 =""), 0, IF( ISNUMBER( K52 ), 0, 1 ))</f>
        <v>0</v>
      </c>
      <c r="CC52" s="577"/>
      <c r="CD52" s="597">
        <f xml:space="preserve"> IF( OR( $C$52 = $DS$52, $C$52 =""), 0, IF( ISNUMBER( M52 ), 0, 1 ))</f>
        <v>0</v>
      </c>
      <c r="CE52" s="597">
        <f xml:space="preserve"> IF( OR( $C$52 = $DS$52, $C$52 =""), 0, IF( ISNUMBER( N52 ), 0, 1 ))</f>
        <v>0</v>
      </c>
      <c r="CF52" s="597">
        <f xml:space="preserve"> IF( OR( $C$52 = $DS$52, $C$52 =""), 0, IF( ISNUMBER( O52 ), 0, 1 ))</f>
        <v>0</v>
      </c>
      <c r="CG52" s="597">
        <f xml:space="preserve"> IF( OR( $C$52 = $DS$52, $C$52 =""), 0, IF( ISNUMBER( P52 ), 0, 1 ))</f>
        <v>0</v>
      </c>
      <c r="CH52" s="597">
        <f xml:space="preserve"> IF( OR( $C$52 = $DS$52, $C$52 =""), 0, IF( ISNUMBER( Q52 ), 0, 1 ))</f>
        <v>0</v>
      </c>
      <c r="CI52" s="60"/>
      <c r="CJ52" s="597">
        <f xml:space="preserve"> IF( OR( $C$52 = $DS$52, $C$52 =""), 0, IF( ISNUMBER( S52 ), 0, 1 ))</f>
        <v>0</v>
      </c>
      <c r="CK52" s="597">
        <f xml:space="preserve"> IF( OR( $C$52 = $DS$52, $C$52 =""), 0, IF( ISNUMBER( T52 ), 0, 1 ))</f>
        <v>0</v>
      </c>
      <c r="CL52" s="597">
        <f xml:space="preserve"> IF( OR( $C$52 = $DS$52, $C$52 =""), 0, IF( ISNUMBER( U52 ), 0, 1 ))</f>
        <v>0</v>
      </c>
      <c r="CM52" s="597">
        <f xml:space="preserve"> IF( OR( $C$52 = $DS$52, $C$52 =""), 0, IF( ISNUMBER( V52 ), 0, 1 ))</f>
        <v>0</v>
      </c>
      <c r="CN52" s="597">
        <f xml:space="preserve"> IF( OR( $C$52 = $DS$52, $C$52 =""), 0, IF( ISNUMBER( W52 ), 0, 1 ))</f>
        <v>0</v>
      </c>
      <c r="CO52" s="60"/>
      <c r="CP52" s="597">
        <f xml:space="preserve"> IF( OR( $C$52 = $DS$52, $C$52 =""), 0, IF( ISNUMBER( Y52 ), 0, 1 ))</f>
        <v>0</v>
      </c>
      <c r="CQ52" s="597">
        <f xml:space="preserve"> IF( OR( $C$52 = $DS$52, $C$52 =""), 0, IF( ISNUMBER( Z52 ), 0, 1 ))</f>
        <v>0</v>
      </c>
      <c r="CR52" s="597">
        <f xml:space="preserve"> IF( OR( $C$52 = $DS$52, $C$52 =""), 0, IF( ISNUMBER( AA52 ), 0, 1 ))</f>
        <v>0</v>
      </c>
      <c r="CS52" s="597">
        <f xml:space="preserve"> IF( OR( $C$52 = $DS$52, $C$52 =""), 0, IF( ISNUMBER( AB52 ), 0, 1 ))</f>
        <v>0</v>
      </c>
      <c r="CT52" s="597">
        <f xml:space="preserve"> IF( OR( $C$52 = $DS$52, $C$52 =""), 0, IF( ISNUMBER( AC52 ), 0, 1 ))</f>
        <v>0</v>
      </c>
      <c r="CU52" s="60"/>
      <c r="CV52" s="597">
        <f xml:space="preserve"> IF( OR( $C$52 = $DS$52, $C$52 =""), 0, IF( ISNUMBER( AE52 ), 0, 1 ))</f>
        <v>0</v>
      </c>
      <c r="CW52" s="597">
        <f xml:space="preserve"> IF( OR( $C$52 = $DS$52, $C$52 =""), 0, IF( ISNUMBER( AF52 ), 0, 1 ))</f>
        <v>0</v>
      </c>
      <c r="CX52" s="597">
        <f xml:space="preserve"> IF( OR( $C$52 = $DS$52, $C$52 =""), 0, IF( ISNUMBER( AG52 ), 0, 1 ))</f>
        <v>0</v>
      </c>
      <c r="CY52" s="597">
        <f xml:space="preserve"> IF( OR( $C$52 = $DS$52, $C$52 =""), 0, IF( ISNUMBER( AH52 ), 0, 1 ))</f>
        <v>0</v>
      </c>
      <c r="CZ52" s="597">
        <f xml:space="preserve"> IF( OR( $C$52 = $DS$52, $C$52 =""), 0, IF( ISNUMBER( AI52 ), 0, 1 ))</f>
        <v>0</v>
      </c>
      <c r="DA52" s="60"/>
      <c r="DB52" s="597">
        <f xml:space="preserve"> IF( OR( $C$52 = $DS$52, $C$52 =""), 0, IF( ISNUMBER( AK52 ), 0, 1 ))</f>
        <v>0</v>
      </c>
      <c r="DC52" s="597">
        <f xml:space="preserve"> IF( OR( $C$52 = $DS$52, $C$52 =""), 0, IF( ISNUMBER( AL52 ), 0, 1 ))</f>
        <v>0</v>
      </c>
      <c r="DD52" s="597">
        <f xml:space="preserve"> IF( OR( $C$52 = $DS$52, $C$52 =""), 0, IF( ISNUMBER( AM52 ), 0, 1 ))</f>
        <v>0</v>
      </c>
      <c r="DE52" s="597">
        <f xml:space="preserve"> IF( OR( $C$52 = $DS$52, $C$52 =""), 0, IF( ISNUMBER( AN52 ), 0, 1 ))</f>
        <v>0</v>
      </c>
      <c r="DF52" s="597">
        <f xml:space="preserve"> IF( OR( $C$52 = $DS$52, $C$52 =""), 0, IF( ISNUMBER( AO52 ), 0, 1 ))</f>
        <v>0</v>
      </c>
      <c r="DG52" s="60"/>
      <c r="DH52" s="597">
        <f xml:space="preserve"> IF( OR( $C$52 = $DS$52, $C$52 =""), 0, IF( ISNUMBER( AQ52 ), 0, 1 ))</f>
        <v>0</v>
      </c>
      <c r="DI52" s="597">
        <f xml:space="preserve"> IF( OR( $C$52 = $DS$52, $C$52 =""), 0, IF( ISNUMBER( AR52 ), 0, 1 ))</f>
        <v>0</v>
      </c>
      <c r="DJ52" s="597">
        <f xml:space="preserve"> IF( OR( $C$52 = $DS$52, $C$52 =""), 0, IF( ISNUMBER( AS52 ), 0, 1 ))</f>
        <v>0</v>
      </c>
      <c r="DK52" s="597">
        <f xml:space="preserve"> IF( OR( $C$52 = $DS$52, $C$52 =""), 0, IF( ISNUMBER( AT52 ), 0, 1 ))</f>
        <v>0</v>
      </c>
      <c r="DL52" s="597">
        <f xml:space="preserve"> IF( OR( $C$52 = $DS$52, $C$52 =""), 0, IF( ISNUMBER( AU52 ), 0, 1 ))</f>
        <v>0</v>
      </c>
      <c r="DM52" s="60"/>
      <c r="DN52" s="597">
        <f xml:space="preserve"> IF( OR( $C$52 = $DS$52, $C$52 =""), 0, IF( ISNUMBER( AW52 ), 0, 1 ))</f>
        <v>0</v>
      </c>
      <c r="DO52" s="597">
        <f xml:space="preserve"> IF( OR( $C$52 = $DS$52, $C$52 =""), 0, IF( ISNUMBER( AX52 ), 0, 1 ))</f>
        <v>0</v>
      </c>
      <c r="DP52" s="597">
        <f xml:space="preserve"> IF( OR( $C$52 = $DS$52, $C$52 =""), 0, IF( ISNUMBER( AY52 ), 0, 1 ))</f>
        <v>0</v>
      </c>
      <c r="DQ52" s="597">
        <f xml:space="preserve"> IF( OR( $C$52 = $DS$52, $C$52 =""), 0, IF( ISNUMBER( AZ52 ), 0, 1 ))</f>
        <v>0</v>
      </c>
      <c r="DR52" s="597">
        <f xml:space="preserve"> IF( OR( $C$52 = $DS$52, $C$52 =""), 0, IF( ISNUMBER( BA52 ), 0, 1 ))</f>
        <v>0</v>
      </c>
      <c r="DS52" s="342" t="s">
        <v>1442</v>
      </c>
      <c r="DT52" s="519"/>
    </row>
    <row r="53" spans="2:124" ht="14.25" customHeight="1" x14ac:dyDescent="0.3">
      <c r="B53" s="587">
        <f t="shared" si="9"/>
        <v>44</v>
      </c>
      <c r="C53" s="595" t="s">
        <v>1450</v>
      </c>
      <c r="D53" s="599"/>
      <c r="E53" s="600" t="s">
        <v>41</v>
      </c>
      <c r="F53" s="601">
        <v>3</v>
      </c>
      <c r="G53" s="463"/>
      <c r="H53" s="451"/>
      <c r="I53" s="451"/>
      <c r="J53" s="451"/>
      <c r="K53" s="580"/>
      <c r="L53" s="581">
        <f>SUM(G53:K53)</f>
        <v>0</v>
      </c>
      <c r="M53" s="463"/>
      <c r="N53" s="451"/>
      <c r="O53" s="451"/>
      <c r="P53" s="451"/>
      <c r="Q53" s="580"/>
      <c r="R53" s="581">
        <f>SUM(M53:Q53)</f>
        <v>0</v>
      </c>
      <c r="S53" s="463"/>
      <c r="T53" s="451"/>
      <c r="U53" s="451"/>
      <c r="V53" s="451"/>
      <c r="W53" s="580"/>
      <c r="X53" s="581">
        <f>SUM(S53:W53)</f>
        <v>0</v>
      </c>
      <c r="Y53" s="463"/>
      <c r="Z53" s="451"/>
      <c r="AA53" s="451"/>
      <c r="AB53" s="451"/>
      <c r="AC53" s="580"/>
      <c r="AD53" s="581">
        <f>SUM(Y53:AC53)</f>
        <v>0</v>
      </c>
      <c r="AE53" s="463"/>
      <c r="AF53" s="451"/>
      <c r="AG53" s="451"/>
      <c r="AH53" s="451"/>
      <c r="AI53" s="580"/>
      <c r="AJ53" s="581">
        <f>SUM(AE53:AI53)</f>
        <v>0</v>
      </c>
      <c r="AK53" s="463"/>
      <c r="AL53" s="451"/>
      <c r="AM53" s="451"/>
      <c r="AN53" s="451"/>
      <c r="AO53" s="580"/>
      <c r="AP53" s="581">
        <f>SUM(AK53:AO53)</f>
        <v>0</v>
      </c>
      <c r="AQ53" s="463"/>
      <c r="AR53" s="451"/>
      <c r="AS53" s="451"/>
      <c r="AT53" s="451"/>
      <c r="AU53" s="580"/>
      <c r="AV53" s="581">
        <f>SUM(AQ53:AU53)</f>
        <v>0</v>
      </c>
      <c r="AW53" s="463"/>
      <c r="AX53" s="451"/>
      <c r="AY53" s="451"/>
      <c r="AZ53" s="451"/>
      <c r="BA53" s="580"/>
      <c r="BB53" s="581">
        <f>SUM(AW53:BA53)</f>
        <v>0</v>
      </c>
      <c r="BC53" s="424"/>
      <c r="BD53" s="91"/>
      <c r="BE53" s="430" t="s">
        <v>498</v>
      </c>
      <c r="BF53" s="71"/>
      <c r="BG53" s="43">
        <f t="shared" si="11"/>
        <v>0</v>
      </c>
      <c r="BH53" s="567"/>
      <c r="BJ53" s="587">
        <f t="shared" si="10"/>
        <v>44</v>
      </c>
      <c r="BK53" s="602" t="s">
        <v>1451</v>
      </c>
      <c r="BL53" s="600" t="s">
        <v>41</v>
      </c>
      <c r="BM53" s="601">
        <v>3</v>
      </c>
      <c r="BN53" s="603" t="s">
        <v>1452</v>
      </c>
      <c r="BO53" s="583" t="s">
        <v>1453</v>
      </c>
      <c r="BP53" s="583" t="s">
        <v>1454</v>
      </c>
      <c r="BQ53" s="583" t="s">
        <v>1455</v>
      </c>
      <c r="BR53" s="604" t="s">
        <v>1456</v>
      </c>
      <c r="BS53" s="585" t="s">
        <v>1457</v>
      </c>
      <c r="BV53" s="597">
        <f t="shared" si="12"/>
        <v>0</v>
      </c>
      <c r="BX53" s="597">
        <f xml:space="preserve"> IF( OR( $C$53 = $DS$53, $C$53 =""), 0, IF( ISNUMBER( G53 ), 0, 1 ))</f>
        <v>0</v>
      </c>
      <c r="BY53" s="597">
        <f xml:space="preserve"> IF( OR( $C$53 = $DS$53, $C$53 =""), 0, IF( ISNUMBER( H53 ), 0, 1 ))</f>
        <v>0</v>
      </c>
      <c r="BZ53" s="597">
        <f xml:space="preserve"> IF( OR( $C$53 = $DS$53, $C$53 =""), 0, IF( ISNUMBER( I53 ), 0, 1 ))</f>
        <v>0</v>
      </c>
      <c r="CA53" s="597">
        <f xml:space="preserve"> IF( OR( $C$53 = $DS$53, $C$53 =""), 0, IF( ISNUMBER( J53 ), 0, 1 ))</f>
        <v>0</v>
      </c>
      <c r="CB53" s="597">
        <f xml:space="preserve"> IF( OR( $C$53 = $DS$53, $C$53 =""), 0, IF( ISNUMBER( K53 ), 0, 1 ))</f>
        <v>0</v>
      </c>
      <c r="CC53" s="577"/>
      <c r="CD53" s="597">
        <f xml:space="preserve"> IF( OR( $C$53 = $DS$53, $C$53 =""), 0, IF( ISNUMBER( M53 ), 0, 1 ))</f>
        <v>0</v>
      </c>
      <c r="CE53" s="597">
        <f xml:space="preserve"> IF( OR( $C$53 = $DS$53, $C$53 =""), 0, IF( ISNUMBER( N53 ), 0, 1 ))</f>
        <v>0</v>
      </c>
      <c r="CF53" s="597">
        <f xml:space="preserve"> IF( OR( $C$53 = $DS$53, $C$53 =""), 0, IF( ISNUMBER( O53 ), 0, 1 ))</f>
        <v>0</v>
      </c>
      <c r="CG53" s="597">
        <f xml:space="preserve"> IF( OR( $C$53 = $DS$53, $C$53 =""), 0, IF( ISNUMBER( P53 ), 0, 1 ))</f>
        <v>0</v>
      </c>
      <c r="CH53" s="597">
        <f xml:space="preserve"> IF( OR( $C$53 = $DS$53, $C$53 =""), 0, IF( ISNUMBER( Q53 ), 0, 1 ))</f>
        <v>0</v>
      </c>
      <c r="CI53" s="60"/>
      <c r="CJ53" s="597">
        <f xml:space="preserve"> IF( OR( $C$53 = $DS$53, $C$53 =""), 0, IF( ISNUMBER( S53 ), 0, 1 ))</f>
        <v>0</v>
      </c>
      <c r="CK53" s="597">
        <f xml:space="preserve"> IF( OR( $C$53 = $DS$53, $C$53 =""), 0, IF( ISNUMBER( T53 ), 0, 1 ))</f>
        <v>0</v>
      </c>
      <c r="CL53" s="597">
        <f xml:space="preserve"> IF( OR( $C$53 = $DS$53, $C$53 =""), 0, IF( ISNUMBER( U53 ), 0, 1 ))</f>
        <v>0</v>
      </c>
      <c r="CM53" s="597">
        <f xml:space="preserve"> IF( OR( $C$53 = $DS$53, $C$53 =""), 0, IF( ISNUMBER( V53 ), 0, 1 ))</f>
        <v>0</v>
      </c>
      <c r="CN53" s="597">
        <f xml:space="preserve"> IF( OR( $C$53 = $DS$53, $C$53 =""), 0, IF( ISNUMBER( W53 ), 0, 1 ))</f>
        <v>0</v>
      </c>
      <c r="CO53" s="60"/>
      <c r="CP53" s="597">
        <f xml:space="preserve"> IF( OR( $C$53 = $DS$53, $C$53 =""), 0, IF( ISNUMBER( Y53 ), 0, 1 ))</f>
        <v>0</v>
      </c>
      <c r="CQ53" s="597">
        <f xml:space="preserve"> IF( OR( $C$53 = $DS$53, $C$53 =""), 0, IF( ISNUMBER( Z53 ), 0, 1 ))</f>
        <v>0</v>
      </c>
      <c r="CR53" s="597">
        <f xml:space="preserve"> IF( OR( $C$53 = $DS$53, $C$53 =""), 0, IF( ISNUMBER( AA53 ), 0, 1 ))</f>
        <v>0</v>
      </c>
      <c r="CS53" s="597">
        <f xml:space="preserve"> IF( OR( $C$53 = $DS$53, $C$53 =""), 0, IF( ISNUMBER( AB53 ), 0, 1 ))</f>
        <v>0</v>
      </c>
      <c r="CT53" s="597">
        <f xml:space="preserve"> IF( OR( $C$53 = $DS$53, $C$53 =""), 0, IF( ISNUMBER( AC53 ), 0, 1 ))</f>
        <v>0</v>
      </c>
      <c r="CU53" s="60"/>
      <c r="CV53" s="597">
        <f xml:space="preserve"> IF( OR( $C$53 = $DS$53, $C$53 =""), 0, IF( ISNUMBER( AE53 ), 0, 1 ))</f>
        <v>0</v>
      </c>
      <c r="CW53" s="597">
        <f xml:space="preserve"> IF( OR( $C$53 = $DS$53, $C$53 =""), 0, IF( ISNUMBER( AF53 ), 0, 1 ))</f>
        <v>0</v>
      </c>
      <c r="CX53" s="597">
        <f xml:space="preserve"> IF( OR( $C$53 = $DS$53, $C$53 =""), 0, IF( ISNUMBER( AG53 ), 0, 1 ))</f>
        <v>0</v>
      </c>
      <c r="CY53" s="597">
        <f xml:space="preserve"> IF( OR( $C$53 = $DS$53, $C$53 =""), 0, IF( ISNUMBER( AH53 ), 0, 1 ))</f>
        <v>0</v>
      </c>
      <c r="CZ53" s="597">
        <f xml:space="preserve"> IF( OR( $C$53 = $DS$53, $C$53 =""), 0, IF( ISNUMBER( AI53 ), 0, 1 ))</f>
        <v>0</v>
      </c>
      <c r="DA53" s="60"/>
      <c r="DB53" s="597">
        <f xml:space="preserve"> IF( OR( $C$53 = $DS$53, $C$53 =""), 0, IF( ISNUMBER( AK53 ), 0, 1 ))</f>
        <v>0</v>
      </c>
      <c r="DC53" s="597">
        <f xml:space="preserve"> IF( OR( $C$53 = $DS$53, $C$53 =""), 0, IF( ISNUMBER( AL53 ), 0, 1 ))</f>
        <v>0</v>
      </c>
      <c r="DD53" s="597">
        <f xml:space="preserve"> IF( OR( $C$53 = $DS$53, $C$53 =""), 0, IF( ISNUMBER( AM53 ), 0, 1 ))</f>
        <v>0</v>
      </c>
      <c r="DE53" s="597">
        <f xml:space="preserve"> IF( OR( $C$53 = $DS$53, $C$53 =""), 0, IF( ISNUMBER( AN53 ), 0, 1 ))</f>
        <v>0</v>
      </c>
      <c r="DF53" s="597">
        <f xml:space="preserve"> IF( OR( $C$53 = $DS$53, $C$53 =""), 0, IF( ISNUMBER( AO53 ), 0, 1 ))</f>
        <v>0</v>
      </c>
      <c r="DG53" s="60"/>
      <c r="DH53" s="597">
        <f xml:space="preserve"> IF( OR( $C$53 = $DS$53, $C$53 =""), 0, IF( ISNUMBER( AQ53 ), 0, 1 ))</f>
        <v>0</v>
      </c>
      <c r="DI53" s="597">
        <f xml:space="preserve"> IF( OR( $C$53 = $DS$53, $C$53 =""), 0, IF( ISNUMBER( AR53 ), 0, 1 ))</f>
        <v>0</v>
      </c>
      <c r="DJ53" s="597">
        <f xml:space="preserve"> IF( OR( $C$53 = $DS$53, $C$53 =""), 0, IF( ISNUMBER( AS53 ), 0, 1 ))</f>
        <v>0</v>
      </c>
      <c r="DK53" s="597">
        <f xml:space="preserve"> IF( OR( $C$53 = $DS$53, $C$53 =""), 0, IF( ISNUMBER( AT53 ), 0, 1 ))</f>
        <v>0</v>
      </c>
      <c r="DL53" s="597">
        <f xml:space="preserve"> IF( OR( $C$53 = $DS$53, $C$53 =""), 0, IF( ISNUMBER( AU53 ), 0, 1 ))</f>
        <v>0</v>
      </c>
      <c r="DM53" s="60"/>
      <c r="DN53" s="597">
        <f xml:space="preserve"> IF( OR( $C$53 = $DS$53, $C$53 =""), 0, IF( ISNUMBER( AW53 ), 0, 1 ))</f>
        <v>0</v>
      </c>
      <c r="DO53" s="597">
        <f xml:space="preserve"> IF( OR( $C$53 = $DS$53, $C$53 =""), 0, IF( ISNUMBER( AX53 ), 0, 1 ))</f>
        <v>0</v>
      </c>
      <c r="DP53" s="597">
        <f xml:space="preserve"> IF( OR( $C$53 = $DS$53, $C$53 =""), 0, IF( ISNUMBER( AY53 ), 0, 1 ))</f>
        <v>0</v>
      </c>
      <c r="DQ53" s="597">
        <f xml:space="preserve"> IF( OR( $C$53 = $DS$53, $C$53 =""), 0, IF( ISNUMBER( AZ53 ), 0, 1 ))</f>
        <v>0</v>
      </c>
      <c r="DR53" s="597">
        <f xml:space="preserve"> IF( OR( $C$53 = $DS$53, $C$53 =""), 0, IF( ISNUMBER( BA53 ), 0, 1 ))</f>
        <v>0</v>
      </c>
      <c r="DS53" s="342" t="s">
        <v>1450</v>
      </c>
      <c r="DT53" s="519"/>
    </row>
    <row r="54" spans="2:124" ht="14.25" customHeight="1" x14ac:dyDescent="0.3">
      <c r="B54" s="587">
        <f t="shared" si="9"/>
        <v>45</v>
      </c>
      <c r="C54" s="595" t="s">
        <v>1458</v>
      </c>
      <c r="D54" s="599"/>
      <c r="E54" s="600" t="s">
        <v>41</v>
      </c>
      <c r="F54" s="601">
        <v>3</v>
      </c>
      <c r="G54" s="463"/>
      <c r="H54" s="451"/>
      <c r="I54" s="451"/>
      <c r="J54" s="451"/>
      <c r="K54" s="580"/>
      <c r="L54" s="581">
        <f>SUM(G54:K54)</f>
        <v>0</v>
      </c>
      <c r="M54" s="463"/>
      <c r="N54" s="451"/>
      <c r="O54" s="451"/>
      <c r="P54" s="451"/>
      <c r="Q54" s="580"/>
      <c r="R54" s="581">
        <f>SUM(M54:Q54)</f>
        <v>0</v>
      </c>
      <c r="S54" s="463"/>
      <c r="T54" s="451"/>
      <c r="U54" s="451"/>
      <c r="V54" s="451"/>
      <c r="W54" s="580"/>
      <c r="X54" s="581">
        <f>SUM(S54:W54)</f>
        <v>0</v>
      </c>
      <c r="Y54" s="463"/>
      <c r="Z54" s="451"/>
      <c r="AA54" s="451"/>
      <c r="AB54" s="451"/>
      <c r="AC54" s="580"/>
      <c r="AD54" s="581">
        <f>SUM(Y54:AC54)</f>
        <v>0</v>
      </c>
      <c r="AE54" s="463"/>
      <c r="AF54" s="451"/>
      <c r="AG54" s="451"/>
      <c r="AH54" s="451"/>
      <c r="AI54" s="580"/>
      <c r="AJ54" s="581">
        <f>SUM(AE54:AI54)</f>
        <v>0</v>
      </c>
      <c r="AK54" s="463"/>
      <c r="AL54" s="451"/>
      <c r="AM54" s="451"/>
      <c r="AN54" s="451"/>
      <c r="AO54" s="580"/>
      <c r="AP54" s="581">
        <f>SUM(AK54:AO54)</f>
        <v>0</v>
      </c>
      <c r="AQ54" s="463"/>
      <c r="AR54" s="451"/>
      <c r="AS54" s="451"/>
      <c r="AT54" s="451"/>
      <c r="AU54" s="580"/>
      <c r="AV54" s="581">
        <f>SUM(AQ54:AU54)</f>
        <v>0</v>
      </c>
      <c r="AW54" s="463"/>
      <c r="AX54" s="451"/>
      <c r="AY54" s="451"/>
      <c r="AZ54" s="451"/>
      <c r="BA54" s="580"/>
      <c r="BB54" s="581">
        <f>SUM(AW54:BA54)</f>
        <v>0</v>
      </c>
      <c r="BC54" s="424"/>
      <c r="BD54" s="91"/>
      <c r="BE54" s="430" t="s">
        <v>498</v>
      </c>
      <c r="BF54" s="71"/>
      <c r="BG54" s="43">
        <f t="shared" si="11"/>
        <v>0</v>
      </c>
      <c r="BH54" s="567"/>
      <c r="BJ54" s="587">
        <f t="shared" si="10"/>
        <v>45</v>
      </c>
      <c r="BK54" s="602" t="s">
        <v>1459</v>
      </c>
      <c r="BL54" s="600" t="s">
        <v>41</v>
      </c>
      <c r="BM54" s="601">
        <v>3</v>
      </c>
      <c r="BN54" s="603" t="s">
        <v>1460</v>
      </c>
      <c r="BO54" s="583" t="s">
        <v>1461</v>
      </c>
      <c r="BP54" s="583" t="s">
        <v>1462</v>
      </c>
      <c r="BQ54" s="583" t="s">
        <v>1463</v>
      </c>
      <c r="BR54" s="604" t="s">
        <v>1464</v>
      </c>
      <c r="BS54" s="585" t="s">
        <v>1465</v>
      </c>
      <c r="BV54" s="597">
        <f t="shared" si="12"/>
        <v>0</v>
      </c>
      <c r="BX54" s="597">
        <f xml:space="preserve"> IF( OR( $C$54 = $DS$54, $C$54 =""), 0, IF( ISNUMBER( G54 ), 0, 1 ))</f>
        <v>0</v>
      </c>
      <c r="BY54" s="597">
        <f xml:space="preserve"> IF( OR( $C$54 = $DS$54, $C$54 =""), 0, IF( ISNUMBER( H54 ), 0, 1 ))</f>
        <v>0</v>
      </c>
      <c r="BZ54" s="597">
        <f xml:space="preserve"> IF( OR( $C$54 = $DS$54, $C$54 =""), 0, IF( ISNUMBER( I54 ), 0, 1 ))</f>
        <v>0</v>
      </c>
      <c r="CA54" s="597">
        <f xml:space="preserve"> IF( OR( $C$54 = $DS$54, $C$54 =""), 0, IF( ISNUMBER( J54 ), 0, 1 ))</f>
        <v>0</v>
      </c>
      <c r="CB54" s="597">
        <f xml:space="preserve"> IF( OR( $C$54 = $DS$54, $C$54 =""), 0, IF( ISNUMBER( K54 ), 0, 1 ))</f>
        <v>0</v>
      </c>
      <c r="CC54" s="577"/>
      <c r="CD54" s="597">
        <f xml:space="preserve"> IF( OR( $C$54 = $DS$54, $C$54 =""), 0, IF( ISNUMBER( M54 ), 0, 1 ))</f>
        <v>0</v>
      </c>
      <c r="CE54" s="597">
        <f xml:space="preserve"> IF( OR( $C$54 = $DS$54, $C$54 =""), 0, IF( ISNUMBER( N54 ), 0, 1 ))</f>
        <v>0</v>
      </c>
      <c r="CF54" s="597">
        <f xml:space="preserve"> IF( OR( $C$54 = $DS$54, $C$54 =""), 0, IF( ISNUMBER( O54 ), 0, 1 ))</f>
        <v>0</v>
      </c>
      <c r="CG54" s="597">
        <f xml:space="preserve"> IF( OR( $C$54 = $DS$54, $C$54 =""), 0, IF( ISNUMBER( P54 ), 0, 1 ))</f>
        <v>0</v>
      </c>
      <c r="CH54" s="597">
        <f xml:space="preserve"> IF( OR( $C$54 = $DS$54, $C$54 =""), 0, IF( ISNUMBER( Q54 ), 0, 1 ))</f>
        <v>0</v>
      </c>
      <c r="CI54" s="60"/>
      <c r="CJ54" s="597">
        <f xml:space="preserve"> IF( OR( $C$54 = $DS$54, $C$54 =""), 0, IF( ISNUMBER( S54 ), 0, 1 ))</f>
        <v>0</v>
      </c>
      <c r="CK54" s="597">
        <f xml:space="preserve"> IF( OR( $C$54 = $DS$54, $C$54 =""), 0, IF( ISNUMBER( T54 ), 0, 1 ))</f>
        <v>0</v>
      </c>
      <c r="CL54" s="597">
        <f xml:space="preserve"> IF( OR( $C$54 = $DS$54, $C$54 =""), 0, IF( ISNUMBER( U54 ), 0, 1 ))</f>
        <v>0</v>
      </c>
      <c r="CM54" s="597">
        <f xml:space="preserve"> IF( OR( $C$54 = $DS$54, $C$54 =""), 0, IF( ISNUMBER( V54 ), 0, 1 ))</f>
        <v>0</v>
      </c>
      <c r="CN54" s="597">
        <f xml:space="preserve"> IF( OR( $C$54 = $DS$54, $C$54 =""), 0, IF( ISNUMBER( W54 ), 0, 1 ))</f>
        <v>0</v>
      </c>
      <c r="CO54" s="60"/>
      <c r="CP54" s="597">
        <f xml:space="preserve"> IF( OR( $C$54 = $DS$54, $C$54 =""), 0, IF( ISNUMBER( Y54 ), 0, 1 ))</f>
        <v>0</v>
      </c>
      <c r="CQ54" s="597">
        <f xml:space="preserve"> IF( OR( $C$54 = $DS$54, $C$54 =""), 0, IF( ISNUMBER( Z54 ), 0, 1 ))</f>
        <v>0</v>
      </c>
      <c r="CR54" s="597">
        <f xml:space="preserve"> IF( OR( $C$54 = $DS$54, $C$54 =""), 0, IF( ISNUMBER( AA54 ), 0, 1 ))</f>
        <v>0</v>
      </c>
      <c r="CS54" s="597">
        <f xml:space="preserve"> IF( OR( $C$54 = $DS$54, $C$54 =""), 0, IF( ISNUMBER( AB54 ), 0, 1 ))</f>
        <v>0</v>
      </c>
      <c r="CT54" s="597">
        <f xml:space="preserve"> IF( OR( $C$54 = $DS$54, $C$54 =""), 0, IF( ISNUMBER( AC54 ), 0, 1 ))</f>
        <v>0</v>
      </c>
      <c r="CU54" s="60"/>
      <c r="CV54" s="597">
        <f xml:space="preserve"> IF( OR( $C$54 = $DS$54, $C$54 =""), 0, IF( ISNUMBER( AE54 ), 0, 1 ))</f>
        <v>0</v>
      </c>
      <c r="CW54" s="597">
        <f xml:space="preserve"> IF( OR( $C$54 = $DS$54, $C$54 =""), 0, IF( ISNUMBER( AF54 ), 0, 1 ))</f>
        <v>0</v>
      </c>
      <c r="CX54" s="597">
        <f xml:space="preserve"> IF( OR( $C$54 = $DS$54, $C$54 =""), 0, IF( ISNUMBER( AG54 ), 0, 1 ))</f>
        <v>0</v>
      </c>
      <c r="CY54" s="597">
        <f xml:space="preserve"> IF( OR( $C$54 = $DS$54, $C$54 =""), 0, IF( ISNUMBER( AH54 ), 0, 1 ))</f>
        <v>0</v>
      </c>
      <c r="CZ54" s="597">
        <f xml:space="preserve"> IF( OR( $C$54 = $DS$54, $C$54 =""), 0, IF( ISNUMBER( AI54 ), 0, 1 ))</f>
        <v>0</v>
      </c>
      <c r="DA54" s="60"/>
      <c r="DB54" s="597">
        <f xml:space="preserve"> IF( OR( $C$54 = $DS$54, $C$54 =""), 0, IF( ISNUMBER( AK54 ), 0, 1 ))</f>
        <v>0</v>
      </c>
      <c r="DC54" s="597">
        <f xml:space="preserve"> IF( OR( $C$54 = $DS$54, $C$54 =""), 0, IF( ISNUMBER( AL54 ), 0, 1 ))</f>
        <v>0</v>
      </c>
      <c r="DD54" s="597">
        <f xml:space="preserve"> IF( OR( $C$54 = $DS$54, $C$54 =""), 0, IF( ISNUMBER( AM54 ), 0, 1 ))</f>
        <v>0</v>
      </c>
      <c r="DE54" s="597">
        <f xml:space="preserve"> IF( OR( $C$54 = $DS$54, $C$54 =""), 0, IF( ISNUMBER( AN54 ), 0, 1 ))</f>
        <v>0</v>
      </c>
      <c r="DF54" s="597">
        <f xml:space="preserve"> IF( OR( $C$54 = $DS$54, $C$54 =""), 0, IF( ISNUMBER( AO54 ), 0, 1 ))</f>
        <v>0</v>
      </c>
      <c r="DG54" s="60"/>
      <c r="DH54" s="597">
        <f xml:space="preserve"> IF( OR( $C$54 = $DS$54, $C$54 =""), 0, IF( ISNUMBER( AQ54 ), 0, 1 ))</f>
        <v>0</v>
      </c>
      <c r="DI54" s="597">
        <f xml:space="preserve"> IF( OR( $C$54 = $DS$54, $C$54 =""), 0, IF( ISNUMBER( AR54 ), 0, 1 ))</f>
        <v>0</v>
      </c>
      <c r="DJ54" s="597">
        <f xml:space="preserve"> IF( OR( $C$54 = $DS$54, $C$54 =""), 0, IF( ISNUMBER( AS54 ), 0, 1 ))</f>
        <v>0</v>
      </c>
      <c r="DK54" s="597">
        <f xml:space="preserve"> IF( OR( $C$54 = $DS$54, $C$54 =""), 0, IF( ISNUMBER( AT54 ), 0, 1 ))</f>
        <v>0</v>
      </c>
      <c r="DL54" s="597">
        <f xml:space="preserve"> IF( OR( $C$54 = $DS$54, $C$54 =""), 0, IF( ISNUMBER( AU54 ), 0, 1 ))</f>
        <v>0</v>
      </c>
      <c r="DM54" s="60"/>
      <c r="DN54" s="597">
        <f xml:space="preserve"> IF( OR( $C$54 = $DS$54, $C$54 =""), 0, IF( ISNUMBER( AW54 ), 0, 1 ))</f>
        <v>0</v>
      </c>
      <c r="DO54" s="597">
        <f xml:space="preserve"> IF( OR( $C$54 = $DS$54, $C$54 =""), 0, IF( ISNUMBER( AX54 ), 0, 1 ))</f>
        <v>0</v>
      </c>
      <c r="DP54" s="597">
        <f xml:space="preserve"> IF( OR( $C$54 = $DS$54, $C$54 =""), 0, IF( ISNUMBER( AY54 ), 0, 1 ))</f>
        <v>0</v>
      </c>
      <c r="DQ54" s="597">
        <f xml:space="preserve"> IF( OR( $C$54 = $DS$54, $C$54 =""), 0, IF( ISNUMBER( AZ54 ), 0, 1 ))</f>
        <v>0</v>
      </c>
      <c r="DR54" s="597">
        <f xml:space="preserve"> IF( OR( $C$54 = $DS$54, $C$54 =""), 0, IF( ISNUMBER( BA54 ), 0, 1 ))</f>
        <v>0</v>
      </c>
      <c r="DS54" s="342" t="s">
        <v>1458</v>
      </c>
      <c r="DT54" s="519"/>
    </row>
    <row r="55" spans="2:124" ht="14.25" customHeight="1" thickBot="1" x14ac:dyDescent="0.35">
      <c r="B55" s="587">
        <f t="shared" si="9"/>
        <v>46</v>
      </c>
      <c r="C55" s="595" t="s">
        <v>1466</v>
      </c>
      <c r="D55" s="599"/>
      <c r="E55" s="600" t="s">
        <v>41</v>
      </c>
      <c r="F55" s="601">
        <v>3</v>
      </c>
      <c r="G55" s="605"/>
      <c r="H55" s="606"/>
      <c r="I55" s="606"/>
      <c r="J55" s="606"/>
      <c r="K55" s="607"/>
      <c r="L55" s="581">
        <f>SUM(G55:K55)</f>
        <v>0</v>
      </c>
      <c r="M55" s="605"/>
      <c r="N55" s="606"/>
      <c r="O55" s="606"/>
      <c r="P55" s="606"/>
      <c r="Q55" s="607"/>
      <c r="R55" s="581">
        <f>SUM(M55:Q55)</f>
        <v>0</v>
      </c>
      <c r="S55" s="605"/>
      <c r="T55" s="606"/>
      <c r="U55" s="606"/>
      <c r="V55" s="606"/>
      <c r="W55" s="607"/>
      <c r="X55" s="581">
        <f>SUM(S55:W55)</f>
        <v>0</v>
      </c>
      <c r="Y55" s="605"/>
      <c r="Z55" s="606"/>
      <c r="AA55" s="606"/>
      <c r="AB55" s="606"/>
      <c r="AC55" s="607"/>
      <c r="AD55" s="581">
        <f>SUM(Y55:AC55)</f>
        <v>0</v>
      </c>
      <c r="AE55" s="605"/>
      <c r="AF55" s="606"/>
      <c r="AG55" s="606"/>
      <c r="AH55" s="606"/>
      <c r="AI55" s="607"/>
      <c r="AJ55" s="581">
        <f>SUM(AE55:AI55)</f>
        <v>0</v>
      </c>
      <c r="AK55" s="605"/>
      <c r="AL55" s="606"/>
      <c r="AM55" s="606"/>
      <c r="AN55" s="606"/>
      <c r="AO55" s="607"/>
      <c r="AP55" s="581">
        <f>SUM(AK55:AO55)</f>
        <v>0</v>
      </c>
      <c r="AQ55" s="605"/>
      <c r="AR55" s="606"/>
      <c r="AS55" s="606"/>
      <c r="AT55" s="606"/>
      <c r="AU55" s="607"/>
      <c r="AV55" s="581">
        <f>SUM(AQ55:AU55)</f>
        <v>0</v>
      </c>
      <c r="AW55" s="605"/>
      <c r="AX55" s="606"/>
      <c r="AY55" s="606"/>
      <c r="AZ55" s="606"/>
      <c r="BA55" s="607"/>
      <c r="BB55" s="581">
        <f>SUM(AW55:BA55)</f>
        <v>0</v>
      </c>
      <c r="BC55" s="424"/>
      <c r="BD55" s="91"/>
      <c r="BE55" s="430" t="s">
        <v>498</v>
      </c>
      <c r="BF55" s="71"/>
      <c r="BG55" s="43">
        <f t="shared" si="11"/>
        <v>0</v>
      </c>
      <c r="BH55" s="567"/>
      <c r="BJ55" s="587">
        <f t="shared" si="10"/>
        <v>46</v>
      </c>
      <c r="BK55" s="602" t="s">
        <v>1467</v>
      </c>
      <c r="BL55" s="600" t="s">
        <v>41</v>
      </c>
      <c r="BM55" s="601">
        <v>3</v>
      </c>
      <c r="BN55" s="608" t="s">
        <v>1468</v>
      </c>
      <c r="BO55" s="609" t="s">
        <v>1469</v>
      </c>
      <c r="BP55" s="609" t="s">
        <v>1470</v>
      </c>
      <c r="BQ55" s="609" t="s">
        <v>1471</v>
      </c>
      <c r="BR55" s="610" t="s">
        <v>1472</v>
      </c>
      <c r="BS55" s="611" t="s">
        <v>1473</v>
      </c>
      <c r="BV55" s="597">
        <f t="shared" si="12"/>
        <v>0</v>
      </c>
      <c r="BX55" s="597">
        <f xml:space="preserve"> IF( OR( $C$55 = $DS$55, $C$55 =""), 0, IF( ISNUMBER( G55 ), 0, 1 ))</f>
        <v>0</v>
      </c>
      <c r="BY55" s="597">
        <f xml:space="preserve"> IF( OR( $C$55 = $DS$55, $C$55 =""), 0, IF( ISNUMBER( H55 ), 0, 1 ))</f>
        <v>0</v>
      </c>
      <c r="BZ55" s="597">
        <f xml:space="preserve"> IF( OR( $C$55 = $DS$55, $C$55 =""), 0, IF( ISNUMBER( I55 ), 0, 1 ))</f>
        <v>0</v>
      </c>
      <c r="CA55" s="597">
        <f xml:space="preserve"> IF( OR( $C$55 = $DS$55, $C$55 =""), 0, IF( ISNUMBER( J55 ), 0, 1 ))</f>
        <v>0</v>
      </c>
      <c r="CB55" s="597">
        <f xml:space="preserve"> IF( OR( $C$55 = $DS$55, $C$55 =""), 0, IF( ISNUMBER( K55 ), 0, 1 ))</f>
        <v>0</v>
      </c>
      <c r="CC55" s="577"/>
      <c r="CD55" s="597">
        <f xml:space="preserve"> IF( OR( $C$55 = $DS$55, $C$55 =""), 0, IF( ISNUMBER( M55 ), 0, 1 ))</f>
        <v>0</v>
      </c>
      <c r="CE55" s="597">
        <f xml:space="preserve"> IF( OR( $C$55 = $DS$55, $C$55 =""), 0, IF( ISNUMBER( N55 ), 0, 1 ))</f>
        <v>0</v>
      </c>
      <c r="CF55" s="597">
        <f xml:space="preserve"> IF( OR( $C$55 = $DS$55, $C$55 =""), 0, IF( ISNUMBER( O55 ), 0, 1 ))</f>
        <v>0</v>
      </c>
      <c r="CG55" s="597">
        <f xml:space="preserve"> IF( OR( $C$55 = $DS$55, $C$55 =""), 0, IF( ISNUMBER( P55 ), 0, 1 ))</f>
        <v>0</v>
      </c>
      <c r="CH55" s="597">
        <f xml:space="preserve"> IF( OR( $C$55 = $DS$55, $C$55 =""), 0, IF( ISNUMBER( Q55 ), 0, 1 ))</f>
        <v>0</v>
      </c>
      <c r="CI55" s="60"/>
      <c r="CJ55" s="597">
        <f xml:space="preserve"> IF( OR( $C$55 = $DS$55, $C$55 =""), 0, IF( ISNUMBER( S55 ), 0, 1 ))</f>
        <v>0</v>
      </c>
      <c r="CK55" s="597">
        <f xml:space="preserve"> IF( OR( $C$55 = $DS$55, $C$55 =""), 0, IF( ISNUMBER( T55 ), 0, 1 ))</f>
        <v>0</v>
      </c>
      <c r="CL55" s="597">
        <f xml:space="preserve"> IF( OR( $C$55 = $DS$55, $C$55 =""), 0, IF( ISNUMBER( U55 ), 0, 1 ))</f>
        <v>0</v>
      </c>
      <c r="CM55" s="597">
        <f xml:space="preserve"> IF( OR( $C$55 = $DS$55, $C$55 =""), 0, IF( ISNUMBER( V55 ), 0, 1 ))</f>
        <v>0</v>
      </c>
      <c r="CN55" s="597">
        <f xml:space="preserve"> IF( OR( $C$55 = $DS$55, $C$55 =""), 0, IF( ISNUMBER( W55 ), 0, 1 ))</f>
        <v>0</v>
      </c>
      <c r="CO55" s="60"/>
      <c r="CP55" s="597">
        <f xml:space="preserve"> IF( OR( $C$55 = $DS$55, $C$55 =""), 0, IF( ISNUMBER( Y55 ), 0, 1 ))</f>
        <v>0</v>
      </c>
      <c r="CQ55" s="597">
        <f xml:space="preserve"> IF( OR( $C$55 = $DS$55, $C$55 =""), 0, IF( ISNUMBER( Z55 ), 0, 1 ))</f>
        <v>0</v>
      </c>
      <c r="CR55" s="597">
        <f xml:space="preserve"> IF( OR( $C$55 = $DS$55, $C$55 =""), 0, IF( ISNUMBER( AA55 ), 0, 1 ))</f>
        <v>0</v>
      </c>
      <c r="CS55" s="597">
        <f xml:space="preserve"> IF( OR( $C$55 = $DS$55, $C$55 =""), 0, IF( ISNUMBER( AB55 ), 0, 1 ))</f>
        <v>0</v>
      </c>
      <c r="CT55" s="597">
        <f xml:space="preserve"> IF( OR( $C$55 = $DS$55, $C$55 =""), 0, IF( ISNUMBER( AC55 ), 0, 1 ))</f>
        <v>0</v>
      </c>
      <c r="CU55" s="60"/>
      <c r="CV55" s="597">
        <f xml:space="preserve"> IF( OR( $C$55 = $DS$55, $C$55 =""), 0, IF( ISNUMBER( AE55 ), 0, 1 ))</f>
        <v>0</v>
      </c>
      <c r="CW55" s="597">
        <f xml:space="preserve"> IF( OR( $C$55 = $DS$55, $C$55 =""), 0, IF( ISNUMBER( AF55 ), 0, 1 ))</f>
        <v>0</v>
      </c>
      <c r="CX55" s="597">
        <f xml:space="preserve"> IF( OR( $C$55 = $DS$55, $C$55 =""), 0, IF( ISNUMBER( AG55 ), 0, 1 ))</f>
        <v>0</v>
      </c>
      <c r="CY55" s="597">
        <f xml:space="preserve"> IF( OR( $C$55 = $DS$55, $C$55 =""), 0, IF( ISNUMBER( AH55 ), 0, 1 ))</f>
        <v>0</v>
      </c>
      <c r="CZ55" s="597">
        <f xml:space="preserve"> IF( OR( $C$55 = $DS$55, $C$55 =""), 0, IF( ISNUMBER( AI55 ), 0, 1 ))</f>
        <v>0</v>
      </c>
      <c r="DA55" s="60"/>
      <c r="DB55" s="597">
        <f xml:space="preserve"> IF( OR( $C$55 = $DS$55, $C$55 =""), 0, IF( ISNUMBER( AK55 ), 0, 1 ))</f>
        <v>0</v>
      </c>
      <c r="DC55" s="597">
        <f xml:space="preserve"> IF( OR( $C$55 = $DS$55, $C$55 =""), 0, IF( ISNUMBER( AL55 ), 0, 1 ))</f>
        <v>0</v>
      </c>
      <c r="DD55" s="597">
        <f xml:space="preserve"> IF( OR( $C$55 = $DS$55, $C$55 =""), 0, IF( ISNUMBER( AM55 ), 0, 1 ))</f>
        <v>0</v>
      </c>
      <c r="DE55" s="597">
        <f xml:space="preserve"> IF( OR( $C$55 = $DS$55, $C$55 =""), 0, IF( ISNUMBER( AN55 ), 0, 1 ))</f>
        <v>0</v>
      </c>
      <c r="DF55" s="597">
        <f xml:space="preserve"> IF( OR( $C$55 = $DS$55, $C$55 =""), 0, IF( ISNUMBER( AO55 ), 0, 1 ))</f>
        <v>0</v>
      </c>
      <c r="DG55" s="60"/>
      <c r="DH55" s="597">
        <f xml:space="preserve"> IF( OR( $C$55 = $DS$55, $C$55 =""), 0, IF( ISNUMBER( AQ55 ), 0, 1 ))</f>
        <v>0</v>
      </c>
      <c r="DI55" s="597">
        <f xml:space="preserve"> IF( OR( $C$55 = $DS$55, $C$55 =""), 0, IF( ISNUMBER( AR55 ), 0, 1 ))</f>
        <v>0</v>
      </c>
      <c r="DJ55" s="597">
        <f xml:space="preserve"> IF( OR( $C$55 = $DS$55, $C$55 =""), 0, IF( ISNUMBER( AS55 ), 0, 1 ))</f>
        <v>0</v>
      </c>
      <c r="DK55" s="597">
        <f xml:space="preserve"> IF( OR( $C$55 = $DS$55, $C$55 =""), 0, IF( ISNUMBER( AT55 ), 0, 1 ))</f>
        <v>0</v>
      </c>
      <c r="DL55" s="597">
        <f xml:space="preserve"> IF( OR( $C$55 = $DS$55, $C$55 =""), 0, IF( ISNUMBER( AU55 ), 0, 1 ))</f>
        <v>0</v>
      </c>
      <c r="DM55" s="60"/>
      <c r="DN55" s="597">
        <f xml:space="preserve"> IF( OR( $C$55 = $DS$55, $C$55 =""), 0, IF( ISNUMBER( AW55 ), 0, 1 ))</f>
        <v>0</v>
      </c>
      <c r="DO55" s="597">
        <f xml:space="preserve"> IF( OR( $C$55 = $DS$55, $C$55 =""), 0, IF( ISNUMBER( AX55 ), 0, 1 ))</f>
        <v>0</v>
      </c>
      <c r="DP55" s="597">
        <f xml:space="preserve"> IF( OR( $C$55 = $DS$55, $C$55 =""), 0, IF( ISNUMBER( AY55 ), 0, 1 ))</f>
        <v>0</v>
      </c>
      <c r="DQ55" s="597">
        <f xml:space="preserve"> IF( OR( $C$55 = $DS$55, $C$55 =""), 0, IF( ISNUMBER( AZ55 ), 0, 1 ))</f>
        <v>0</v>
      </c>
      <c r="DR55" s="597">
        <f xml:space="preserve"> IF( OR( $C$55 = $DS$55, $C$55 =""), 0, IF( ISNUMBER( BA55 ), 0, 1 ))</f>
        <v>0</v>
      </c>
      <c r="DS55" s="342" t="s">
        <v>1466</v>
      </c>
      <c r="DT55" s="526"/>
    </row>
    <row r="56" spans="2:124" s="549" customFormat="1" ht="14.25" customHeight="1" thickBot="1" x14ac:dyDescent="0.35">
      <c r="B56" s="612">
        <f>B55+1</f>
        <v>47</v>
      </c>
      <c r="C56" s="613" t="s">
        <v>1474</v>
      </c>
      <c r="D56" s="614"/>
      <c r="E56" s="615" t="s">
        <v>41</v>
      </c>
      <c r="F56" s="616">
        <v>3</v>
      </c>
      <c r="G56" s="617">
        <f>SUM(G10:G55)</f>
        <v>0</v>
      </c>
      <c r="H56" s="371">
        <f>SUM(H10:H55)</f>
        <v>0.10674761254054969</v>
      </c>
      <c r="I56" s="371">
        <f>SUM(I10:I55)</f>
        <v>0</v>
      </c>
      <c r="J56" s="371">
        <f>SUM(J10:J55)</f>
        <v>0</v>
      </c>
      <c r="K56" s="618">
        <f>SUM(K10:K55)</f>
        <v>0</v>
      </c>
      <c r="L56" s="619">
        <f t="shared" si="1"/>
        <v>0.10674761254054969</v>
      </c>
      <c r="M56" s="617">
        <f>SUM(M10:M55)</f>
        <v>4.200000000000001E-2</v>
      </c>
      <c r="N56" s="371">
        <f>SUM(N10:N55)</f>
        <v>1E-3</v>
      </c>
      <c r="O56" s="371">
        <f>SUM(O10:O55)</f>
        <v>0</v>
      </c>
      <c r="P56" s="371">
        <f>SUM(P10:P55)</f>
        <v>0</v>
      </c>
      <c r="Q56" s="618">
        <f>SUM(Q10:Q55)</f>
        <v>0</v>
      </c>
      <c r="R56" s="619">
        <f t="shared" si="2"/>
        <v>4.300000000000001E-2</v>
      </c>
      <c r="S56" s="617">
        <f>SUM(S10:S55)</f>
        <v>0</v>
      </c>
      <c r="T56" s="371">
        <f>SUM(T10:T55)</f>
        <v>0.16363098000000001</v>
      </c>
      <c r="U56" s="371">
        <f>SUM(U10:U55)</f>
        <v>0</v>
      </c>
      <c r="V56" s="371">
        <f>SUM(V10:V55)</f>
        <v>0</v>
      </c>
      <c r="W56" s="618">
        <f>SUM(W10:W55)</f>
        <v>0</v>
      </c>
      <c r="X56" s="619">
        <f t="shared" si="3"/>
        <v>0.16363098000000001</v>
      </c>
      <c r="Y56" s="617">
        <f>SUM(Y10:Y55)</f>
        <v>5.9226736299038671E-2</v>
      </c>
      <c r="Z56" s="371">
        <f>SUM(Z10:Z55)</f>
        <v>3.3306000000000002E-2</v>
      </c>
      <c r="AA56" s="371">
        <f>SUM(AA10:AA55)</f>
        <v>0</v>
      </c>
      <c r="AB56" s="371">
        <f>SUM(AB10:AB55)</f>
        <v>0</v>
      </c>
      <c r="AC56" s="618">
        <f>SUM(AC10:AC55)</f>
        <v>0</v>
      </c>
      <c r="AD56" s="619">
        <f t="shared" si="4"/>
        <v>9.2532736299038673E-2</v>
      </c>
      <c r="AE56" s="617">
        <f>SUM(AE10:AE55)</f>
        <v>6.1813018214820853E-2</v>
      </c>
      <c r="AF56" s="371">
        <f>SUM(AF10:AF55)</f>
        <v>0.35283948597737913</v>
      </c>
      <c r="AG56" s="371">
        <f>SUM(AG10:AG55)</f>
        <v>0</v>
      </c>
      <c r="AH56" s="371">
        <f>SUM(AH10:AH55)</f>
        <v>0</v>
      </c>
      <c r="AI56" s="618">
        <f>SUM(AI10:AI55)</f>
        <v>0</v>
      </c>
      <c r="AJ56" s="619">
        <f t="shared" si="5"/>
        <v>0.41465250419220001</v>
      </c>
      <c r="AK56" s="617">
        <f>SUM(AK10:AK55)</f>
        <v>6.4218700794605704E-2</v>
      </c>
      <c r="AL56" s="371">
        <f>SUM(AL10:AL55)</f>
        <v>0.57788598597737917</v>
      </c>
      <c r="AM56" s="371">
        <f>SUM(AM10:AM55)</f>
        <v>0</v>
      </c>
      <c r="AN56" s="371">
        <f>SUM(AN10:AN55)</f>
        <v>0</v>
      </c>
      <c r="AO56" s="618">
        <f>SUM(AO10:AO55)</f>
        <v>0</v>
      </c>
      <c r="AP56" s="619">
        <f t="shared" si="6"/>
        <v>0.64210468677198484</v>
      </c>
      <c r="AQ56" s="617">
        <f>SUM(AQ10:AQ55)</f>
        <v>6.4979070246519971E-2</v>
      </c>
      <c r="AR56" s="371">
        <f>SUM(AR10:AR55)</f>
        <v>1.7031184859773791</v>
      </c>
      <c r="AS56" s="371">
        <f>SUM(AS10:AS55)</f>
        <v>0</v>
      </c>
      <c r="AT56" s="371">
        <f>SUM(AT10:AT55)</f>
        <v>0</v>
      </c>
      <c r="AU56" s="618">
        <f>SUM(AU10:AU55)</f>
        <v>0</v>
      </c>
      <c r="AV56" s="619">
        <f t="shared" si="7"/>
        <v>1.7680975562238992</v>
      </c>
      <c r="AW56" s="617">
        <f>SUM(AW10:AW55)</f>
        <v>6.5744890527696415E-2</v>
      </c>
      <c r="AX56" s="371">
        <f>SUM(AX10:AX55)</f>
        <v>0.12779298597737915</v>
      </c>
      <c r="AY56" s="371">
        <f>SUM(AY10:AY55)</f>
        <v>0</v>
      </c>
      <c r="AZ56" s="371">
        <f>SUM(AZ10:AZ55)</f>
        <v>0</v>
      </c>
      <c r="BA56" s="618">
        <f>SUM(BA10:BA55)</f>
        <v>0</v>
      </c>
      <c r="BB56" s="619">
        <f t="shared" si="8"/>
        <v>0.19353787650507556</v>
      </c>
      <c r="BC56" s="461"/>
      <c r="BD56" s="620" t="s">
        <v>1475</v>
      </c>
      <c r="BE56" s="621"/>
      <c r="BF56" s="622"/>
      <c r="BG56" s="43"/>
      <c r="BH56" s="567"/>
      <c r="BJ56" s="612">
        <f>BJ55+1</f>
        <v>47</v>
      </c>
      <c r="BK56" s="613" t="s">
        <v>1474</v>
      </c>
      <c r="BL56" s="615" t="s">
        <v>41</v>
      </c>
      <c r="BM56" s="616">
        <v>3</v>
      </c>
      <c r="BN56" s="623" t="s">
        <v>1476</v>
      </c>
      <c r="BO56" s="624" t="s">
        <v>1477</v>
      </c>
      <c r="BP56" s="624" t="s">
        <v>1478</v>
      </c>
      <c r="BQ56" s="624" t="s">
        <v>1479</v>
      </c>
      <c r="BR56" s="625" t="s">
        <v>1480</v>
      </c>
      <c r="BS56" s="626" t="s">
        <v>1481</v>
      </c>
      <c r="BU56" s="7"/>
      <c r="BV56" s="14"/>
      <c r="BW56" s="14"/>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526"/>
    </row>
    <row r="57" spans="2:124" ht="14.25" customHeight="1" thickBot="1" x14ac:dyDescent="0.35">
      <c r="B57" s="424"/>
      <c r="C57" s="461"/>
      <c r="D57" s="474"/>
      <c r="E57" s="461"/>
      <c r="F57" s="461"/>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424"/>
      <c r="BD57" s="424"/>
      <c r="BF57" s="71"/>
      <c r="BG57" s="43"/>
      <c r="BH57" s="567"/>
      <c r="BJ57" s="461"/>
      <c r="BK57" s="461"/>
      <c r="BL57" s="461"/>
      <c r="BM57" s="461"/>
      <c r="BN57" s="628"/>
      <c r="BO57" s="628"/>
      <c r="BP57" s="628"/>
      <c r="BQ57" s="628"/>
      <c r="BR57" s="628"/>
      <c r="BS57" s="628"/>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526"/>
    </row>
    <row r="58" spans="2:124" ht="15.75" thickBot="1" x14ac:dyDescent="0.35">
      <c r="B58" s="282" t="s">
        <v>116</v>
      </c>
      <c r="C58" s="570" t="s">
        <v>1482</v>
      </c>
      <c r="D58" s="629"/>
      <c r="E58" s="257"/>
      <c r="F58" s="257"/>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561"/>
      <c r="BD58" s="14"/>
      <c r="BF58" s="71"/>
      <c r="BG58" s="43"/>
      <c r="BH58" s="567"/>
      <c r="BJ58" s="282" t="s">
        <v>116</v>
      </c>
      <c r="BK58" s="570" t="s">
        <v>1482</v>
      </c>
      <c r="BL58" s="257"/>
      <c r="BM58" s="257"/>
      <c r="BN58" s="631"/>
      <c r="BO58" s="631"/>
      <c r="BP58" s="631"/>
      <c r="BQ58" s="631"/>
      <c r="BR58" s="631"/>
      <c r="BS58" s="631"/>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526"/>
    </row>
    <row r="59" spans="2:124" ht="14.25" customHeight="1" x14ac:dyDescent="0.3">
      <c r="B59" s="44">
        <v>48</v>
      </c>
      <c r="C59" s="45" t="s">
        <v>1141</v>
      </c>
      <c r="D59" s="46" t="s">
        <v>40</v>
      </c>
      <c r="E59" s="46" t="s">
        <v>41</v>
      </c>
      <c r="F59" s="442">
        <v>3</v>
      </c>
      <c r="G59" s="443">
        <v>0</v>
      </c>
      <c r="H59" s="444">
        <v>0</v>
      </c>
      <c r="I59" s="444">
        <v>0</v>
      </c>
      <c r="J59" s="444">
        <v>0</v>
      </c>
      <c r="K59" s="571">
        <v>0</v>
      </c>
      <c r="L59" s="572">
        <f t="shared" ref="L59:L105" si="13">SUM(G59:K59)</f>
        <v>0</v>
      </c>
      <c r="M59" s="443">
        <v>0</v>
      </c>
      <c r="N59" s="444">
        <v>0</v>
      </c>
      <c r="O59" s="444">
        <v>0</v>
      </c>
      <c r="P59" s="444">
        <v>0</v>
      </c>
      <c r="Q59" s="571">
        <v>0</v>
      </c>
      <c r="R59" s="572">
        <f t="shared" ref="R59:R105" si="14">SUM(M59:Q59)</f>
        <v>0</v>
      </c>
      <c r="S59" s="443">
        <v>0</v>
      </c>
      <c r="T59" s="444">
        <v>0</v>
      </c>
      <c r="U59" s="444">
        <v>0</v>
      </c>
      <c r="V59" s="444">
        <v>0</v>
      </c>
      <c r="W59" s="571">
        <v>0</v>
      </c>
      <c r="X59" s="572">
        <f t="shared" ref="X59:X105" si="15">SUM(S59:W59)</f>
        <v>0</v>
      </c>
      <c r="Y59" s="443">
        <v>0</v>
      </c>
      <c r="Z59" s="444">
        <v>0</v>
      </c>
      <c r="AA59" s="444">
        <v>0</v>
      </c>
      <c r="AB59" s="444">
        <v>0</v>
      </c>
      <c r="AC59" s="571">
        <v>0</v>
      </c>
      <c r="AD59" s="572">
        <f t="shared" ref="AD59:AD105" si="16">SUM(Y59:AC59)</f>
        <v>0</v>
      </c>
      <c r="AE59" s="443">
        <v>0</v>
      </c>
      <c r="AF59" s="444">
        <v>0</v>
      </c>
      <c r="AG59" s="444">
        <v>0</v>
      </c>
      <c r="AH59" s="444">
        <v>0</v>
      </c>
      <c r="AI59" s="571">
        <v>0</v>
      </c>
      <c r="AJ59" s="572">
        <f t="shared" ref="AJ59:AJ105" si="17">SUM(AE59:AI59)</f>
        <v>0</v>
      </c>
      <c r="AK59" s="443">
        <v>0</v>
      </c>
      <c r="AL59" s="444">
        <v>0</v>
      </c>
      <c r="AM59" s="444">
        <v>0</v>
      </c>
      <c r="AN59" s="444">
        <v>0</v>
      </c>
      <c r="AO59" s="571">
        <v>0</v>
      </c>
      <c r="AP59" s="572">
        <f t="shared" ref="AP59:AP105" si="18">SUM(AK59:AO59)</f>
        <v>0</v>
      </c>
      <c r="AQ59" s="443">
        <v>0</v>
      </c>
      <c r="AR59" s="444">
        <v>0</v>
      </c>
      <c r="AS59" s="444">
        <v>0</v>
      </c>
      <c r="AT59" s="444">
        <v>0</v>
      </c>
      <c r="AU59" s="571">
        <v>0</v>
      </c>
      <c r="AV59" s="572">
        <f t="shared" ref="AV59:AV105" si="19">SUM(AQ59:AU59)</f>
        <v>0</v>
      </c>
      <c r="AW59" s="443">
        <v>0</v>
      </c>
      <c r="AX59" s="444">
        <v>0</v>
      </c>
      <c r="AY59" s="444">
        <v>0</v>
      </c>
      <c r="AZ59" s="444">
        <v>0</v>
      </c>
      <c r="BA59" s="571">
        <v>0</v>
      </c>
      <c r="BB59" s="572">
        <f t="shared" ref="BB59:BB105" si="20">SUM(AW59:BA59)</f>
        <v>0</v>
      </c>
      <c r="BC59" s="424"/>
      <c r="BD59" s="448"/>
      <c r="BE59" s="449"/>
      <c r="BF59" s="71"/>
      <c r="BG59" s="43">
        <f t="shared" ref="BG59:BG89" si="21" xml:space="preserve"> IF( SUM( BX59:DR59 ) = 0, 0, $BX$5 )</f>
        <v>0</v>
      </c>
      <c r="BH59" s="567"/>
      <c r="BJ59" s="44">
        <v>48</v>
      </c>
      <c r="BK59" s="45" t="s">
        <v>1141</v>
      </c>
      <c r="BL59" s="46" t="s">
        <v>41</v>
      </c>
      <c r="BM59" s="442">
        <v>3</v>
      </c>
      <c r="BN59" s="573" t="s">
        <v>1483</v>
      </c>
      <c r="BO59" s="574" t="s">
        <v>1484</v>
      </c>
      <c r="BP59" s="574" t="s">
        <v>1485</v>
      </c>
      <c r="BQ59" s="574" t="s">
        <v>1486</v>
      </c>
      <c r="BR59" s="575" t="s">
        <v>1487</v>
      </c>
      <c r="BS59" s="576" t="s">
        <v>1488</v>
      </c>
      <c r="BX59" s="61">
        <f>IF('[1]Validation flags'!$H$3=1,0, IF( ISNUMBER(G59), 0, 1 ))</f>
        <v>0</v>
      </c>
      <c r="BY59" s="61">
        <f>IF('[1]Validation flags'!$H$3=1,0, IF( ISNUMBER(H59), 0, 1 ))</f>
        <v>0</v>
      </c>
      <c r="BZ59" s="61">
        <f>IF('[1]Validation flags'!$H$3=1,0, IF( ISNUMBER(I59), 0, 1 ))</f>
        <v>0</v>
      </c>
      <c r="CA59" s="61">
        <f>IF('[1]Validation flags'!$H$3=1,0, IF( ISNUMBER(J59), 0, 1 ))</f>
        <v>0</v>
      </c>
      <c r="CB59" s="61">
        <f>IF('[1]Validation flags'!$H$3=1,0, IF( ISNUMBER(K59), 0, 1 ))</f>
        <v>0</v>
      </c>
      <c r="CC59" s="577"/>
      <c r="CD59" s="61">
        <f>IF('[1]Validation flags'!$H$3=1,0, IF( ISNUMBER(M59), 0, 1 ))</f>
        <v>0</v>
      </c>
      <c r="CE59" s="61">
        <f>IF('[1]Validation flags'!$H$3=1,0, IF( ISNUMBER(N59), 0, 1 ))</f>
        <v>0</v>
      </c>
      <c r="CF59" s="61">
        <f>IF('[1]Validation flags'!$H$3=1,0, IF( ISNUMBER(O59), 0, 1 ))</f>
        <v>0</v>
      </c>
      <c r="CG59" s="61">
        <f>IF('[1]Validation flags'!$H$3=1,0, IF( ISNUMBER(P59), 0, 1 ))</f>
        <v>0</v>
      </c>
      <c r="CH59" s="61">
        <f>IF('[1]Validation flags'!$H$3=1,0, IF( ISNUMBER(Q59), 0, 1 ))</f>
        <v>0</v>
      </c>
      <c r="CI59" s="60"/>
      <c r="CJ59" s="61">
        <f>IF('[1]Validation flags'!$H$3=1,0, IF( ISNUMBER(S59), 0, 1 ))</f>
        <v>0</v>
      </c>
      <c r="CK59" s="61">
        <f>IF('[1]Validation flags'!$H$3=1,0, IF( ISNUMBER(T59), 0, 1 ))</f>
        <v>0</v>
      </c>
      <c r="CL59" s="61">
        <f>IF('[1]Validation flags'!$H$3=1,0, IF( ISNUMBER(U59), 0, 1 ))</f>
        <v>0</v>
      </c>
      <c r="CM59" s="61">
        <f>IF('[1]Validation flags'!$H$3=1,0, IF( ISNUMBER(V59), 0, 1 ))</f>
        <v>0</v>
      </c>
      <c r="CN59" s="61">
        <f>IF('[1]Validation flags'!$H$3=1,0, IF( ISNUMBER(W59), 0, 1 ))</f>
        <v>0</v>
      </c>
      <c r="CO59" s="60"/>
      <c r="CP59" s="61">
        <f>IF('[1]Validation flags'!$H$3=1,0, IF( ISNUMBER(Y59), 0, 1 ))</f>
        <v>0</v>
      </c>
      <c r="CQ59" s="61">
        <f>IF('[1]Validation flags'!$H$3=1,0, IF( ISNUMBER(Z59), 0, 1 ))</f>
        <v>0</v>
      </c>
      <c r="CR59" s="61">
        <f>IF('[1]Validation flags'!$H$3=1,0, IF( ISNUMBER(AA59), 0, 1 ))</f>
        <v>0</v>
      </c>
      <c r="CS59" s="61">
        <f>IF('[1]Validation flags'!$H$3=1,0, IF( ISNUMBER(AB59), 0, 1 ))</f>
        <v>0</v>
      </c>
      <c r="CT59" s="61">
        <f>IF('[1]Validation flags'!$H$3=1,0, IF( ISNUMBER(AC59), 0, 1 ))</f>
        <v>0</v>
      </c>
      <c r="CU59" s="60"/>
      <c r="CV59" s="61">
        <f>IF('[1]Validation flags'!$H$3=1,0, IF( ISNUMBER(AE59), 0, 1 ))</f>
        <v>0</v>
      </c>
      <c r="CW59" s="61">
        <f>IF('[1]Validation flags'!$H$3=1,0, IF( ISNUMBER(AF59), 0, 1 ))</f>
        <v>0</v>
      </c>
      <c r="CX59" s="61">
        <f>IF('[1]Validation flags'!$H$3=1,0, IF( ISNUMBER(AG59), 0, 1 ))</f>
        <v>0</v>
      </c>
      <c r="CY59" s="61">
        <f>IF('[1]Validation flags'!$H$3=1,0, IF( ISNUMBER(AH59), 0, 1 ))</f>
        <v>0</v>
      </c>
      <c r="CZ59" s="61">
        <f>IF('[1]Validation flags'!$H$3=1,0, IF( ISNUMBER(AI59), 0, 1 ))</f>
        <v>0</v>
      </c>
      <c r="DA59" s="60"/>
      <c r="DB59" s="61">
        <f>IF('[1]Validation flags'!$H$3=1,0, IF( ISNUMBER(AK59), 0, 1 ))</f>
        <v>0</v>
      </c>
      <c r="DC59" s="61">
        <f>IF('[1]Validation flags'!$H$3=1,0, IF( ISNUMBER(AL59), 0, 1 ))</f>
        <v>0</v>
      </c>
      <c r="DD59" s="61">
        <f>IF('[1]Validation flags'!$H$3=1,0, IF( ISNUMBER(AM59), 0, 1 ))</f>
        <v>0</v>
      </c>
      <c r="DE59" s="61">
        <f>IF('[1]Validation flags'!$H$3=1,0, IF( ISNUMBER(AN59), 0, 1 ))</f>
        <v>0</v>
      </c>
      <c r="DF59" s="61">
        <f>IF('[1]Validation flags'!$H$3=1,0, IF( ISNUMBER(AO59), 0, 1 ))</f>
        <v>0</v>
      </c>
      <c r="DG59" s="60"/>
      <c r="DH59" s="61">
        <f>IF('[1]Validation flags'!$H$3=1,0, IF( ISNUMBER(AQ59), 0, 1 ))</f>
        <v>0</v>
      </c>
      <c r="DI59" s="61">
        <f>IF('[1]Validation flags'!$H$3=1,0, IF( ISNUMBER(AR59), 0, 1 ))</f>
        <v>0</v>
      </c>
      <c r="DJ59" s="61">
        <f>IF('[1]Validation flags'!$H$3=1,0, IF( ISNUMBER(AS59), 0, 1 ))</f>
        <v>0</v>
      </c>
      <c r="DK59" s="61">
        <f>IF('[1]Validation flags'!$H$3=1,0, IF( ISNUMBER(AT59), 0, 1 ))</f>
        <v>0</v>
      </c>
      <c r="DL59" s="61">
        <f>IF('[1]Validation flags'!$H$3=1,0, IF( ISNUMBER(AU59), 0, 1 ))</f>
        <v>0</v>
      </c>
      <c r="DM59" s="60"/>
      <c r="DN59" s="61">
        <f>IF('[1]Validation flags'!$H$3=1,0, IF( ISNUMBER(AW59), 0, 1 ))</f>
        <v>0</v>
      </c>
      <c r="DO59" s="61">
        <f>IF('[1]Validation flags'!$H$3=1,0, IF( ISNUMBER(AX59), 0, 1 ))</f>
        <v>0</v>
      </c>
      <c r="DP59" s="61">
        <f>IF('[1]Validation flags'!$H$3=1,0, IF( ISNUMBER(AY59), 0, 1 ))</f>
        <v>0</v>
      </c>
      <c r="DQ59" s="61">
        <f>IF('[1]Validation flags'!$H$3=1,0, IF( ISNUMBER(AZ59), 0, 1 ))</f>
        <v>0</v>
      </c>
      <c r="DR59" s="61">
        <f>IF('[1]Validation flags'!$H$3=1,0, IF( ISNUMBER(BA59), 0, 1 ))</f>
        <v>0</v>
      </c>
      <c r="DS59" s="60"/>
      <c r="DT59" s="526"/>
    </row>
    <row r="60" spans="2:124" ht="14.25" customHeight="1" x14ac:dyDescent="0.3">
      <c r="B60" s="314">
        <f t="shared" ref="B60:B105" si="22">B59+1</f>
        <v>49</v>
      </c>
      <c r="C60" s="578" t="s">
        <v>1148</v>
      </c>
      <c r="D60" s="64" t="s">
        <v>49</v>
      </c>
      <c r="E60" s="331" t="s">
        <v>41</v>
      </c>
      <c r="F60" s="579">
        <v>3</v>
      </c>
      <c r="G60" s="463">
        <v>0</v>
      </c>
      <c r="H60" s="451">
        <v>0</v>
      </c>
      <c r="I60" s="451">
        <v>0</v>
      </c>
      <c r="J60" s="451">
        <v>0</v>
      </c>
      <c r="K60" s="580">
        <v>0</v>
      </c>
      <c r="L60" s="581">
        <f t="shared" si="13"/>
        <v>0</v>
      </c>
      <c r="M60" s="463">
        <v>0</v>
      </c>
      <c r="N60" s="451">
        <v>0</v>
      </c>
      <c r="O60" s="451">
        <v>0</v>
      </c>
      <c r="P60" s="451">
        <v>0</v>
      </c>
      <c r="Q60" s="580">
        <v>0</v>
      </c>
      <c r="R60" s="581">
        <f t="shared" si="14"/>
        <v>0</v>
      </c>
      <c r="S60" s="463">
        <v>0</v>
      </c>
      <c r="T60" s="451">
        <v>0</v>
      </c>
      <c r="U60" s="451">
        <v>0</v>
      </c>
      <c r="V60" s="451">
        <v>0</v>
      </c>
      <c r="W60" s="580">
        <v>0</v>
      </c>
      <c r="X60" s="581">
        <f t="shared" si="15"/>
        <v>0</v>
      </c>
      <c r="Y60" s="463">
        <v>0</v>
      </c>
      <c r="Z60" s="451">
        <v>0</v>
      </c>
      <c r="AA60" s="451">
        <v>0</v>
      </c>
      <c r="AB60" s="451">
        <v>0</v>
      </c>
      <c r="AC60" s="580">
        <v>0</v>
      </c>
      <c r="AD60" s="581">
        <f t="shared" si="16"/>
        <v>0</v>
      </c>
      <c r="AE60" s="463">
        <v>0</v>
      </c>
      <c r="AF60" s="451">
        <v>0</v>
      </c>
      <c r="AG60" s="451">
        <v>0</v>
      </c>
      <c r="AH60" s="451">
        <v>0</v>
      </c>
      <c r="AI60" s="580">
        <v>0</v>
      </c>
      <c r="AJ60" s="581">
        <f t="shared" si="17"/>
        <v>0</v>
      </c>
      <c r="AK60" s="463">
        <v>0</v>
      </c>
      <c r="AL60" s="451">
        <v>0</v>
      </c>
      <c r="AM60" s="451">
        <v>0</v>
      </c>
      <c r="AN60" s="451">
        <v>0</v>
      </c>
      <c r="AO60" s="580">
        <v>0</v>
      </c>
      <c r="AP60" s="581">
        <f t="shared" si="18"/>
        <v>0</v>
      </c>
      <c r="AQ60" s="463">
        <v>0</v>
      </c>
      <c r="AR60" s="451">
        <v>0</v>
      </c>
      <c r="AS60" s="451">
        <v>0</v>
      </c>
      <c r="AT60" s="451">
        <v>0</v>
      </c>
      <c r="AU60" s="580">
        <v>0</v>
      </c>
      <c r="AV60" s="581">
        <f t="shared" si="19"/>
        <v>0</v>
      </c>
      <c r="AW60" s="463">
        <v>0</v>
      </c>
      <c r="AX60" s="451">
        <v>0</v>
      </c>
      <c r="AY60" s="451">
        <v>0</v>
      </c>
      <c r="AZ60" s="451">
        <v>0</v>
      </c>
      <c r="BA60" s="580">
        <v>0</v>
      </c>
      <c r="BB60" s="581">
        <f t="shared" si="20"/>
        <v>0</v>
      </c>
      <c r="BC60" s="424"/>
      <c r="BD60" s="91"/>
      <c r="BE60" s="430"/>
      <c r="BF60" s="71"/>
      <c r="BG60" s="43">
        <f t="shared" si="21"/>
        <v>0</v>
      </c>
      <c r="BH60" s="567"/>
      <c r="BJ60" s="314">
        <f t="shared" ref="BJ60:BJ104" si="23">BJ59+1</f>
        <v>49</v>
      </c>
      <c r="BK60" s="578" t="s">
        <v>1148</v>
      </c>
      <c r="BL60" s="331" t="s">
        <v>41</v>
      </c>
      <c r="BM60" s="579">
        <v>3</v>
      </c>
      <c r="BN60" s="582" t="s">
        <v>1489</v>
      </c>
      <c r="BO60" s="583" t="s">
        <v>1490</v>
      </c>
      <c r="BP60" s="583" t="s">
        <v>1491</v>
      </c>
      <c r="BQ60" s="583" t="s">
        <v>1492</v>
      </c>
      <c r="BR60" s="584" t="s">
        <v>1493</v>
      </c>
      <c r="BS60" s="585" t="s">
        <v>1494</v>
      </c>
      <c r="BU60" s="526"/>
      <c r="BV60" s="538"/>
      <c r="BW60" s="538"/>
      <c r="BX60" s="61">
        <f>IF('[1]Validation flags'!$H$3=1,0, IF( ISNUMBER(G60), 0, 1 ))</f>
        <v>0</v>
      </c>
      <c r="BY60" s="61">
        <f>IF('[1]Validation flags'!$H$3=1,0, IF( ISNUMBER(H60), 0, 1 ))</f>
        <v>0</v>
      </c>
      <c r="BZ60" s="61">
        <f>IF('[1]Validation flags'!$H$3=1,0, IF( ISNUMBER(I60), 0, 1 ))</f>
        <v>0</v>
      </c>
      <c r="CA60" s="61">
        <f>IF('[1]Validation flags'!$H$3=1,0, IF( ISNUMBER(J60), 0, 1 ))</f>
        <v>0</v>
      </c>
      <c r="CB60" s="61">
        <f>IF('[1]Validation flags'!$H$3=1,0, IF( ISNUMBER(K60), 0, 1 ))</f>
        <v>0</v>
      </c>
      <c r="CC60" s="577"/>
      <c r="CD60" s="61">
        <f>IF('[1]Validation flags'!$H$3=1,0, IF( ISNUMBER(M60), 0, 1 ))</f>
        <v>0</v>
      </c>
      <c r="CE60" s="61">
        <f>IF('[1]Validation flags'!$H$3=1,0, IF( ISNUMBER(N60), 0, 1 ))</f>
        <v>0</v>
      </c>
      <c r="CF60" s="61">
        <f>IF('[1]Validation flags'!$H$3=1,0, IF( ISNUMBER(O60), 0, 1 ))</f>
        <v>0</v>
      </c>
      <c r="CG60" s="61">
        <f>IF('[1]Validation flags'!$H$3=1,0, IF( ISNUMBER(P60), 0, 1 ))</f>
        <v>0</v>
      </c>
      <c r="CH60" s="61">
        <f>IF('[1]Validation flags'!$H$3=1,0, IF( ISNUMBER(Q60), 0, 1 ))</f>
        <v>0</v>
      </c>
      <c r="CI60" s="60"/>
      <c r="CJ60" s="61">
        <f>IF('[1]Validation flags'!$H$3=1,0, IF( ISNUMBER(S60), 0, 1 ))</f>
        <v>0</v>
      </c>
      <c r="CK60" s="61">
        <f>IF('[1]Validation flags'!$H$3=1,0, IF( ISNUMBER(T60), 0, 1 ))</f>
        <v>0</v>
      </c>
      <c r="CL60" s="61">
        <f>IF('[1]Validation flags'!$H$3=1,0, IF( ISNUMBER(U60), 0, 1 ))</f>
        <v>0</v>
      </c>
      <c r="CM60" s="61">
        <f>IF('[1]Validation flags'!$H$3=1,0, IF( ISNUMBER(V60), 0, 1 ))</f>
        <v>0</v>
      </c>
      <c r="CN60" s="61">
        <f>IF('[1]Validation flags'!$H$3=1,0, IF( ISNUMBER(W60), 0, 1 ))</f>
        <v>0</v>
      </c>
      <c r="CO60" s="60"/>
      <c r="CP60" s="61">
        <f>IF('[1]Validation flags'!$H$3=1,0, IF( ISNUMBER(Y60), 0, 1 ))</f>
        <v>0</v>
      </c>
      <c r="CQ60" s="61">
        <f>IF('[1]Validation flags'!$H$3=1,0, IF( ISNUMBER(Z60), 0, 1 ))</f>
        <v>0</v>
      </c>
      <c r="CR60" s="61">
        <f>IF('[1]Validation flags'!$H$3=1,0, IF( ISNUMBER(AA60), 0, 1 ))</f>
        <v>0</v>
      </c>
      <c r="CS60" s="61">
        <f>IF('[1]Validation flags'!$H$3=1,0, IF( ISNUMBER(AB60), 0, 1 ))</f>
        <v>0</v>
      </c>
      <c r="CT60" s="61">
        <f>IF('[1]Validation flags'!$H$3=1,0, IF( ISNUMBER(AC60), 0, 1 ))</f>
        <v>0</v>
      </c>
      <c r="CU60" s="60"/>
      <c r="CV60" s="61">
        <f>IF('[1]Validation flags'!$H$3=1,0, IF( ISNUMBER(AE60), 0, 1 ))</f>
        <v>0</v>
      </c>
      <c r="CW60" s="61">
        <f>IF('[1]Validation flags'!$H$3=1,0, IF( ISNUMBER(AF60), 0, 1 ))</f>
        <v>0</v>
      </c>
      <c r="CX60" s="61">
        <f>IF('[1]Validation flags'!$H$3=1,0, IF( ISNUMBER(AG60), 0, 1 ))</f>
        <v>0</v>
      </c>
      <c r="CY60" s="61">
        <f>IF('[1]Validation flags'!$H$3=1,0, IF( ISNUMBER(AH60), 0, 1 ))</f>
        <v>0</v>
      </c>
      <c r="CZ60" s="61">
        <f>IF('[1]Validation flags'!$H$3=1,0, IF( ISNUMBER(AI60), 0, 1 ))</f>
        <v>0</v>
      </c>
      <c r="DA60" s="60"/>
      <c r="DB60" s="61">
        <f>IF('[1]Validation flags'!$H$3=1,0, IF( ISNUMBER(AK60), 0, 1 ))</f>
        <v>0</v>
      </c>
      <c r="DC60" s="61">
        <f>IF('[1]Validation flags'!$H$3=1,0, IF( ISNUMBER(AL60), 0, 1 ))</f>
        <v>0</v>
      </c>
      <c r="DD60" s="61">
        <f>IF('[1]Validation flags'!$H$3=1,0, IF( ISNUMBER(AM60), 0, 1 ))</f>
        <v>0</v>
      </c>
      <c r="DE60" s="61">
        <f>IF('[1]Validation flags'!$H$3=1,0, IF( ISNUMBER(AN60), 0, 1 ))</f>
        <v>0</v>
      </c>
      <c r="DF60" s="61">
        <f>IF('[1]Validation flags'!$H$3=1,0, IF( ISNUMBER(AO60), 0, 1 ))</f>
        <v>0</v>
      </c>
      <c r="DG60" s="60"/>
      <c r="DH60" s="61">
        <f>IF('[1]Validation flags'!$H$3=1,0, IF( ISNUMBER(AQ60), 0, 1 ))</f>
        <v>0</v>
      </c>
      <c r="DI60" s="61">
        <f>IF('[1]Validation flags'!$H$3=1,0, IF( ISNUMBER(AR60), 0, 1 ))</f>
        <v>0</v>
      </c>
      <c r="DJ60" s="61">
        <f>IF('[1]Validation flags'!$H$3=1,0, IF( ISNUMBER(AS60), 0, 1 ))</f>
        <v>0</v>
      </c>
      <c r="DK60" s="61">
        <f>IF('[1]Validation flags'!$H$3=1,0, IF( ISNUMBER(AT60), 0, 1 ))</f>
        <v>0</v>
      </c>
      <c r="DL60" s="61">
        <f>IF('[1]Validation flags'!$H$3=1,0, IF( ISNUMBER(AU60), 0, 1 ))</f>
        <v>0</v>
      </c>
      <c r="DM60" s="60"/>
      <c r="DN60" s="61">
        <f>IF('[1]Validation flags'!$H$3=1,0, IF( ISNUMBER(AW60), 0, 1 ))</f>
        <v>0</v>
      </c>
      <c r="DO60" s="61">
        <f>IF('[1]Validation flags'!$H$3=1,0, IF( ISNUMBER(AX60), 0, 1 ))</f>
        <v>0</v>
      </c>
      <c r="DP60" s="61">
        <f>IF('[1]Validation flags'!$H$3=1,0, IF( ISNUMBER(AY60), 0, 1 ))</f>
        <v>0</v>
      </c>
      <c r="DQ60" s="61">
        <f>IF('[1]Validation flags'!$H$3=1,0, IF( ISNUMBER(AZ60), 0, 1 ))</f>
        <v>0</v>
      </c>
      <c r="DR60" s="61">
        <f>IF('[1]Validation flags'!$H$3=1,0, IF( ISNUMBER(BA60), 0, 1 ))</f>
        <v>0</v>
      </c>
      <c r="DS60" s="60"/>
      <c r="DT60" s="526"/>
    </row>
    <row r="61" spans="2:124" ht="14.25" customHeight="1" x14ac:dyDescent="0.3">
      <c r="B61" s="314">
        <f t="shared" si="22"/>
        <v>50</v>
      </c>
      <c r="C61" s="578" t="s">
        <v>1155</v>
      </c>
      <c r="D61" s="64" t="s">
        <v>56</v>
      </c>
      <c r="E61" s="331" t="s">
        <v>41</v>
      </c>
      <c r="F61" s="579">
        <v>3</v>
      </c>
      <c r="G61" s="463">
        <v>0</v>
      </c>
      <c r="H61" s="451">
        <v>0</v>
      </c>
      <c r="I61" s="451">
        <v>0</v>
      </c>
      <c r="J61" s="451">
        <v>0</v>
      </c>
      <c r="K61" s="580">
        <v>0</v>
      </c>
      <c r="L61" s="581">
        <f t="shared" si="13"/>
        <v>0</v>
      </c>
      <c r="M61" s="463">
        <v>0</v>
      </c>
      <c r="N61" s="451">
        <v>0</v>
      </c>
      <c r="O61" s="451">
        <v>0</v>
      </c>
      <c r="P61" s="451">
        <v>0</v>
      </c>
      <c r="Q61" s="580">
        <v>0</v>
      </c>
      <c r="R61" s="581">
        <f t="shared" si="14"/>
        <v>0</v>
      </c>
      <c r="S61" s="463">
        <v>0</v>
      </c>
      <c r="T61" s="451">
        <v>0</v>
      </c>
      <c r="U61" s="451">
        <v>0</v>
      </c>
      <c r="V61" s="451">
        <v>0</v>
      </c>
      <c r="W61" s="580">
        <v>0</v>
      </c>
      <c r="X61" s="581">
        <f t="shared" si="15"/>
        <v>0</v>
      </c>
      <c r="Y61" s="463">
        <v>0</v>
      </c>
      <c r="Z61" s="451">
        <v>0</v>
      </c>
      <c r="AA61" s="451">
        <v>0</v>
      </c>
      <c r="AB61" s="451">
        <v>0</v>
      </c>
      <c r="AC61" s="580">
        <v>0</v>
      </c>
      <c r="AD61" s="581">
        <f t="shared" si="16"/>
        <v>0</v>
      </c>
      <c r="AE61" s="463">
        <v>0</v>
      </c>
      <c r="AF61" s="451">
        <v>0</v>
      </c>
      <c r="AG61" s="451">
        <v>0</v>
      </c>
      <c r="AH61" s="451">
        <v>0</v>
      </c>
      <c r="AI61" s="580">
        <v>0</v>
      </c>
      <c r="AJ61" s="581">
        <f t="shared" si="17"/>
        <v>0</v>
      </c>
      <c r="AK61" s="463">
        <v>0</v>
      </c>
      <c r="AL61" s="451">
        <v>0</v>
      </c>
      <c r="AM61" s="451">
        <v>0</v>
      </c>
      <c r="AN61" s="451">
        <v>0</v>
      </c>
      <c r="AO61" s="580">
        <v>0</v>
      </c>
      <c r="AP61" s="581">
        <f t="shared" si="18"/>
        <v>0</v>
      </c>
      <c r="AQ61" s="463">
        <v>0</v>
      </c>
      <c r="AR61" s="451">
        <v>0</v>
      </c>
      <c r="AS61" s="451">
        <v>0</v>
      </c>
      <c r="AT61" s="451">
        <v>0</v>
      </c>
      <c r="AU61" s="580">
        <v>0</v>
      </c>
      <c r="AV61" s="581">
        <f t="shared" si="19"/>
        <v>0</v>
      </c>
      <c r="AW61" s="463">
        <v>0</v>
      </c>
      <c r="AX61" s="451">
        <v>0</v>
      </c>
      <c r="AY61" s="451">
        <v>0</v>
      </c>
      <c r="AZ61" s="451">
        <v>0</v>
      </c>
      <c r="BA61" s="580">
        <v>0</v>
      </c>
      <c r="BB61" s="581">
        <f t="shared" si="20"/>
        <v>0</v>
      </c>
      <c r="BC61" s="424"/>
      <c r="BD61" s="91"/>
      <c r="BE61" s="430"/>
      <c r="BF61" s="71"/>
      <c r="BG61" s="43">
        <f t="shared" si="21"/>
        <v>0</v>
      </c>
      <c r="BH61" s="567"/>
      <c r="BJ61" s="314">
        <f t="shared" si="23"/>
        <v>50</v>
      </c>
      <c r="BK61" s="578" t="s">
        <v>1155</v>
      </c>
      <c r="BL61" s="331" t="s">
        <v>41</v>
      </c>
      <c r="BM61" s="579">
        <v>3</v>
      </c>
      <c r="BN61" s="582" t="s">
        <v>1495</v>
      </c>
      <c r="BO61" s="583" t="s">
        <v>1496</v>
      </c>
      <c r="BP61" s="583" t="s">
        <v>1497</v>
      </c>
      <c r="BQ61" s="583" t="s">
        <v>1498</v>
      </c>
      <c r="BR61" s="584" t="s">
        <v>1499</v>
      </c>
      <c r="BS61" s="585" t="s">
        <v>1500</v>
      </c>
      <c r="BU61" s="526"/>
      <c r="BV61" s="538"/>
      <c r="BW61" s="538"/>
      <c r="BX61" s="61">
        <f>IF('[1]Validation flags'!$H$3=1,0, IF( ISNUMBER(G61), 0, 1 ))</f>
        <v>0</v>
      </c>
      <c r="BY61" s="61">
        <f>IF('[1]Validation flags'!$H$3=1,0, IF( ISNUMBER(H61), 0, 1 ))</f>
        <v>0</v>
      </c>
      <c r="BZ61" s="61">
        <f>IF('[1]Validation flags'!$H$3=1,0, IF( ISNUMBER(I61), 0, 1 ))</f>
        <v>0</v>
      </c>
      <c r="CA61" s="61">
        <f>IF('[1]Validation flags'!$H$3=1,0, IF( ISNUMBER(J61), 0, 1 ))</f>
        <v>0</v>
      </c>
      <c r="CB61" s="61">
        <f>IF('[1]Validation flags'!$H$3=1,0, IF( ISNUMBER(K61), 0, 1 ))</f>
        <v>0</v>
      </c>
      <c r="CC61" s="577"/>
      <c r="CD61" s="61">
        <f>IF('[1]Validation flags'!$H$3=1,0, IF( ISNUMBER(M61), 0, 1 ))</f>
        <v>0</v>
      </c>
      <c r="CE61" s="61">
        <f>IF('[1]Validation flags'!$H$3=1,0, IF( ISNUMBER(N61), 0, 1 ))</f>
        <v>0</v>
      </c>
      <c r="CF61" s="61">
        <f>IF('[1]Validation flags'!$H$3=1,0, IF( ISNUMBER(O61), 0, 1 ))</f>
        <v>0</v>
      </c>
      <c r="CG61" s="61">
        <f>IF('[1]Validation flags'!$H$3=1,0, IF( ISNUMBER(P61), 0, 1 ))</f>
        <v>0</v>
      </c>
      <c r="CH61" s="61">
        <f>IF('[1]Validation flags'!$H$3=1,0, IF( ISNUMBER(Q61), 0, 1 ))</f>
        <v>0</v>
      </c>
      <c r="CI61" s="60"/>
      <c r="CJ61" s="61">
        <f>IF('[1]Validation flags'!$H$3=1,0, IF( ISNUMBER(S61), 0, 1 ))</f>
        <v>0</v>
      </c>
      <c r="CK61" s="61">
        <f>IF('[1]Validation flags'!$H$3=1,0, IF( ISNUMBER(T61), 0, 1 ))</f>
        <v>0</v>
      </c>
      <c r="CL61" s="61">
        <f>IF('[1]Validation flags'!$H$3=1,0, IF( ISNUMBER(U61), 0, 1 ))</f>
        <v>0</v>
      </c>
      <c r="CM61" s="61">
        <f>IF('[1]Validation flags'!$H$3=1,0, IF( ISNUMBER(V61), 0, 1 ))</f>
        <v>0</v>
      </c>
      <c r="CN61" s="61">
        <f>IF('[1]Validation flags'!$H$3=1,0, IF( ISNUMBER(W61), 0, 1 ))</f>
        <v>0</v>
      </c>
      <c r="CO61" s="60"/>
      <c r="CP61" s="61">
        <f>IF('[1]Validation flags'!$H$3=1,0, IF( ISNUMBER(Y61), 0, 1 ))</f>
        <v>0</v>
      </c>
      <c r="CQ61" s="61">
        <f>IF('[1]Validation flags'!$H$3=1,0, IF( ISNUMBER(Z61), 0, 1 ))</f>
        <v>0</v>
      </c>
      <c r="CR61" s="61">
        <f>IF('[1]Validation flags'!$H$3=1,0, IF( ISNUMBER(AA61), 0, 1 ))</f>
        <v>0</v>
      </c>
      <c r="CS61" s="61">
        <f>IF('[1]Validation flags'!$H$3=1,0, IF( ISNUMBER(AB61), 0, 1 ))</f>
        <v>0</v>
      </c>
      <c r="CT61" s="61">
        <f>IF('[1]Validation flags'!$H$3=1,0, IF( ISNUMBER(AC61), 0, 1 ))</f>
        <v>0</v>
      </c>
      <c r="CU61" s="60"/>
      <c r="CV61" s="61">
        <f>IF('[1]Validation flags'!$H$3=1,0, IF( ISNUMBER(AE61), 0, 1 ))</f>
        <v>0</v>
      </c>
      <c r="CW61" s="61">
        <f>IF('[1]Validation flags'!$H$3=1,0, IF( ISNUMBER(AF61), 0, 1 ))</f>
        <v>0</v>
      </c>
      <c r="CX61" s="61">
        <f>IF('[1]Validation flags'!$H$3=1,0, IF( ISNUMBER(AG61), 0, 1 ))</f>
        <v>0</v>
      </c>
      <c r="CY61" s="61">
        <f>IF('[1]Validation flags'!$H$3=1,0, IF( ISNUMBER(AH61), 0, 1 ))</f>
        <v>0</v>
      </c>
      <c r="CZ61" s="61">
        <f>IF('[1]Validation flags'!$H$3=1,0, IF( ISNUMBER(AI61), 0, 1 ))</f>
        <v>0</v>
      </c>
      <c r="DA61" s="60"/>
      <c r="DB61" s="61">
        <f>IF('[1]Validation flags'!$H$3=1,0, IF( ISNUMBER(AK61), 0, 1 ))</f>
        <v>0</v>
      </c>
      <c r="DC61" s="61">
        <f>IF('[1]Validation flags'!$H$3=1,0, IF( ISNUMBER(AL61), 0, 1 ))</f>
        <v>0</v>
      </c>
      <c r="DD61" s="61">
        <f>IF('[1]Validation flags'!$H$3=1,0, IF( ISNUMBER(AM61), 0, 1 ))</f>
        <v>0</v>
      </c>
      <c r="DE61" s="61">
        <f>IF('[1]Validation flags'!$H$3=1,0, IF( ISNUMBER(AN61), 0, 1 ))</f>
        <v>0</v>
      </c>
      <c r="DF61" s="61">
        <f>IF('[1]Validation flags'!$H$3=1,0, IF( ISNUMBER(AO61), 0, 1 ))</f>
        <v>0</v>
      </c>
      <c r="DG61" s="60"/>
      <c r="DH61" s="61">
        <f>IF('[1]Validation flags'!$H$3=1,0, IF( ISNUMBER(AQ61), 0, 1 ))</f>
        <v>0</v>
      </c>
      <c r="DI61" s="61">
        <f>IF('[1]Validation flags'!$H$3=1,0, IF( ISNUMBER(AR61), 0, 1 ))</f>
        <v>0</v>
      </c>
      <c r="DJ61" s="61">
        <f>IF('[1]Validation flags'!$H$3=1,0, IF( ISNUMBER(AS61), 0, 1 ))</f>
        <v>0</v>
      </c>
      <c r="DK61" s="61">
        <f>IF('[1]Validation flags'!$H$3=1,0, IF( ISNUMBER(AT61), 0, 1 ))</f>
        <v>0</v>
      </c>
      <c r="DL61" s="61">
        <f>IF('[1]Validation flags'!$H$3=1,0, IF( ISNUMBER(AU61), 0, 1 ))</f>
        <v>0</v>
      </c>
      <c r="DM61" s="60"/>
      <c r="DN61" s="61">
        <f>IF('[1]Validation flags'!$H$3=1,0, IF( ISNUMBER(AW61), 0, 1 ))</f>
        <v>0</v>
      </c>
      <c r="DO61" s="61">
        <f>IF('[1]Validation flags'!$H$3=1,0, IF( ISNUMBER(AX61), 0, 1 ))</f>
        <v>0</v>
      </c>
      <c r="DP61" s="61">
        <f>IF('[1]Validation flags'!$H$3=1,0, IF( ISNUMBER(AY61), 0, 1 ))</f>
        <v>0</v>
      </c>
      <c r="DQ61" s="61">
        <f>IF('[1]Validation flags'!$H$3=1,0, IF( ISNUMBER(AZ61), 0, 1 ))</f>
        <v>0</v>
      </c>
      <c r="DR61" s="61">
        <f>IF('[1]Validation flags'!$H$3=1,0, IF( ISNUMBER(BA61), 0, 1 ))</f>
        <v>0</v>
      </c>
      <c r="DS61" s="60"/>
      <c r="DT61" s="526"/>
    </row>
    <row r="62" spans="2:124" ht="14.25" customHeight="1" x14ac:dyDescent="0.3">
      <c r="B62" s="314">
        <f t="shared" si="22"/>
        <v>51</v>
      </c>
      <c r="C62" s="578" t="s">
        <v>1162</v>
      </c>
      <c r="D62" s="64" t="s">
        <v>904</v>
      </c>
      <c r="E62" s="331" t="s">
        <v>41</v>
      </c>
      <c r="F62" s="579">
        <v>3</v>
      </c>
      <c r="G62" s="463">
        <v>0</v>
      </c>
      <c r="H62" s="451">
        <v>0</v>
      </c>
      <c r="I62" s="451">
        <v>0</v>
      </c>
      <c r="J62" s="451">
        <v>0</v>
      </c>
      <c r="K62" s="580">
        <v>0</v>
      </c>
      <c r="L62" s="581">
        <f t="shared" si="13"/>
        <v>0</v>
      </c>
      <c r="M62" s="463">
        <v>0</v>
      </c>
      <c r="N62" s="451">
        <v>0</v>
      </c>
      <c r="O62" s="451">
        <v>0</v>
      </c>
      <c r="P62" s="451">
        <v>0</v>
      </c>
      <c r="Q62" s="580">
        <v>0</v>
      </c>
      <c r="R62" s="581">
        <f t="shared" si="14"/>
        <v>0</v>
      </c>
      <c r="S62" s="463">
        <v>0</v>
      </c>
      <c r="T62" s="451">
        <v>0</v>
      </c>
      <c r="U62" s="451">
        <v>0</v>
      </c>
      <c r="V62" s="451">
        <v>0</v>
      </c>
      <c r="W62" s="580">
        <v>0</v>
      </c>
      <c r="X62" s="581">
        <f t="shared" si="15"/>
        <v>0</v>
      </c>
      <c r="Y62" s="463">
        <v>0</v>
      </c>
      <c r="Z62" s="451">
        <v>3.5000000000000003E-2</v>
      </c>
      <c r="AA62" s="451">
        <v>0</v>
      </c>
      <c r="AB62" s="451">
        <v>0</v>
      </c>
      <c r="AC62" s="580">
        <v>0</v>
      </c>
      <c r="AD62" s="581">
        <f t="shared" si="16"/>
        <v>3.5000000000000003E-2</v>
      </c>
      <c r="AE62" s="463">
        <v>0</v>
      </c>
      <c r="AF62" s="451">
        <v>3.1E-2</v>
      </c>
      <c r="AG62" s="451">
        <v>0</v>
      </c>
      <c r="AH62" s="451">
        <v>0</v>
      </c>
      <c r="AI62" s="580">
        <v>0</v>
      </c>
      <c r="AJ62" s="581">
        <f t="shared" si="17"/>
        <v>3.1E-2</v>
      </c>
      <c r="AK62" s="463">
        <v>0</v>
      </c>
      <c r="AL62" s="451">
        <v>2.1000000000000001E-2</v>
      </c>
      <c r="AM62" s="451">
        <v>0</v>
      </c>
      <c r="AN62" s="451">
        <v>0</v>
      </c>
      <c r="AO62" s="580">
        <v>0</v>
      </c>
      <c r="AP62" s="581">
        <f t="shared" si="18"/>
        <v>2.1000000000000001E-2</v>
      </c>
      <c r="AQ62" s="463">
        <v>0</v>
      </c>
      <c r="AR62" s="451">
        <v>2.1000000000000001E-2</v>
      </c>
      <c r="AS62" s="451">
        <v>0</v>
      </c>
      <c r="AT62" s="451">
        <v>0</v>
      </c>
      <c r="AU62" s="580">
        <v>0</v>
      </c>
      <c r="AV62" s="581">
        <f t="shared" si="19"/>
        <v>2.1000000000000001E-2</v>
      </c>
      <c r="AW62" s="463">
        <v>0</v>
      </c>
      <c r="AX62" s="451">
        <v>2.1999999999999999E-2</v>
      </c>
      <c r="AY62" s="451">
        <v>0</v>
      </c>
      <c r="AZ62" s="451">
        <v>0</v>
      </c>
      <c r="BA62" s="580">
        <v>0</v>
      </c>
      <c r="BB62" s="581">
        <f t="shared" si="20"/>
        <v>2.1999999999999999E-2</v>
      </c>
      <c r="BC62" s="424"/>
      <c r="BD62" s="91"/>
      <c r="BE62" s="430"/>
      <c r="BF62" s="71"/>
      <c r="BG62" s="43">
        <f t="shared" si="21"/>
        <v>0</v>
      </c>
      <c r="BH62" s="567"/>
      <c r="BJ62" s="314">
        <f t="shared" si="23"/>
        <v>51</v>
      </c>
      <c r="BK62" s="578" t="s">
        <v>1162</v>
      </c>
      <c r="BL62" s="331" t="s">
        <v>41</v>
      </c>
      <c r="BM62" s="579">
        <v>3</v>
      </c>
      <c r="BN62" s="582" t="s">
        <v>1501</v>
      </c>
      <c r="BO62" s="583" t="s">
        <v>1502</v>
      </c>
      <c r="BP62" s="583" t="s">
        <v>1503</v>
      </c>
      <c r="BQ62" s="583" t="s">
        <v>1504</v>
      </c>
      <c r="BR62" s="584" t="s">
        <v>1505</v>
      </c>
      <c r="BS62" s="585" t="s">
        <v>1506</v>
      </c>
      <c r="BU62" s="526"/>
      <c r="BV62" s="538"/>
      <c r="BW62" s="538"/>
      <c r="BX62" s="61">
        <f>IF('[1]Validation flags'!$H$3=1,0, IF( ISNUMBER(G62), 0, 1 ))</f>
        <v>0</v>
      </c>
      <c r="BY62" s="61">
        <f>IF('[1]Validation flags'!$H$3=1,0, IF( ISNUMBER(H62), 0, 1 ))</f>
        <v>0</v>
      </c>
      <c r="BZ62" s="61">
        <f>IF('[1]Validation flags'!$H$3=1,0, IF( ISNUMBER(I62), 0, 1 ))</f>
        <v>0</v>
      </c>
      <c r="CA62" s="61">
        <f>IF('[1]Validation flags'!$H$3=1,0, IF( ISNUMBER(J62), 0, 1 ))</f>
        <v>0</v>
      </c>
      <c r="CB62" s="61">
        <f>IF('[1]Validation flags'!$H$3=1,0, IF( ISNUMBER(K62), 0, 1 ))</f>
        <v>0</v>
      </c>
      <c r="CC62" s="577"/>
      <c r="CD62" s="61">
        <f>IF('[1]Validation flags'!$H$3=1,0, IF( ISNUMBER(M62), 0, 1 ))</f>
        <v>0</v>
      </c>
      <c r="CE62" s="61">
        <f>IF('[1]Validation flags'!$H$3=1,0, IF( ISNUMBER(N62), 0, 1 ))</f>
        <v>0</v>
      </c>
      <c r="CF62" s="61">
        <f>IF('[1]Validation flags'!$H$3=1,0, IF( ISNUMBER(O62), 0, 1 ))</f>
        <v>0</v>
      </c>
      <c r="CG62" s="61">
        <f>IF('[1]Validation flags'!$H$3=1,0, IF( ISNUMBER(P62), 0, 1 ))</f>
        <v>0</v>
      </c>
      <c r="CH62" s="61">
        <f>IF('[1]Validation flags'!$H$3=1,0, IF( ISNUMBER(Q62), 0, 1 ))</f>
        <v>0</v>
      </c>
      <c r="CI62" s="60"/>
      <c r="CJ62" s="61">
        <f>IF('[1]Validation flags'!$H$3=1,0, IF( ISNUMBER(S62), 0, 1 ))</f>
        <v>0</v>
      </c>
      <c r="CK62" s="61">
        <f>IF('[1]Validation flags'!$H$3=1,0, IF( ISNUMBER(T62), 0, 1 ))</f>
        <v>0</v>
      </c>
      <c r="CL62" s="61">
        <f>IF('[1]Validation flags'!$H$3=1,0, IF( ISNUMBER(U62), 0, 1 ))</f>
        <v>0</v>
      </c>
      <c r="CM62" s="61">
        <f>IF('[1]Validation flags'!$H$3=1,0, IF( ISNUMBER(V62), 0, 1 ))</f>
        <v>0</v>
      </c>
      <c r="CN62" s="61">
        <f>IF('[1]Validation flags'!$H$3=1,0, IF( ISNUMBER(W62), 0, 1 ))</f>
        <v>0</v>
      </c>
      <c r="CO62" s="60"/>
      <c r="CP62" s="61">
        <f>IF('[1]Validation flags'!$H$3=1,0, IF( ISNUMBER(Y62), 0, 1 ))</f>
        <v>0</v>
      </c>
      <c r="CQ62" s="61">
        <f>IF('[1]Validation flags'!$H$3=1,0, IF( ISNUMBER(Z62), 0, 1 ))</f>
        <v>0</v>
      </c>
      <c r="CR62" s="61">
        <f>IF('[1]Validation flags'!$H$3=1,0, IF( ISNUMBER(AA62), 0, 1 ))</f>
        <v>0</v>
      </c>
      <c r="CS62" s="61">
        <f>IF('[1]Validation flags'!$H$3=1,0, IF( ISNUMBER(AB62), 0, 1 ))</f>
        <v>0</v>
      </c>
      <c r="CT62" s="61">
        <f>IF('[1]Validation flags'!$H$3=1,0, IF( ISNUMBER(AC62), 0, 1 ))</f>
        <v>0</v>
      </c>
      <c r="CU62" s="60"/>
      <c r="CV62" s="61">
        <f>IF('[1]Validation flags'!$H$3=1,0, IF( ISNUMBER(AE62), 0, 1 ))</f>
        <v>0</v>
      </c>
      <c r="CW62" s="61">
        <f>IF('[1]Validation flags'!$H$3=1,0, IF( ISNUMBER(AF62), 0, 1 ))</f>
        <v>0</v>
      </c>
      <c r="CX62" s="61">
        <f>IF('[1]Validation flags'!$H$3=1,0, IF( ISNUMBER(AG62), 0, 1 ))</f>
        <v>0</v>
      </c>
      <c r="CY62" s="61">
        <f>IF('[1]Validation flags'!$H$3=1,0, IF( ISNUMBER(AH62), 0, 1 ))</f>
        <v>0</v>
      </c>
      <c r="CZ62" s="61">
        <f>IF('[1]Validation flags'!$H$3=1,0, IF( ISNUMBER(AI62), 0, 1 ))</f>
        <v>0</v>
      </c>
      <c r="DA62" s="60"/>
      <c r="DB62" s="61">
        <f>IF('[1]Validation flags'!$H$3=1,0, IF( ISNUMBER(AK62), 0, 1 ))</f>
        <v>0</v>
      </c>
      <c r="DC62" s="61">
        <f>IF('[1]Validation flags'!$H$3=1,0, IF( ISNUMBER(AL62), 0, 1 ))</f>
        <v>0</v>
      </c>
      <c r="DD62" s="61">
        <f>IF('[1]Validation flags'!$H$3=1,0, IF( ISNUMBER(AM62), 0, 1 ))</f>
        <v>0</v>
      </c>
      <c r="DE62" s="61">
        <f>IF('[1]Validation flags'!$H$3=1,0, IF( ISNUMBER(AN62), 0, 1 ))</f>
        <v>0</v>
      </c>
      <c r="DF62" s="61">
        <f>IF('[1]Validation flags'!$H$3=1,0, IF( ISNUMBER(AO62), 0, 1 ))</f>
        <v>0</v>
      </c>
      <c r="DG62" s="60"/>
      <c r="DH62" s="61">
        <f>IF('[1]Validation flags'!$H$3=1,0, IF( ISNUMBER(AQ62), 0, 1 ))</f>
        <v>0</v>
      </c>
      <c r="DI62" s="61">
        <f>IF('[1]Validation flags'!$H$3=1,0, IF( ISNUMBER(AR62), 0, 1 ))</f>
        <v>0</v>
      </c>
      <c r="DJ62" s="61">
        <f>IF('[1]Validation flags'!$H$3=1,0, IF( ISNUMBER(AS62), 0, 1 ))</f>
        <v>0</v>
      </c>
      <c r="DK62" s="61">
        <f>IF('[1]Validation flags'!$H$3=1,0, IF( ISNUMBER(AT62), 0, 1 ))</f>
        <v>0</v>
      </c>
      <c r="DL62" s="61">
        <f>IF('[1]Validation flags'!$H$3=1,0, IF( ISNUMBER(AU62), 0, 1 ))</f>
        <v>0</v>
      </c>
      <c r="DM62" s="60"/>
      <c r="DN62" s="61">
        <f>IF('[1]Validation flags'!$H$3=1,0, IF( ISNUMBER(AW62), 0, 1 ))</f>
        <v>0</v>
      </c>
      <c r="DO62" s="61">
        <f>IF('[1]Validation flags'!$H$3=1,0, IF( ISNUMBER(AX62), 0, 1 ))</f>
        <v>0</v>
      </c>
      <c r="DP62" s="61">
        <f>IF('[1]Validation flags'!$H$3=1,0, IF( ISNUMBER(AY62), 0, 1 ))</f>
        <v>0</v>
      </c>
      <c r="DQ62" s="61">
        <f>IF('[1]Validation flags'!$H$3=1,0, IF( ISNUMBER(AZ62), 0, 1 ))</f>
        <v>0</v>
      </c>
      <c r="DR62" s="61">
        <f>IF('[1]Validation flags'!$H$3=1,0, IF( ISNUMBER(BA62), 0, 1 ))</f>
        <v>0</v>
      </c>
      <c r="DS62" s="60"/>
      <c r="DT62" s="526"/>
    </row>
    <row r="63" spans="2:124" ht="14.25" customHeight="1" x14ac:dyDescent="0.3">
      <c r="B63" s="314">
        <f t="shared" si="22"/>
        <v>52</v>
      </c>
      <c r="C63" s="578" t="s">
        <v>1169</v>
      </c>
      <c r="D63" s="586"/>
      <c r="E63" s="331" t="s">
        <v>41</v>
      </c>
      <c r="F63" s="579">
        <v>3</v>
      </c>
      <c r="G63" s="463">
        <v>0</v>
      </c>
      <c r="H63" s="451">
        <v>0</v>
      </c>
      <c r="I63" s="451">
        <v>0</v>
      </c>
      <c r="J63" s="451">
        <v>0</v>
      </c>
      <c r="K63" s="580">
        <v>0</v>
      </c>
      <c r="L63" s="581">
        <f t="shared" si="13"/>
        <v>0</v>
      </c>
      <c r="M63" s="463">
        <v>0</v>
      </c>
      <c r="N63" s="451">
        <v>0</v>
      </c>
      <c r="O63" s="451">
        <v>0</v>
      </c>
      <c r="P63" s="451">
        <v>0</v>
      </c>
      <c r="Q63" s="580">
        <v>0</v>
      </c>
      <c r="R63" s="581">
        <f t="shared" si="14"/>
        <v>0</v>
      </c>
      <c r="S63" s="463">
        <v>0</v>
      </c>
      <c r="T63" s="451">
        <v>0</v>
      </c>
      <c r="U63" s="451">
        <v>0</v>
      </c>
      <c r="V63" s="451">
        <v>0</v>
      </c>
      <c r="W63" s="580">
        <v>0</v>
      </c>
      <c r="X63" s="581">
        <f t="shared" si="15"/>
        <v>0</v>
      </c>
      <c r="Y63" s="463">
        <v>0</v>
      </c>
      <c r="Z63" s="451">
        <v>0</v>
      </c>
      <c r="AA63" s="451">
        <v>0</v>
      </c>
      <c r="AB63" s="451">
        <v>0</v>
      </c>
      <c r="AC63" s="580">
        <v>0</v>
      </c>
      <c r="AD63" s="581">
        <f t="shared" si="16"/>
        <v>0</v>
      </c>
      <c r="AE63" s="463">
        <v>0</v>
      </c>
      <c r="AF63" s="451">
        <v>0</v>
      </c>
      <c r="AG63" s="451">
        <v>0</v>
      </c>
      <c r="AH63" s="451">
        <v>0</v>
      </c>
      <c r="AI63" s="580">
        <v>0</v>
      </c>
      <c r="AJ63" s="581">
        <f t="shared" si="17"/>
        <v>0</v>
      </c>
      <c r="AK63" s="463">
        <v>0</v>
      </c>
      <c r="AL63" s="451">
        <v>0</v>
      </c>
      <c r="AM63" s="451">
        <v>0</v>
      </c>
      <c r="AN63" s="451">
        <v>0</v>
      </c>
      <c r="AO63" s="580">
        <v>0</v>
      </c>
      <c r="AP63" s="581">
        <f t="shared" si="18"/>
        <v>0</v>
      </c>
      <c r="AQ63" s="463">
        <v>0</v>
      </c>
      <c r="AR63" s="451">
        <v>0</v>
      </c>
      <c r="AS63" s="451">
        <v>0</v>
      </c>
      <c r="AT63" s="451">
        <v>0</v>
      </c>
      <c r="AU63" s="580">
        <v>0</v>
      </c>
      <c r="AV63" s="581">
        <f t="shared" si="19"/>
        <v>0</v>
      </c>
      <c r="AW63" s="463">
        <v>0</v>
      </c>
      <c r="AX63" s="451">
        <v>0</v>
      </c>
      <c r="AY63" s="451">
        <v>0</v>
      </c>
      <c r="AZ63" s="451">
        <v>0</v>
      </c>
      <c r="BA63" s="580">
        <v>0</v>
      </c>
      <c r="BB63" s="581">
        <f t="shared" si="20"/>
        <v>0</v>
      </c>
      <c r="BC63" s="424"/>
      <c r="BD63" s="91"/>
      <c r="BE63" s="430"/>
      <c r="BF63" s="71"/>
      <c r="BG63" s="43">
        <f t="shared" si="21"/>
        <v>0</v>
      </c>
      <c r="BH63" s="567"/>
      <c r="BJ63" s="314">
        <f t="shared" si="23"/>
        <v>52</v>
      </c>
      <c r="BK63" s="578" t="s">
        <v>1169</v>
      </c>
      <c r="BL63" s="331" t="s">
        <v>41</v>
      </c>
      <c r="BM63" s="579">
        <v>3</v>
      </c>
      <c r="BN63" s="582" t="s">
        <v>1507</v>
      </c>
      <c r="BO63" s="583" t="s">
        <v>1508</v>
      </c>
      <c r="BP63" s="583" t="s">
        <v>1509</v>
      </c>
      <c r="BQ63" s="583" t="s">
        <v>1510</v>
      </c>
      <c r="BR63" s="584" t="s">
        <v>1511</v>
      </c>
      <c r="BS63" s="585" t="s">
        <v>1512</v>
      </c>
      <c r="BX63" s="61">
        <f>IF('[1]Validation flags'!$H$3=1,0, IF( ISNUMBER(G63), 0, 1 ))</f>
        <v>0</v>
      </c>
      <c r="BY63" s="61">
        <f>IF('[1]Validation flags'!$H$3=1,0, IF( ISNUMBER(H63), 0, 1 ))</f>
        <v>0</v>
      </c>
      <c r="BZ63" s="61">
        <f>IF('[1]Validation flags'!$H$3=1,0, IF( ISNUMBER(I63), 0, 1 ))</f>
        <v>0</v>
      </c>
      <c r="CA63" s="61">
        <f>IF('[1]Validation flags'!$H$3=1,0, IF( ISNUMBER(J63), 0, 1 ))</f>
        <v>0</v>
      </c>
      <c r="CB63" s="61">
        <f>IF('[1]Validation flags'!$H$3=1,0, IF( ISNUMBER(K63), 0, 1 ))</f>
        <v>0</v>
      </c>
      <c r="CC63" s="577"/>
      <c r="CD63" s="61">
        <f>IF('[1]Validation flags'!$H$3=1,0, IF( ISNUMBER(M63), 0, 1 ))</f>
        <v>0</v>
      </c>
      <c r="CE63" s="61">
        <f>IF('[1]Validation flags'!$H$3=1,0, IF( ISNUMBER(N63), 0, 1 ))</f>
        <v>0</v>
      </c>
      <c r="CF63" s="61">
        <f>IF('[1]Validation flags'!$H$3=1,0, IF( ISNUMBER(O63), 0, 1 ))</f>
        <v>0</v>
      </c>
      <c r="CG63" s="61">
        <f>IF('[1]Validation flags'!$H$3=1,0, IF( ISNUMBER(P63), 0, 1 ))</f>
        <v>0</v>
      </c>
      <c r="CH63" s="61">
        <f>IF('[1]Validation flags'!$H$3=1,0, IF( ISNUMBER(Q63), 0, 1 ))</f>
        <v>0</v>
      </c>
      <c r="CI63" s="60"/>
      <c r="CJ63" s="61">
        <f>IF('[1]Validation flags'!$H$3=1,0, IF( ISNUMBER(S63), 0, 1 ))</f>
        <v>0</v>
      </c>
      <c r="CK63" s="61">
        <f>IF('[1]Validation flags'!$H$3=1,0, IF( ISNUMBER(T63), 0, 1 ))</f>
        <v>0</v>
      </c>
      <c r="CL63" s="61">
        <f>IF('[1]Validation flags'!$H$3=1,0, IF( ISNUMBER(U63), 0, 1 ))</f>
        <v>0</v>
      </c>
      <c r="CM63" s="61">
        <f>IF('[1]Validation flags'!$H$3=1,0, IF( ISNUMBER(V63), 0, 1 ))</f>
        <v>0</v>
      </c>
      <c r="CN63" s="61">
        <f>IF('[1]Validation flags'!$H$3=1,0, IF( ISNUMBER(W63), 0, 1 ))</f>
        <v>0</v>
      </c>
      <c r="CO63" s="60"/>
      <c r="CP63" s="61">
        <f>IF('[1]Validation flags'!$H$3=1,0, IF( ISNUMBER(Y63), 0, 1 ))</f>
        <v>0</v>
      </c>
      <c r="CQ63" s="61">
        <f>IF('[1]Validation flags'!$H$3=1,0, IF( ISNUMBER(Z63), 0, 1 ))</f>
        <v>0</v>
      </c>
      <c r="CR63" s="61">
        <f>IF('[1]Validation flags'!$H$3=1,0, IF( ISNUMBER(AA63), 0, 1 ))</f>
        <v>0</v>
      </c>
      <c r="CS63" s="61">
        <f>IF('[1]Validation flags'!$H$3=1,0, IF( ISNUMBER(AB63), 0, 1 ))</f>
        <v>0</v>
      </c>
      <c r="CT63" s="61">
        <f>IF('[1]Validation flags'!$H$3=1,0, IF( ISNUMBER(AC63), 0, 1 ))</f>
        <v>0</v>
      </c>
      <c r="CU63" s="60"/>
      <c r="CV63" s="61">
        <f>IF('[1]Validation flags'!$H$3=1,0, IF( ISNUMBER(AE63), 0, 1 ))</f>
        <v>0</v>
      </c>
      <c r="CW63" s="61">
        <f>IF('[1]Validation flags'!$H$3=1,0, IF( ISNUMBER(AF63), 0, 1 ))</f>
        <v>0</v>
      </c>
      <c r="CX63" s="61">
        <f>IF('[1]Validation flags'!$H$3=1,0, IF( ISNUMBER(AG63), 0, 1 ))</f>
        <v>0</v>
      </c>
      <c r="CY63" s="61">
        <f>IF('[1]Validation flags'!$H$3=1,0, IF( ISNUMBER(AH63), 0, 1 ))</f>
        <v>0</v>
      </c>
      <c r="CZ63" s="61">
        <f>IF('[1]Validation flags'!$H$3=1,0, IF( ISNUMBER(AI63), 0, 1 ))</f>
        <v>0</v>
      </c>
      <c r="DA63" s="60"/>
      <c r="DB63" s="61">
        <f>IF('[1]Validation flags'!$H$3=1,0, IF( ISNUMBER(AK63), 0, 1 ))</f>
        <v>0</v>
      </c>
      <c r="DC63" s="61">
        <f>IF('[1]Validation flags'!$H$3=1,0, IF( ISNUMBER(AL63), 0, 1 ))</f>
        <v>0</v>
      </c>
      <c r="DD63" s="61">
        <f>IF('[1]Validation flags'!$H$3=1,0, IF( ISNUMBER(AM63), 0, 1 ))</f>
        <v>0</v>
      </c>
      <c r="DE63" s="61">
        <f>IF('[1]Validation flags'!$H$3=1,0, IF( ISNUMBER(AN63), 0, 1 ))</f>
        <v>0</v>
      </c>
      <c r="DF63" s="61">
        <f>IF('[1]Validation flags'!$H$3=1,0, IF( ISNUMBER(AO63), 0, 1 ))</f>
        <v>0</v>
      </c>
      <c r="DG63" s="60"/>
      <c r="DH63" s="61">
        <f>IF('[1]Validation flags'!$H$3=1,0, IF( ISNUMBER(AQ63), 0, 1 ))</f>
        <v>0</v>
      </c>
      <c r="DI63" s="61">
        <f>IF('[1]Validation flags'!$H$3=1,0, IF( ISNUMBER(AR63), 0, 1 ))</f>
        <v>0</v>
      </c>
      <c r="DJ63" s="61">
        <f>IF('[1]Validation flags'!$H$3=1,0, IF( ISNUMBER(AS63), 0, 1 ))</f>
        <v>0</v>
      </c>
      <c r="DK63" s="61">
        <f>IF('[1]Validation flags'!$H$3=1,0, IF( ISNUMBER(AT63), 0, 1 ))</f>
        <v>0</v>
      </c>
      <c r="DL63" s="61">
        <f>IF('[1]Validation flags'!$H$3=1,0, IF( ISNUMBER(AU63), 0, 1 ))</f>
        <v>0</v>
      </c>
      <c r="DM63" s="60"/>
      <c r="DN63" s="61">
        <f>IF('[1]Validation flags'!$H$3=1,0, IF( ISNUMBER(AW63), 0, 1 ))</f>
        <v>0</v>
      </c>
      <c r="DO63" s="61">
        <f>IF('[1]Validation flags'!$H$3=1,0, IF( ISNUMBER(AX63), 0, 1 ))</f>
        <v>0</v>
      </c>
      <c r="DP63" s="61">
        <f>IF('[1]Validation flags'!$H$3=1,0, IF( ISNUMBER(AY63), 0, 1 ))</f>
        <v>0</v>
      </c>
      <c r="DQ63" s="61">
        <f>IF('[1]Validation flags'!$H$3=1,0, IF( ISNUMBER(AZ63), 0, 1 ))</f>
        <v>0</v>
      </c>
      <c r="DR63" s="61">
        <f>IF('[1]Validation flags'!$H$3=1,0, IF( ISNUMBER(BA63), 0, 1 ))</f>
        <v>0</v>
      </c>
      <c r="DS63" s="60"/>
      <c r="DT63" s="526"/>
    </row>
    <row r="64" spans="2:124" ht="14.25" customHeight="1" x14ac:dyDescent="0.3">
      <c r="B64" s="314">
        <f t="shared" si="22"/>
        <v>53</v>
      </c>
      <c r="C64" s="578" t="s">
        <v>1176</v>
      </c>
      <c r="D64" s="586"/>
      <c r="E64" s="331" t="s">
        <v>41</v>
      </c>
      <c r="F64" s="579">
        <v>3</v>
      </c>
      <c r="G64" s="463">
        <v>0</v>
      </c>
      <c r="H64" s="451">
        <v>0</v>
      </c>
      <c r="I64" s="451">
        <v>0</v>
      </c>
      <c r="J64" s="451">
        <v>0</v>
      </c>
      <c r="K64" s="580">
        <v>0</v>
      </c>
      <c r="L64" s="581">
        <f t="shared" si="13"/>
        <v>0</v>
      </c>
      <c r="M64" s="463">
        <v>0</v>
      </c>
      <c r="N64" s="451">
        <v>0</v>
      </c>
      <c r="O64" s="451">
        <v>0</v>
      </c>
      <c r="P64" s="451">
        <v>0</v>
      </c>
      <c r="Q64" s="580">
        <v>0</v>
      </c>
      <c r="R64" s="581">
        <f t="shared" si="14"/>
        <v>0</v>
      </c>
      <c r="S64" s="463">
        <v>0</v>
      </c>
      <c r="T64" s="451">
        <v>0</v>
      </c>
      <c r="U64" s="451">
        <v>0</v>
      </c>
      <c r="V64" s="451">
        <v>0</v>
      </c>
      <c r="W64" s="580">
        <v>0</v>
      </c>
      <c r="X64" s="581">
        <f t="shared" si="15"/>
        <v>0</v>
      </c>
      <c r="Y64" s="463">
        <v>0</v>
      </c>
      <c r="Z64" s="451">
        <v>0</v>
      </c>
      <c r="AA64" s="451">
        <v>0</v>
      </c>
      <c r="AB64" s="451">
        <v>0</v>
      </c>
      <c r="AC64" s="580">
        <v>0</v>
      </c>
      <c r="AD64" s="581">
        <f t="shared" si="16"/>
        <v>0</v>
      </c>
      <c r="AE64" s="463">
        <v>0</v>
      </c>
      <c r="AF64" s="451">
        <v>0</v>
      </c>
      <c r="AG64" s="451">
        <v>0</v>
      </c>
      <c r="AH64" s="451">
        <v>0</v>
      </c>
      <c r="AI64" s="580">
        <v>0</v>
      </c>
      <c r="AJ64" s="581">
        <f t="shared" si="17"/>
        <v>0</v>
      </c>
      <c r="AK64" s="463">
        <v>0</v>
      </c>
      <c r="AL64" s="451">
        <v>0</v>
      </c>
      <c r="AM64" s="451">
        <v>0</v>
      </c>
      <c r="AN64" s="451">
        <v>0</v>
      </c>
      <c r="AO64" s="580">
        <v>0</v>
      </c>
      <c r="AP64" s="581">
        <f t="shared" si="18"/>
        <v>0</v>
      </c>
      <c r="AQ64" s="463">
        <v>0</v>
      </c>
      <c r="AR64" s="451">
        <v>0</v>
      </c>
      <c r="AS64" s="451">
        <v>0</v>
      </c>
      <c r="AT64" s="451">
        <v>0</v>
      </c>
      <c r="AU64" s="580">
        <v>0</v>
      </c>
      <c r="AV64" s="581">
        <f t="shared" si="19"/>
        <v>0</v>
      </c>
      <c r="AW64" s="463">
        <v>0</v>
      </c>
      <c r="AX64" s="451">
        <v>0</v>
      </c>
      <c r="AY64" s="451">
        <v>0</v>
      </c>
      <c r="AZ64" s="451">
        <v>0</v>
      </c>
      <c r="BA64" s="580">
        <v>0</v>
      </c>
      <c r="BB64" s="581">
        <f t="shared" si="20"/>
        <v>0</v>
      </c>
      <c r="BC64" s="424"/>
      <c r="BD64" s="91"/>
      <c r="BE64" s="430"/>
      <c r="BF64" s="320"/>
      <c r="BG64" s="43">
        <f t="shared" si="21"/>
        <v>0</v>
      </c>
      <c r="BH64" s="567"/>
      <c r="BJ64" s="314">
        <f t="shared" si="23"/>
        <v>53</v>
      </c>
      <c r="BK64" s="578" t="s">
        <v>1176</v>
      </c>
      <c r="BL64" s="331" t="s">
        <v>41</v>
      </c>
      <c r="BM64" s="579">
        <v>3</v>
      </c>
      <c r="BN64" s="582" t="s">
        <v>1513</v>
      </c>
      <c r="BO64" s="583" t="s">
        <v>1514</v>
      </c>
      <c r="BP64" s="583" t="s">
        <v>1515</v>
      </c>
      <c r="BQ64" s="583" t="s">
        <v>1516</v>
      </c>
      <c r="BR64" s="584" t="s">
        <v>1517</v>
      </c>
      <c r="BS64" s="585" t="s">
        <v>1518</v>
      </c>
      <c r="BU64" s="526"/>
      <c r="BV64" s="538"/>
      <c r="BW64" s="538"/>
      <c r="BX64" s="61">
        <f>IF('[1]Validation flags'!$H$3=1,0, IF( ISNUMBER(G64), 0, 1 ))</f>
        <v>0</v>
      </c>
      <c r="BY64" s="61">
        <f>IF('[1]Validation flags'!$H$3=1,0, IF( ISNUMBER(H64), 0, 1 ))</f>
        <v>0</v>
      </c>
      <c r="BZ64" s="61">
        <f>IF('[1]Validation flags'!$H$3=1,0, IF( ISNUMBER(I64), 0, 1 ))</f>
        <v>0</v>
      </c>
      <c r="CA64" s="61">
        <f>IF('[1]Validation flags'!$H$3=1,0, IF( ISNUMBER(J64), 0, 1 ))</f>
        <v>0</v>
      </c>
      <c r="CB64" s="61">
        <f>IF('[1]Validation flags'!$H$3=1,0, IF( ISNUMBER(K64), 0, 1 ))</f>
        <v>0</v>
      </c>
      <c r="CC64" s="577"/>
      <c r="CD64" s="61">
        <f>IF('[1]Validation flags'!$H$3=1,0, IF( ISNUMBER(M64), 0, 1 ))</f>
        <v>0</v>
      </c>
      <c r="CE64" s="61">
        <f>IF('[1]Validation flags'!$H$3=1,0, IF( ISNUMBER(N64), 0, 1 ))</f>
        <v>0</v>
      </c>
      <c r="CF64" s="61">
        <f>IF('[1]Validation flags'!$H$3=1,0, IF( ISNUMBER(O64), 0, 1 ))</f>
        <v>0</v>
      </c>
      <c r="CG64" s="61">
        <f>IF('[1]Validation flags'!$H$3=1,0, IF( ISNUMBER(P64), 0, 1 ))</f>
        <v>0</v>
      </c>
      <c r="CH64" s="61">
        <f>IF('[1]Validation flags'!$H$3=1,0, IF( ISNUMBER(Q64), 0, 1 ))</f>
        <v>0</v>
      </c>
      <c r="CI64" s="60"/>
      <c r="CJ64" s="61">
        <f>IF('[1]Validation flags'!$H$3=1,0, IF( ISNUMBER(S64), 0, 1 ))</f>
        <v>0</v>
      </c>
      <c r="CK64" s="61">
        <f>IF('[1]Validation flags'!$H$3=1,0, IF( ISNUMBER(T64), 0, 1 ))</f>
        <v>0</v>
      </c>
      <c r="CL64" s="61">
        <f>IF('[1]Validation flags'!$H$3=1,0, IF( ISNUMBER(U64), 0, 1 ))</f>
        <v>0</v>
      </c>
      <c r="CM64" s="61">
        <f>IF('[1]Validation flags'!$H$3=1,0, IF( ISNUMBER(V64), 0, 1 ))</f>
        <v>0</v>
      </c>
      <c r="CN64" s="61">
        <f>IF('[1]Validation flags'!$H$3=1,0, IF( ISNUMBER(W64), 0, 1 ))</f>
        <v>0</v>
      </c>
      <c r="CO64" s="60"/>
      <c r="CP64" s="61">
        <f>IF('[1]Validation flags'!$H$3=1,0, IF( ISNUMBER(Y64), 0, 1 ))</f>
        <v>0</v>
      </c>
      <c r="CQ64" s="61">
        <f>IF('[1]Validation flags'!$H$3=1,0, IF( ISNUMBER(Z64), 0, 1 ))</f>
        <v>0</v>
      </c>
      <c r="CR64" s="61">
        <f>IF('[1]Validation flags'!$H$3=1,0, IF( ISNUMBER(AA64), 0, 1 ))</f>
        <v>0</v>
      </c>
      <c r="CS64" s="61">
        <f>IF('[1]Validation flags'!$H$3=1,0, IF( ISNUMBER(AB64), 0, 1 ))</f>
        <v>0</v>
      </c>
      <c r="CT64" s="61">
        <f>IF('[1]Validation flags'!$H$3=1,0, IF( ISNUMBER(AC64), 0, 1 ))</f>
        <v>0</v>
      </c>
      <c r="CU64" s="60"/>
      <c r="CV64" s="61">
        <f>IF('[1]Validation flags'!$H$3=1,0, IF( ISNUMBER(AE64), 0, 1 ))</f>
        <v>0</v>
      </c>
      <c r="CW64" s="61">
        <f>IF('[1]Validation flags'!$H$3=1,0, IF( ISNUMBER(AF64), 0, 1 ))</f>
        <v>0</v>
      </c>
      <c r="CX64" s="61">
        <f>IF('[1]Validation flags'!$H$3=1,0, IF( ISNUMBER(AG64), 0, 1 ))</f>
        <v>0</v>
      </c>
      <c r="CY64" s="61">
        <f>IF('[1]Validation flags'!$H$3=1,0, IF( ISNUMBER(AH64), 0, 1 ))</f>
        <v>0</v>
      </c>
      <c r="CZ64" s="61">
        <f>IF('[1]Validation flags'!$H$3=1,0, IF( ISNUMBER(AI64), 0, 1 ))</f>
        <v>0</v>
      </c>
      <c r="DA64" s="60"/>
      <c r="DB64" s="61">
        <f>IF('[1]Validation flags'!$H$3=1,0, IF( ISNUMBER(AK64), 0, 1 ))</f>
        <v>0</v>
      </c>
      <c r="DC64" s="61">
        <f>IF('[1]Validation flags'!$H$3=1,0, IF( ISNUMBER(AL64), 0, 1 ))</f>
        <v>0</v>
      </c>
      <c r="DD64" s="61">
        <f>IF('[1]Validation flags'!$H$3=1,0, IF( ISNUMBER(AM64), 0, 1 ))</f>
        <v>0</v>
      </c>
      <c r="DE64" s="61">
        <f>IF('[1]Validation flags'!$H$3=1,0, IF( ISNUMBER(AN64), 0, 1 ))</f>
        <v>0</v>
      </c>
      <c r="DF64" s="61">
        <f>IF('[1]Validation flags'!$H$3=1,0, IF( ISNUMBER(AO64), 0, 1 ))</f>
        <v>0</v>
      </c>
      <c r="DG64" s="60"/>
      <c r="DH64" s="61">
        <f>IF('[1]Validation flags'!$H$3=1,0, IF( ISNUMBER(AQ64), 0, 1 ))</f>
        <v>0</v>
      </c>
      <c r="DI64" s="61">
        <f>IF('[1]Validation flags'!$H$3=1,0, IF( ISNUMBER(AR64), 0, 1 ))</f>
        <v>0</v>
      </c>
      <c r="DJ64" s="61">
        <f>IF('[1]Validation flags'!$H$3=1,0, IF( ISNUMBER(AS64), 0, 1 ))</f>
        <v>0</v>
      </c>
      <c r="DK64" s="61">
        <f>IF('[1]Validation flags'!$H$3=1,0, IF( ISNUMBER(AT64), 0, 1 ))</f>
        <v>0</v>
      </c>
      <c r="DL64" s="61">
        <f>IF('[1]Validation flags'!$H$3=1,0, IF( ISNUMBER(AU64), 0, 1 ))</f>
        <v>0</v>
      </c>
      <c r="DM64" s="60"/>
      <c r="DN64" s="61">
        <f>IF('[1]Validation flags'!$H$3=1,0, IF( ISNUMBER(AW64), 0, 1 ))</f>
        <v>0</v>
      </c>
      <c r="DO64" s="61">
        <f>IF('[1]Validation flags'!$H$3=1,0, IF( ISNUMBER(AX64), 0, 1 ))</f>
        <v>0</v>
      </c>
      <c r="DP64" s="61">
        <f>IF('[1]Validation flags'!$H$3=1,0, IF( ISNUMBER(AY64), 0, 1 ))</f>
        <v>0</v>
      </c>
      <c r="DQ64" s="61">
        <f>IF('[1]Validation flags'!$H$3=1,0, IF( ISNUMBER(AZ64), 0, 1 ))</f>
        <v>0</v>
      </c>
      <c r="DR64" s="61">
        <f>IF('[1]Validation flags'!$H$3=1,0, IF( ISNUMBER(BA64), 0, 1 ))</f>
        <v>0</v>
      </c>
      <c r="DS64" s="60"/>
      <c r="DT64" s="526"/>
    </row>
    <row r="65" spans="2:124" ht="14.25" customHeight="1" x14ac:dyDescent="0.3">
      <c r="B65" s="314">
        <f t="shared" si="22"/>
        <v>54</v>
      </c>
      <c r="C65" s="578" t="s">
        <v>1183</v>
      </c>
      <c r="D65" s="586"/>
      <c r="E65" s="331" t="s">
        <v>41</v>
      </c>
      <c r="F65" s="579">
        <v>3</v>
      </c>
      <c r="G65" s="463">
        <v>0</v>
      </c>
      <c r="H65" s="451">
        <v>0</v>
      </c>
      <c r="I65" s="451">
        <v>0</v>
      </c>
      <c r="J65" s="451">
        <v>0</v>
      </c>
      <c r="K65" s="580">
        <v>0</v>
      </c>
      <c r="L65" s="581">
        <f t="shared" si="13"/>
        <v>0</v>
      </c>
      <c r="M65" s="463">
        <v>0</v>
      </c>
      <c r="N65" s="451">
        <v>0</v>
      </c>
      <c r="O65" s="451">
        <v>0</v>
      </c>
      <c r="P65" s="451">
        <v>0</v>
      </c>
      <c r="Q65" s="580">
        <v>0</v>
      </c>
      <c r="R65" s="581">
        <f t="shared" si="14"/>
        <v>0</v>
      </c>
      <c r="S65" s="463">
        <v>0</v>
      </c>
      <c r="T65" s="451">
        <v>0</v>
      </c>
      <c r="U65" s="451">
        <v>0</v>
      </c>
      <c r="V65" s="451">
        <v>0</v>
      </c>
      <c r="W65" s="580">
        <v>0</v>
      </c>
      <c r="X65" s="581">
        <f t="shared" si="15"/>
        <v>0</v>
      </c>
      <c r="Y65" s="463">
        <v>0</v>
      </c>
      <c r="Z65" s="451">
        <v>0</v>
      </c>
      <c r="AA65" s="451">
        <v>0</v>
      </c>
      <c r="AB65" s="451">
        <v>0</v>
      </c>
      <c r="AC65" s="580">
        <v>0</v>
      </c>
      <c r="AD65" s="581">
        <f t="shared" si="16"/>
        <v>0</v>
      </c>
      <c r="AE65" s="463">
        <v>0</v>
      </c>
      <c r="AF65" s="451">
        <v>0</v>
      </c>
      <c r="AG65" s="451">
        <v>0</v>
      </c>
      <c r="AH65" s="451">
        <v>0</v>
      </c>
      <c r="AI65" s="580">
        <v>0</v>
      </c>
      <c r="AJ65" s="581">
        <f t="shared" si="17"/>
        <v>0</v>
      </c>
      <c r="AK65" s="463">
        <v>0</v>
      </c>
      <c r="AL65" s="451">
        <v>0</v>
      </c>
      <c r="AM65" s="451">
        <v>0</v>
      </c>
      <c r="AN65" s="451">
        <v>0</v>
      </c>
      <c r="AO65" s="580">
        <v>0</v>
      </c>
      <c r="AP65" s="581">
        <f t="shared" si="18"/>
        <v>0</v>
      </c>
      <c r="AQ65" s="463">
        <v>0</v>
      </c>
      <c r="AR65" s="451">
        <v>0</v>
      </c>
      <c r="AS65" s="451">
        <v>0</v>
      </c>
      <c r="AT65" s="451">
        <v>0</v>
      </c>
      <c r="AU65" s="580">
        <v>0</v>
      </c>
      <c r="AV65" s="581">
        <f t="shared" si="19"/>
        <v>0</v>
      </c>
      <c r="AW65" s="463">
        <v>0</v>
      </c>
      <c r="AX65" s="451">
        <v>0</v>
      </c>
      <c r="AY65" s="451">
        <v>0</v>
      </c>
      <c r="AZ65" s="451">
        <v>0</v>
      </c>
      <c r="BA65" s="580">
        <v>0</v>
      </c>
      <c r="BB65" s="581">
        <f t="shared" si="20"/>
        <v>0</v>
      </c>
      <c r="BC65" s="424"/>
      <c r="BD65" s="91"/>
      <c r="BE65" s="430"/>
      <c r="BF65" s="320"/>
      <c r="BG65" s="43">
        <f t="shared" si="21"/>
        <v>0</v>
      </c>
      <c r="BH65" s="567"/>
      <c r="BJ65" s="314">
        <f t="shared" si="23"/>
        <v>54</v>
      </c>
      <c r="BK65" s="578" t="s">
        <v>1183</v>
      </c>
      <c r="BL65" s="331" t="s">
        <v>41</v>
      </c>
      <c r="BM65" s="579">
        <v>3</v>
      </c>
      <c r="BN65" s="582" t="s">
        <v>1519</v>
      </c>
      <c r="BO65" s="583" t="s">
        <v>1520</v>
      </c>
      <c r="BP65" s="583" t="s">
        <v>1521</v>
      </c>
      <c r="BQ65" s="583" t="s">
        <v>1522</v>
      </c>
      <c r="BR65" s="584" t="s">
        <v>1523</v>
      </c>
      <c r="BS65" s="585" t="s">
        <v>1524</v>
      </c>
      <c r="BU65" s="526"/>
      <c r="BV65" s="538"/>
      <c r="BW65" s="538"/>
      <c r="BX65" s="61">
        <f>IF('[1]Validation flags'!$H$3=1,0, IF( ISNUMBER(G65), 0, 1 ))</f>
        <v>0</v>
      </c>
      <c r="BY65" s="61">
        <f>IF('[1]Validation flags'!$H$3=1,0, IF( ISNUMBER(H65), 0, 1 ))</f>
        <v>0</v>
      </c>
      <c r="BZ65" s="61">
        <f>IF('[1]Validation flags'!$H$3=1,0, IF( ISNUMBER(I65), 0, 1 ))</f>
        <v>0</v>
      </c>
      <c r="CA65" s="61">
        <f>IF('[1]Validation flags'!$H$3=1,0, IF( ISNUMBER(J65), 0, 1 ))</f>
        <v>0</v>
      </c>
      <c r="CB65" s="61">
        <f>IF('[1]Validation flags'!$H$3=1,0, IF( ISNUMBER(K65), 0, 1 ))</f>
        <v>0</v>
      </c>
      <c r="CC65" s="577"/>
      <c r="CD65" s="61">
        <f>IF('[1]Validation flags'!$H$3=1,0, IF( ISNUMBER(M65), 0, 1 ))</f>
        <v>0</v>
      </c>
      <c r="CE65" s="61">
        <f>IF('[1]Validation flags'!$H$3=1,0, IF( ISNUMBER(N65), 0, 1 ))</f>
        <v>0</v>
      </c>
      <c r="CF65" s="61">
        <f>IF('[1]Validation flags'!$H$3=1,0, IF( ISNUMBER(O65), 0, 1 ))</f>
        <v>0</v>
      </c>
      <c r="CG65" s="61">
        <f>IF('[1]Validation flags'!$H$3=1,0, IF( ISNUMBER(P65), 0, 1 ))</f>
        <v>0</v>
      </c>
      <c r="CH65" s="61">
        <f>IF('[1]Validation flags'!$H$3=1,0, IF( ISNUMBER(Q65), 0, 1 ))</f>
        <v>0</v>
      </c>
      <c r="CI65" s="60"/>
      <c r="CJ65" s="61">
        <f>IF('[1]Validation flags'!$H$3=1,0, IF( ISNUMBER(S65), 0, 1 ))</f>
        <v>0</v>
      </c>
      <c r="CK65" s="61">
        <f>IF('[1]Validation flags'!$H$3=1,0, IF( ISNUMBER(T65), 0, 1 ))</f>
        <v>0</v>
      </c>
      <c r="CL65" s="61">
        <f>IF('[1]Validation flags'!$H$3=1,0, IF( ISNUMBER(U65), 0, 1 ))</f>
        <v>0</v>
      </c>
      <c r="CM65" s="61">
        <f>IF('[1]Validation flags'!$H$3=1,0, IF( ISNUMBER(V65), 0, 1 ))</f>
        <v>0</v>
      </c>
      <c r="CN65" s="61">
        <f>IF('[1]Validation flags'!$H$3=1,0, IF( ISNUMBER(W65), 0, 1 ))</f>
        <v>0</v>
      </c>
      <c r="CO65" s="60"/>
      <c r="CP65" s="61">
        <f>IF('[1]Validation flags'!$H$3=1,0, IF( ISNUMBER(Y65), 0, 1 ))</f>
        <v>0</v>
      </c>
      <c r="CQ65" s="61">
        <f>IF('[1]Validation flags'!$H$3=1,0, IF( ISNUMBER(Z65), 0, 1 ))</f>
        <v>0</v>
      </c>
      <c r="CR65" s="61">
        <f>IF('[1]Validation flags'!$H$3=1,0, IF( ISNUMBER(AA65), 0, 1 ))</f>
        <v>0</v>
      </c>
      <c r="CS65" s="61">
        <f>IF('[1]Validation flags'!$H$3=1,0, IF( ISNUMBER(AB65), 0, 1 ))</f>
        <v>0</v>
      </c>
      <c r="CT65" s="61">
        <f>IF('[1]Validation flags'!$H$3=1,0, IF( ISNUMBER(AC65), 0, 1 ))</f>
        <v>0</v>
      </c>
      <c r="CU65" s="60"/>
      <c r="CV65" s="61">
        <f>IF('[1]Validation flags'!$H$3=1,0, IF( ISNUMBER(AE65), 0, 1 ))</f>
        <v>0</v>
      </c>
      <c r="CW65" s="61">
        <f>IF('[1]Validation flags'!$H$3=1,0, IF( ISNUMBER(AF65), 0, 1 ))</f>
        <v>0</v>
      </c>
      <c r="CX65" s="61">
        <f>IF('[1]Validation flags'!$H$3=1,0, IF( ISNUMBER(AG65), 0, 1 ))</f>
        <v>0</v>
      </c>
      <c r="CY65" s="61">
        <f>IF('[1]Validation flags'!$H$3=1,0, IF( ISNUMBER(AH65), 0, 1 ))</f>
        <v>0</v>
      </c>
      <c r="CZ65" s="61">
        <f>IF('[1]Validation flags'!$H$3=1,0, IF( ISNUMBER(AI65), 0, 1 ))</f>
        <v>0</v>
      </c>
      <c r="DA65" s="60"/>
      <c r="DB65" s="61">
        <f>IF('[1]Validation flags'!$H$3=1,0, IF( ISNUMBER(AK65), 0, 1 ))</f>
        <v>0</v>
      </c>
      <c r="DC65" s="61">
        <f>IF('[1]Validation flags'!$H$3=1,0, IF( ISNUMBER(AL65), 0, 1 ))</f>
        <v>0</v>
      </c>
      <c r="DD65" s="61">
        <f>IF('[1]Validation flags'!$H$3=1,0, IF( ISNUMBER(AM65), 0, 1 ))</f>
        <v>0</v>
      </c>
      <c r="DE65" s="61">
        <f>IF('[1]Validation flags'!$H$3=1,0, IF( ISNUMBER(AN65), 0, 1 ))</f>
        <v>0</v>
      </c>
      <c r="DF65" s="61">
        <f>IF('[1]Validation flags'!$H$3=1,0, IF( ISNUMBER(AO65), 0, 1 ))</f>
        <v>0</v>
      </c>
      <c r="DG65" s="60"/>
      <c r="DH65" s="61">
        <f>IF('[1]Validation flags'!$H$3=1,0, IF( ISNUMBER(AQ65), 0, 1 ))</f>
        <v>0</v>
      </c>
      <c r="DI65" s="61">
        <f>IF('[1]Validation flags'!$H$3=1,0, IF( ISNUMBER(AR65), 0, 1 ))</f>
        <v>0</v>
      </c>
      <c r="DJ65" s="61">
        <f>IF('[1]Validation flags'!$H$3=1,0, IF( ISNUMBER(AS65), 0, 1 ))</f>
        <v>0</v>
      </c>
      <c r="DK65" s="61">
        <f>IF('[1]Validation flags'!$H$3=1,0, IF( ISNUMBER(AT65), 0, 1 ))</f>
        <v>0</v>
      </c>
      <c r="DL65" s="61">
        <f>IF('[1]Validation flags'!$H$3=1,0, IF( ISNUMBER(AU65), 0, 1 ))</f>
        <v>0</v>
      </c>
      <c r="DM65" s="60"/>
      <c r="DN65" s="61">
        <f>IF('[1]Validation flags'!$H$3=1,0, IF( ISNUMBER(AW65), 0, 1 ))</f>
        <v>0</v>
      </c>
      <c r="DO65" s="61">
        <f>IF('[1]Validation flags'!$H$3=1,0, IF( ISNUMBER(AX65), 0, 1 ))</f>
        <v>0</v>
      </c>
      <c r="DP65" s="61">
        <f>IF('[1]Validation flags'!$H$3=1,0, IF( ISNUMBER(AY65), 0, 1 ))</f>
        <v>0</v>
      </c>
      <c r="DQ65" s="61">
        <f>IF('[1]Validation flags'!$H$3=1,0, IF( ISNUMBER(AZ65), 0, 1 ))</f>
        <v>0</v>
      </c>
      <c r="DR65" s="61">
        <f>IF('[1]Validation flags'!$H$3=1,0, IF( ISNUMBER(BA65), 0, 1 ))</f>
        <v>0</v>
      </c>
      <c r="DS65" s="60"/>
      <c r="DT65" s="526"/>
    </row>
    <row r="66" spans="2:124" ht="14.25" customHeight="1" x14ac:dyDescent="0.3">
      <c r="B66" s="314">
        <f t="shared" si="22"/>
        <v>55</v>
      </c>
      <c r="C66" s="578" t="s">
        <v>1190</v>
      </c>
      <c r="D66" s="586"/>
      <c r="E66" s="331" t="s">
        <v>41</v>
      </c>
      <c r="F66" s="579">
        <v>3</v>
      </c>
      <c r="G66" s="463">
        <v>0</v>
      </c>
      <c r="H66" s="451">
        <v>0</v>
      </c>
      <c r="I66" s="451">
        <v>0</v>
      </c>
      <c r="J66" s="451">
        <v>0</v>
      </c>
      <c r="K66" s="580">
        <v>0</v>
      </c>
      <c r="L66" s="581">
        <f t="shared" si="13"/>
        <v>0</v>
      </c>
      <c r="M66" s="463">
        <v>0</v>
      </c>
      <c r="N66" s="451">
        <v>0</v>
      </c>
      <c r="O66" s="451">
        <v>0</v>
      </c>
      <c r="P66" s="451">
        <v>0</v>
      </c>
      <c r="Q66" s="580">
        <v>0</v>
      </c>
      <c r="R66" s="581">
        <f t="shared" si="14"/>
        <v>0</v>
      </c>
      <c r="S66" s="463">
        <v>0</v>
      </c>
      <c r="T66" s="451">
        <v>0</v>
      </c>
      <c r="U66" s="451">
        <v>0</v>
      </c>
      <c r="V66" s="451">
        <v>0</v>
      </c>
      <c r="W66" s="580">
        <v>0</v>
      </c>
      <c r="X66" s="581">
        <f t="shared" si="15"/>
        <v>0</v>
      </c>
      <c r="Y66" s="463">
        <v>0</v>
      </c>
      <c r="Z66" s="451">
        <v>0</v>
      </c>
      <c r="AA66" s="451">
        <v>0</v>
      </c>
      <c r="AB66" s="451">
        <v>0</v>
      </c>
      <c r="AC66" s="580">
        <v>0</v>
      </c>
      <c r="AD66" s="581">
        <f t="shared" si="16"/>
        <v>0</v>
      </c>
      <c r="AE66" s="463">
        <v>0</v>
      </c>
      <c r="AF66" s="451">
        <v>0</v>
      </c>
      <c r="AG66" s="451">
        <v>0</v>
      </c>
      <c r="AH66" s="451">
        <v>0</v>
      </c>
      <c r="AI66" s="580">
        <v>0</v>
      </c>
      <c r="AJ66" s="581">
        <f t="shared" si="17"/>
        <v>0</v>
      </c>
      <c r="AK66" s="463">
        <v>0</v>
      </c>
      <c r="AL66" s="451">
        <v>0</v>
      </c>
      <c r="AM66" s="451">
        <v>0</v>
      </c>
      <c r="AN66" s="451">
        <v>0</v>
      </c>
      <c r="AO66" s="580">
        <v>0</v>
      </c>
      <c r="AP66" s="581">
        <f t="shared" si="18"/>
        <v>0</v>
      </c>
      <c r="AQ66" s="463">
        <v>0</v>
      </c>
      <c r="AR66" s="451">
        <v>0</v>
      </c>
      <c r="AS66" s="451">
        <v>0</v>
      </c>
      <c r="AT66" s="451">
        <v>0</v>
      </c>
      <c r="AU66" s="580">
        <v>0</v>
      </c>
      <c r="AV66" s="581">
        <f t="shared" si="19"/>
        <v>0</v>
      </c>
      <c r="AW66" s="463">
        <v>0</v>
      </c>
      <c r="AX66" s="451">
        <v>0</v>
      </c>
      <c r="AY66" s="451">
        <v>0</v>
      </c>
      <c r="AZ66" s="451">
        <v>0</v>
      </c>
      <c r="BA66" s="580">
        <v>0</v>
      </c>
      <c r="BB66" s="581">
        <f t="shared" si="20"/>
        <v>0</v>
      </c>
      <c r="BC66" s="424"/>
      <c r="BD66" s="91"/>
      <c r="BE66" s="430"/>
      <c r="BF66" s="320"/>
      <c r="BG66" s="43">
        <f t="shared" si="21"/>
        <v>0</v>
      </c>
      <c r="BH66" s="567"/>
      <c r="BJ66" s="314">
        <f t="shared" si="23"/>
        <v>55</v>
      </c>
      <c r="BK66" s="578" t="s">
        <v>1190</v>
      </c>
      <c r="BL66" s="331" t="s">
        <v>41</v>
      </c>
      <c r="BM66" s="579">
        <v>3</v>
      </c>
      <c r="BN66" s="582" t="s">
        <v>1525</v>
      </c>
      <c r="BO66" s="583" t="s">
        <v>1526</v>
      </c>
      <c r="BP66" s="583" t="s">
        <v>1527</v>
      </c>
      <c r="BQ66" s="583" t="s">
        <v>1528</v>
      </c>
      <c r="BR66" s="584" t="s">
        <v>1529</v>
      </c>
      <c r="BS66" s="585" t="s">
        <v>1530</v>
      </c>
      <c r="BX66" s="61">
        <f>IF('[1]Validation flags'!$H$3=1,0, IF( ISNUMBER(G66), 0, 1 ))</f>
        <v>0</v>
      </c>
      <c r="BY66" s="61">
        <f>IF('[1]Validation flags'!$H$3=1,0, IF( ISNUMBER(H66), 0, 1 ))</f>
        <v>0</v>
      </c>
      <c r="BZ66" s="61">
        <f>IF('[1]Validation flags'!$H$3=1,0, IF( ISNUMBER(I66), 0, 1 ))</f>
        <v>0</v>
      </c>
      <c r="CA66" s="61">
        <f>IF('[1]Validation flags'!$H$3=1,0, IF( ISNUMBER(J66), 0, 1 ))</f>
        <v>0</v>
      </c>
      <c r="CB66" s="61">
        <f>IF('[1]Validation flags'!$H$3=1,0, IF( ISNUMBER(K66), 0, 1 ))</f>
        <v>0</v>
      </c>
      <c r="CC66" s="577"/>
      <c r="CD66" s="61">
        <f>IF('[1]Validation flags'!$H$3=1,0, IF( ISNUMBER(M66), 0, 1 ))</f>
        <v>0</v>
      </c>
      <c r="CE66" s="61">
        <f>IF('[1]Validation flags'!$H$3=1,0, IF( ISNUMBER(N66), 0, 1 ))</f>
        <v>0</v>
      </c>
      <c r="CF66" s="61">
        <f>IF('[1]Validation flags'!$H$3=1,0, IF( ISNUMBER(O66), 0, 1 ))</f>
        <v>0</v>
      </c>
      <c r="CG66" s="61">
        <f>IF('[1]Validation flags'!$H$3=1,0, IF( ISNUMBER(P66), 0, 1 ))</f>
        <v>0</v>
      </c>
      <c r="CH66" s="61">
        <f>IF('[1]Validation flags'!$H$3=1,0, IF( ISNUMBER(Q66), 0, 1 ))</f>
        <v>0</v>
      </c>
      <c r="CI66" s="60"/>
      <c r="CJ66" s="61">
        <f>IF('[1]Validation flags'!$H$3=1,0, IF( ISNUMBER(S66), 0, 1 ))</f>
        <v>0</v>
      </c>
      <c r="CK66" s="61">
        <f>IF('[1]Validation flags'!$H$3=1,0, IF( ISNUMBER(T66), 0, 1 ))</f>
        <v>0</v>
      </c>
      <c r="CL66" s="61">
        <f>IF('[1]Validation flags'!$H$3=1,0, IF( ISNUMBER(U66), 0, 1 ))</f>
        <v>0</v>
      </c>
      <c r="CM66" s="61">
        <f>IF('[1]Validation flags'!$H$3=1,0, IF( ISNUMBER(V66), 0, 1 ))</f>
        <v>0</v>
      </c>
      <c r="CN66" s="61">
        <f>IF('[1]Validation flags'!$H$3=1,0, IF( ISNUMBER(W66), 0, 1 ))</f>
        <v>0</v>
      </c>
      <c r="CO66" s="60"/>
      <c r="CP66" s="61">
        <f>IF('[1]Validation flags'!$H$3=1,0, IF( ISNUMBER(Y66), 0, 1 ))</f>
        <v>0</v>
      </c>
      <c r="CQ66" s="61">
        <f>IF('[1]Validation flags'!$H$3=1,0, IF( ISNUMBER(Z66), 0, 1 ))</f>
        <v>0</v>
      </c>
      <c r="CR66" s="61">
        <f>IF('[1]Validation flags'!$H$3=1,0, IF( ISNUMBER(AA66), 0, 1 ))</f>
        <v>0</v>
      </c>
      <c r="CS66" s="61">
        <f>IF('[1]Validation flags'!$H$3=1,0, IF( ISNUMBER(AB66), 0, 1 ))</f>
        <v>0</v>
      </c>
      <c r="CT66" s="61">
        <f>IF('[1]Validation flags'!$H$3=1,0, IF( ISNUMBER(AC66), 0, 1 ))</f>
        <v>0</v>
      </c>
      <c r="CU66" s="60"/>
      <c r="CV66" s="61">
        <f>IF('[1]Validation flags'!$H$3=1,0, IF( ISNUMBER(AE66), 0, 1 ))</f>
        <v>0</v>
      </c>
      <c r="CW66" s="61">
        <f>IF('[1]Validation flags'!$H$3=1,0, IF( ISNUMBER(AF66), 0, 1 ))</f>
        <v>0</v>
      </c>
      <c r="CX66" s="61">
        <f>IF('[1]Validation flags'!$H$3=1,0, IF( ISNUMBER(AG66), 0, 1 ))</f>
        <v>0</v>
      </c>
      <c r="CY66" s="61">
        <f>IF('[1]Validation flags'!$H$3=1,0, IF( ISNUMBER(AH66), 0, 1 ))</f>
        <v>0</v>
      </c>
      <c r="CZ66" s="61">
        <f>IF('[1]Validation flags'!$H$3=1,0, IF( ISNUMBER(AI66), 0, 1 ))</f>
        <v>0</v>
      </c>
      <c r="DA66" s="60"/>
      <c r="DB66" s="61">
        <f>IF('[1]Validation flags'!$H$3=1,0, IF( ISNUMBER(AK66), 0, 1 ))</f>
        <v>0</v>
      </c>
      <c r="DC66" s="61">
        <f>IF('[1]Validation flags'!$H$3=1,0, IF( ISNUMBER(AL66), 0, 1 ))</f>
        <v>0</v>
      </c>
      <c r="DD66" s="61">
        <f>IF('[1]Validation flags'!$H$3=1,0, IF( ISNUMBER(AM66), 0, 1 ))</f>
        <v>0</v>
      </c>
      <c r="DE66" s="61">
        <f>IF('[1]Validation flags'!$H$3=1,0, IF( ISNUMBER(AN66), 0, 1 ))</f>
        <v>0</v>
      </c>
      <c r="DF66" s="61">
        <f>IF('[1]Validation flags'!$H$3=1,0, IF( ISNUMBER(AO66), 0, 1 ))</f>
        <v>0</v>
      </c>
      <c r="DG66" s="60"/>
      <c r="DH66" s="61">
        <f>IF('[1]Validation flags'!$H$3=1,0, IF( ISNUMBER(AQ66), 0, 1 ))</f>
        <v>0</v>
      </c>
      <c r="DI66" s="61">
        <f>IF('[1]Validation flags'!$H$3=1,0, IF( ISNUMBER(AR66), 0, 1 ))</f>
        <v>0</v>
      </c>
      <c r="DJ66" s="61">
        <f>IF('[1]Validation flags'!$H$3=1,0, IF( ISNUMBER(AS66), 0, 1 ))</f>
        <v>0</v>
      </c>
      <c r="DK66" s="61">
        <f>IF('[1]Validation flags'!$H$3=1,0, IF( ISNUMBER(AT66), 0, 1 ))</f>
        <v>0</v>
      </c>
      <c r="DL66" s="61">
        <f>IF('[1]Validation flags'!$H$3=1,0, IF( ISNUMBER(AU66), 0, 1 ))</f>
        <v>0</v>
      </c>
      <c r="DM66" s="60"/>
      <c r="DN66" s="61">
        <f>IF('[1]Validation flags'!$H$3=1,0, IF( ISNUMBER(AW66), 0, 1 ))</f>
        <v>0</v>
      </c>
      <c r="DO66" s="61">
        <f>IF('[1]Validation flags'!$H$3=1,0, IF( ISNUMBER(AX66), 0, 1 ))</f>
        <v>0</v>
      </c>
      <c r="DP66" s="61">
        <f>IF('[1]Validation flags'!$H$3=1,0, IF( ISNUMBER(AY66), 0, 1 ))</f>
        <v>0</v>
      </c>
      <c r="DQ66" s="61">
        <f>IF('[1]Validation flags'!$H$3=1,0, IF( ISNUMBER(AZ66), 0, 1 ))</f>
        <v>0</v>
      </c>
      <c r="DR66" s="61">
        <f>IF('[1]Validation flags'!$H$3=1,0, IF( ISNUMBER(BA66), 0, 1 ))</f>
        <v>0</v>
      </c>
      <c r="DS66" s="60"/>
    </row>
    <row r="67" spans="2:124" ht="14.25" customHeight="1" x14ac:dyDescent="0.3">
      <c r="B67" s="314">
        <f t="shared" si="22"/>
        <v>56</v>
      </c>
      <c r="C67" s="578" t="s">
        <v>1197</v>
      </c>
      <c r="D67" s="586"/>
      <c r="E67" s="331" t="s">
        <v>41</v>
      </c>
      <c r="F67" s="579">
        <v>3</v>
      </c>
      <c r="G67" s="463">
        <v>0</v>
      </c>
      <c r="H67" s="451">
        <v>0</v>
      </c>
      <c r="I67" s="451">
        <v>0</v>
      </c>
      <c r="J67" s="451">
        <v>0</v>
      </c>
      <c r="K67" s="580">
        <v>0</v>
      </c>
      <c r="L67" s="581">
        <f t="shared" si="13"/>
        <v>0</v>
      </c>
      <c r="M67" s="463">
        <v>0</v>
      </c>
      <c r="N67" s="451">
        <v>0</v>
      </c>
      <c r="O67" s="451">
        <v>0</v>
      </c>
      <c r="P67" s="451">
        <v>0</v>
      </c>
      <c r="Q67" s="580">
        <v>0</v>
      </c>
      <c r="R67" s="581">
        <f t="shared" si="14"/>
        <v>0</v>
      </c>
      <c r="S67" s="463">
        <v>0</v>
      </c>
      <c r="T67" s="451">
        <v>0</v>
      </c>
      <c r="U67" s="451">
        <v>0</v>
      </c>
      <c r="V67" s="451">
        <v>0</v>
      </c>
      <c r="W67" s="580">
        <v>0</v>
      </c>
      <c r="X67" s="581">
        <f t="shared" si="15"/>
        <v>0</v>
      </c>
      <c r="Y67" s="463">
        <v>0</v>
      </c>
      <c r="Z67" s="451">
        <v>0</v>
      </c>
      <c r="AA67" s="451">
        <v>0</v>
      </c>
      <c r="AB67" s="451">
        <v>0</v>
      </c>
      <c r="AC67" s="580">
        <v>0</v>
      </c>
      <c r="AD67" s="581">
        <f t="shared" si="16"/>
        <v>0</v>
      </c>
      <c r="AE67" s="463">
        <v>0</v>
      </c>
      <c r="AF67" s="451">
        <v>0</v>
      </c>
      <c r="AG67" s="451">
        <v>0</v>
      </c>
      <c r="AH67" s="451">
        <v>0</v>
      </c>
      <c r="AI67" s="580">
        <v>0</v>
      </c>
      <c r="AJ67" s="581">
        <f t="shared" si="17"/>
        <v>0</v>
      </c>
      <c r="AK67" s="463">
        <v>0</v>
      </c>
      <c r="AL67" s="451">
        <v>0</v>
      </c>
      <c r="AM67" s="451">
        <v>0</v>
      </c>
      <c r="AN67" s="451">
        <v>0</v>
      </c>
      <c r="AO67" s="580">
        <v>0</v>
      </c>
      <c r="AP67" s="581">
        <f t="shared" si="18"/>
        <v>0</v>
      </c>
      <c r="AQ67" s="463">
        <v>0</v>
      </c>
      <c r="AR67" s="451">
        <v>0</v>
      </c>
      <c r="AS67" s="451">
        <v>0</v>
      </c>
      <c r="AT67" s="451">
        <v>0</v>
      </c>
      <c r="AU67" s="580">
        <v>0</v>
      </c>
      <c r="AV67" s="581">
        <f t="shared" si="19"/>
        <v>0</v>
      </c>
      <c r="AW67" s="463">
        <v>0</v>
      </c>
      <c r="AX67" s="451">
        <v>0</v>
      </c>
      <c r="AY67" s="451">
        <v>0</v>
      </c>
      <c r="AZ67" s="451">
        <v>0</v>
      </c>
      <c r="BA67" s="580">
        <v>0</v>
      </c>
      <c r="BB67" s="581">
        <f t="shared" si="20"/>
        <v>0</v>
      </c>
      <c r="BC67" s="424"/>
      <c r="BD67" s="91"/>
      <c r="BE67" s="430"/>
      <c r="BF67" s="320"/>
      <c r="BG67" s="43">
        <f t="shared" si="21"/>
        <v>0</v>
      </c>
      <c r="BH67" s="567"/>
      <c r="BJ67" s="314">
        <f t="shared" si="23"/>
        <v>56</v>
      </c>
      <c r="BK67" s="578" t="s">
        <v>1197</v>
      </c>
      <c r="BL67" s="331" t="s">
        <v>41</v>
      </c>
      <c r="BM67" s="579">
        <v>3</v>
      </c>
      <c r="BN67" s="582" t="s">
        <v>1531</v>
      </c>
      <c r="BO67" s="583" t="s">
        <v>1532</v>
      </c>
      <c r="BP67" s="583" t="s">
        <v>1533</v>
      </c>
      <c r="BQ67" s="583" t="s">
        <v>1534</v>
      </c>
      <c r="BR67" s="584" t="s">
        <v>1535</v>
      </c>
      <c r="BS67" s="585" t="s">
        <v>1536</v>
      </c>
      <c r="BX67" s="61">
        <f>IF('[1]Validation flags'!$H$3=1,0, IF( ISNUMBER(G67), 0, 1 ))</f>
        <v>0</v>
      </c>
      <c r="BY67" s="61">
        <f>IF('[1]Validation flags'!$H$3=1,0, IF( ISNUMBER(H67), 0, 1 ))</f>
        <v>0</v>
      </c>
      <c r="BZ67" s="61">
        <f>IF('[1]Validation flags'!$H$3=1,0, IF( ISNUMBER(I67), 0, 1 ))</f>
        <v>0</v>
      </c>
      <c r="CA67" s="61">
        <f>IF('[1]Validation flags'!$H$3=1,0, IF( ISNUMBER(J67), 0, 1 ))</f>
        <v>0</v>
      </c>
      <c r="CB67" s="61">
        <f>IF('[1]Validation flags'!$H$3=1,0, IF( ISNUMBER(K67), 0, 1 ))</f>
        <v>0</v>
      </c>
      <c r="CC67" s="577"/>
      <c r="CD67" s="61">
        <f>IF('[1]Validation flags'!$H$3=1,0, IF( ISNUMBER(M67), 0, 1 ))</f>
        <v>0</v>
      </c>
      <c r="CE67" s="61">
        <f>IF('[1]Validation flags'!$H$3=1,0, IF( ISNUMBER(N67), 0, 1 ))</f>
        <v>0</v>
      </c>
      <c r="CF67" s="61">
        <f>IF('[1]Validation flags'!$H$3=1,0, IF( ISNUMBER(O67), 0, 1 ))</f>
        <v>0</v>
      </c>
      <c r="CG67" s="61">
        <f>IF('[1]Validation flags'!$H$3=1,0, IF( ISNUMBER(P67), 0, 1 ))</f>
        <v>0</v>
      </c>
      <c r="CH67" s="61">
        <f>IF('[1]Validation flags'!$H$3=1,0, IF( ISNUMBER(Q67), 0, 1 ))</f>
        <v>0</v>
      </c>
      <c r="CI67" s="60"/>
      <c r="CJ67" s="61">
        <f>IF('[1]Validation flags'!$H$3=1,0, IF( ISNUMBER(S67), 0, 1 ))</f>
        <v>0</v>
      </c>
      <c r="CK67" s="61">
        <f>IF('[1]Validation flags'!$H$3=1,0, IF( ISNUMBER(T67), 0, 1 ))</f>
        <v>0</v>
      </c>
      <c r="CL67" s="61">
        <f>IF('[1]Validation flags'!$H$3=1,0, IF( ISNUMBER(U67), 0, 1 ))</f>
        <v>0</v>
      </c>
      <c r="CM67" s="61">
        <f>IF('[1]Validation flags'!$H$3=1,0, IF( ISNUMBER(V67), 0, 1 ))</f>
        <v>0</v>
      </c>
      <c r="CN67" s="61">
        <f>IF('[1]Validation flags'!$H$3=1,0, IF( ISNUMBER(W67), 0, 1 ))</f>
        <v>0</v>
      </c>
      <c r="CO67" s="60"/>
      <c r="CP67" s="61">
        <f>IF('[1]Validation flags'!$H$3=1,0, IF( ISNUMBER(Y67), 0, 1 ))</f>
        <v>0</v>
      </c>
      <c r="CQ67" s="61">
        <f>IF('[1]Validation flags'!$H$3=1,0, IF( ISNUMBER(Z67), 0, 1 ))</f>
        <v>0</v>
      </c>
      <c r="CR67" s="61">
        <f>IF('[1]Validation flags'!$H$3=1,0, IF( ISNUMBER(AA67), 0, 1 ))</f>
        <v>0</v>
      </c>
      <c r="CS67" s="61">
        <f>IF('[1]Validation flags'!$H$3=1,0, IF( ISNUMBER(AB67), 0, 1 ))</f>
        <v>0</v>
      </c>
      <c r="CT67" s="61">
        <f>IF('[1]Validation flags'!$H$3=1,0, IF( ISNUMBER(AC67), 0, 1 ))</f>
        <v>0</v>
      </c>
      <c r="CU67" s="60"/>
      <c r="CV67" s="61">
        <f>IF('[1]Validation flags'!$H$3=1,0, IF( ISNUMBER(AE67), 0, 1 ))</f>
        <v>0</v>
      </c>
      <c r="CW67" s="61">
        <f>IF('[1]Validation flags'!$H$3=1,0, IF( ISNUMBER(AF67), 0, 1 ))</f>
        <v>0</v>
      </c>
      <c r="CX67" s="61">
        <f>IF('[1]Validation flags'!$H$3=1,0, IF( ISNUMBER(AG67), 0, 1 ))</f>
        <v>0</v>
      </c>
      <c r="CY67" s="61">
        <f>IF('[1]Validation flags'!$H$3=1,0, IF( ISNUMBER(AH67), 0, 1 ))</f>
        <v>0</v>
      </c>
      <c r="CZ67" s="61">
        <f>IF('[1]Validation flags'!$H$3=1,0, IF( ISNUMBER(AI67), 0, 1 ))</f>
        <v>0</v>
      </c>
      <c r="DA67" s="60"/>
      <c r="DB67" s="61">
        <f>IF('[1]Validation flags'!$H$3=1,0, IF( ISNUMBER(AK67), 0, 1 ))</f>
        <v>0</v>
      </c>
      <c r="DC67" s="61">
        <f>IF('[1]Validation flags'!$H$3=1,0, IF( ISNUMBER(AL67), 0, 1 ))</f>
        <v>0</v>
      </c>
      <c r="DD67" s="61">
        <f>IF('[1]Validation flags'!$H$3=1,0, IF( ISNUMBER(AM67), 0, 1 ))</f>
        <v>0</v>
      </c>
      <c r="DE67" s="61">
        <f>IF('[1]Validation flags'!$H$3=1,0, IF( ISNUMBER(AN67), 0, 1 ))</f>
        <v>0</v>
      </c>
      <c r="DF67" s="61">
        <f>IF('[1]Validation flags'!$H$3=1,0, IF( ISNUMBER(AO67), 0, 1 ))</f>
        <v>0</v>
      </c>
      <c r="DG67" s="60"/>
      <c r="DH67" s="61">
        <f>IF('[1]Validation flags'!$H$3=1,0, IF( ISNUMBER(AQ67), 0, 1 ))</f>
        <v>0</v>
      </c>
      <c r="DI67" s="61">
        <f>IF('[1]Validation flags'!$H$3=1,0, IF( ISNUMBER(AR67), 0, 1 ))</f>
        <v>0</v>
      </c>
      <c r="DJ67" s="61">
        <f>IF('[1]Validation flags'!$H$3=1,0, IF( ISNUMBER(AS67), 0, 1 ))</f>
        <v>0</v>
      </c>
      <c r="DK67" s="61">
        <f>IF('[1]Validation flags'!$H$3=1,0, IF( ISNUMBER(AT67), 0, 1 ))</f>
        <v>0</v>
      </c>
      <c r="DL67" s="61">
        <f>IF('[1]Validation flags'!$H$3=1,0, IF( ISNUMBER(AU67), 0, 1 ))</f>
        <v>0</v>
      </c>
      <c r="DM67" s="60"/>
      <c r="DN67" s="61">
        <f>IF('[1]Validation flags'!$H$3=1,0, IF( ISNUMBER(AW67), 0, 1 ))</f>
        <v>0</v>
      </c>
      <c r="DO67" s="61">
        <f>IF('[1]Validation flags'!$H$3=1,0, IF( ISNUMBER(AX67), 0, 1 ))</f>
        <v>0</v>
      </c>
      <c r="DP67" s="61">
        <f>IF('[1]Validation flags'!$H$3=1,0, IF( ISNUMBER(AY67), 0, 1 ))</f>
        <v>0</v>
      </c>
      <c r="DQ67" s="61">
        <f>IF('[1]Validation flags'!$H$3=1,0, IF( ISNUMBER(AZ67), 0, 1 ))</f>
        <v>0</v>
      </c>
      <c r="DR67" s="61">
        <f>IF('[1]Validation flags'!$H$3=1,0, IF( ISNUMBER(BA67), 0, 1 ))</f>
        <v>0</v>
      </c>
      <c r="DS67" s="60"/>
    </row>
    <row r="68" spans="2:124" ht="14.25" customHeight="1" x14ac:dyDescent="0.3">
      <c r="B68" s="314">
        <f t="shared" si="22"/>
        <v>57</v>
      </c>
      <c r="C68" s="578" t="s">
        <v>1204</v>
      </c>
      <c r="D68" s="586"/>
      <c r="E68" s="331" t="s">
        <v>41</v>
      </c>
      <c r="F68" s="579">
        <v>3</v>
      </c>
      <c r="G68" s="463">
        <v>0</v>
      </c>
      <c r="H68" s="451">
        <v>0</v>
      </c>
      <c r="I68" s="451">
        <v>0</v>
      </c>
      <c r="J68" s="451">
        <v>0</v>
      </c>
      <c r="K68" s="580">
        <v>0</v>
      </c>
      <c r="L68" s="581">
        <f t="shared" si="13"/>
        <v>0</v>
      </c>
      <c r="M68" s="463">
        <v>0</v>
      </c>
      <c r="N68" s="451">
        <v>0</v>
      </c>
      <c r="O68" s="451">
        <v>0</v>
      </c>
      <c r="P68" s="451">
        <v>0</v>
      </c>
      <c r="Q68" s="580">
        <v>0</v>
      </c>
      <c r="R68" s="581">
        <f t="shared" si="14"/>
        <v>0</v>
      </c>
      <c r="S68" s="463">
        <v>0</v>
      </c>
      <c r="T68" s="451">
        <v>0</v>
      </c>
      <c r="U68" s="451">
        <v>0</v>
      </c>
      <c r="V68" s="451">
        <v>0</v>
      </c>
      <c r="W68" s="580">
        <v>0</v>
      </c>
      <c r="X68" s="581">
        <f t="shared" si="15"/>
        <v>0</v>
      </c>
      <c r="Y68" s="463">
        <v>0</v>
      </c>
      <c r="Z68" s="451">
        <v>0</v>
      </c>
      <c r="AA68" s="451">
        <v>0</v>
      </c>
      <c r="AB68" s="451">
        <v>0</v>
      </c>
      <c r="AC68" s="580">
        <v>0</v>
      </c>
      <c r="AD68" s="581">
        <f t="shared" si="16"/>
        <v>0</v>
      </c>
      <c r="AE68" s="463">
        <v>0</v>
      </c>
      <c r="AF68" s="451">
        <v>0</v>
      </c>
      <c r="AG68" s="451">
        <v>0</v>
      </c>
      <c r="AH68" s="451">
        <v>0</v>
      </c>
      <c r="AI68" s="580">
        <v>0</v>
      </c>
      <c r="AJ68" s="581">
        <f t="shared" si="17"/>
        <v>0</v>
      </c>
      <c r="AK68" s="463">
        <v>0</v>
      </c>
      <c r="AL68" s="451">
        <v>0</v>
      </c>
      <c r="AM68" s="451">
        <v>0</v>
      </c>
      <c r="AN68" s="451">
        <v>0</v>
      </c>
      <c r="AO68" s="580">
        <v>0</v>
      </c>
      <c r="AP68" s="581">
        <f t="shared" si="18"/>
        <v>0</v>
      </c>
      <c r="AQ68" s="463">
        <v>0</v>
      </c>
      <c r="AR68" s="451">
        <v>0</v>
      </c>
      <c r="AS68" s="451">
        <v>0</v>
      </c>
      <c r="AT68" s="451">
        <v>0</v>
      </c>
      <c r="AU68" s="580">
        <v>0</v>
      </c>
      <c r="AV68" s="581">
        <f t="shared" si="19"/>
        <v>0</v>
      </c>
      <c r="AW68" s="463">
        <v>0</v>
      </c>
      <c r="AX68" s="451">
        <v>0</v>
      </c>
      <c r="AY68" s="451">
        <v>0</v>
      </c>
      <c r="AZ68" s="451">
        <v>0</v>
      </c>
      <c r="BA68" s="580">
        <v>0</v>
      </c>
      <c r="BB68" s="581">
        <f t="shared" si="20"/>
        <v>0</v>
      </c>
      <c r="BC68" s="424"/>
      <c r="BD68" s="91"/>
      <c r="BE68" s="430"/>
      <c r="BF68" s="71"/>
      <c r="BG68" s="43">
        <f t="shared" si="21"/>
        <v>0</v>
      </c>
      <c r="BH68" s="567"/>
      <c r="BJ68" s="314">
        <f t="shared" si="23"/>
        <v>57</v>
      </c>
      <c r="BK68" s="578" t="s">
        <v>1204</v>
      </c>
      <c r="BL68" s="331" t="s">
        <v>41</v>
      </c>
      <c r="BM68" s="579">
        <v>3</v>
      </c>
      <c r="BN68" s="582" t="s">
        <v>1537</v>
      </c>
      <c r="BO68" s="583" t="s">
        <v>1538</v>
      </c>
      <c r="BP68" s="583" t="s">
        <v>1539</v>
      </c>
      <c r="BQ68" s="583" t="s">
        <v>1540</v>
      </c>
      <c r="BR68" s="584" t="s">
        <v>1541</v>
      </c>
      <c r="BS68" s="585" t="s">
        <v>1542</v>
      </c>
      <c r="BX68" s="61">
        <f>IF('[1]Validation flags'!$H$3=1,0, IF( ISNUMBER(G68), 0, 1 ))</f>
        <v>0</v>
      </c>
      <c r="BY68" s="61">
        <f>IF('[1]Validation flags'!$H$3=1,0, IF( ISNUMBER(H68), 0, 1 ))</f>
        <v>0</v>
      </c>
      <c r="BZ68" s="61">
        <f>IF('[1]Validation flags'!$H$3=1,0, IF( ISNUMBER(I68), 0, 1 ))</f>
        <v>0</v>
      </c>
      <c r="CA68" s="61">
        <f>IF('[1]Validation flags'!$H$3=1,0, IF( ISNUMBER(J68), 0, 1 ))</f>
        <v>0</v>
      </c>
      <c r="CB68" s="61">
        <f>IF('[1]Validation flags'!$H$3=1,0, IF( ISNUMBER(K68), 0, 1 ))</f>
        <v>0</v>
      </c>
      <c r="CC68" s="577"/>
      <c r="CD68" s="61">
        <f>IF('[1]Validation flags'!$H$3=1,0, IF( ISNUMBER(M68), 0, 1 ))</f>
        <v>0</v>
      </c>
      <c r="CE68" s="61">
        <f>IF('[1]Validation flags'!$H$3=1,0, IF( ISNUMBER(N68), 0, 1 ))</f>
        <v>0</v>
      </c>
      <c r="CF68" s="61">
        <f>IF('[1]Validation flags'!$H$3=1,0, IF( ISNUMBER(O68), 0, 1 ))</f>
        <v>0</v>
      </c>
      <c r="CG68" s="61">
        <f>IF('[1]Validation flags'!$H$3=1,0, IF( ISNUMBER(P68), 0, 1 ))</f>
        <v>0</v>
      </c>
      <c r="CH68" s="61">
        <f>IF('[1]Validation flags'!$H$3=1,0, IF( ISNUMBER(Q68), 0, 1 ))</f>
        <v>0</v>
      </c>
      <c r="CI68" s="60"/>
      <c r="CJ68" s="61">
        <f>IF('[1]Validation flags'!$H$3=1,0, IF( ISNUMBER(S68), 0, 1 ))</f>
        <v>0</v>
      </c>
      <c r="CK68" s="61">
        <f>IF('[1]Validation flags'!$H$3=1,0, IF( ISNUMBER(T68), 0, 1 ))</f>
        <v>0</v>
      </c>
      <c r="CL68" s="61">
        <f>IF('[1]Validation flags'!$H$3=1,0, IF( ISNUMBER(U68), 0, 1 ))</f>
        <v>0</v>
      </c>
      <c r="CM68" s="61">
        <f>IF('[1]Validation flags'!$H$3=1,0, IF( ISNUMBER(V68), 0, 1 ))</f>
        <v>0</v>
      </c>
      <c r="CN68" s="61">
        <f>IF('[1]Validation flags'!$H$3=1,0, IF( ISNUMBER(W68), 0, 1 ))</f>
        <v>0</v>
      </c>
      <c r="CO68" s="60"/>
      <c r="CP68" s="61">
        <f>IF('[1]Validation flags'!$H$3=1,0, IF( ISNUMBER(Y68), 0, 1 ))</f>
        <v>0</v>
      </c>
      <c r="CQ68" s="61">
        <f>IF('[1]Validation flags'!$H$3=1,0, IF( ISNUMBER(Z68), 0, 1 ))</f>
        <v>0</v>
      </c>
      <c r="CR68" s="61">
        <f>IF('[1]Validation flags'!$H$3=1,0, IF( ISNUMBER(AA68), 0, 1 ))</f>
        <v>0</v>
      </c>
      <c r="CS68" s="61">
        <f>IF('[1]Validation flags'!$H$3=1,0, IF( ISNUMBER(AB68), 0, 1 ))</f>
        <v>0</v>
      </c>
      <c r="CT68" s="61">
        <f>IF('[1]Validation flags'!$H$3=1,0, IF( ISNUMBER(AC68), 0, 1 ))</f>
        <v>0</v>
      </c>
      <c r="CU68" s="60"/>
      <c r="CV68" s="61">
        <f>IF('[1]Validation flags'!$H$3=1,0, IF( ISNUMBER(AE68), 0, 1 ))</f>
        <v>0</v>
      </c>
      <c r="CW68" s="61">
        <f>IF('[1]Validation flags'!$H$3=1,0, IF( ISNUMBER(AF68), 0, 1 ))</f>
        <v>0</v>
      </c>
      <c r="CX68" s="61">
        <f>IF('[1]Validation flags'!$H$3=1,0, IF( ISNUMBER(AG68), 0, 1 ))</f>
        <v>0</v>
      </c>
      <c r="CY68" s="61">
        <f>IF('[1]Validation flags'!$H$3=1,0, IF( ISNUMBER(AH68), 0, 1 ))</f>
        <v>0</v>
      </c>
      <c r="CZ68" s="61">
        <f>IF('[1]Validation flags'!$H$3=1,0, IF( ISNUMBER(AI68), 0, 1 ))</f>
        <v>0</v>
      </c>
      <c r="DA68" s="60"/>
      <c r="DB68" s="61">
        <f>IF('[1]Validation flags'!$H$3=1,0, IF( ISNUMBER(AK68), 0, 1 ))</f>
        <v>0</v>
      </c>
      <c r="DC68" s="61">
        <f>IF('[1]Validation flags'!$H$3=1,0, IF( ISNUMBER(AL68), 0, 1 ))</f>
        <v>0</v>
      </c>
      <c r="DD68" s="61">
        <f>IF('[1]Validation flags'!$H$3=1,0, IF( ISNUMBER(AM68), 0, 1 ))</f>
        <v>0</v>
      </c>
      <c r="DE68" s="61">
        <f>IF('[1]Validation flags'!$H$3=1,0, IF( ISNUMBER(AN68), 0, 1 ))</f>
        <v>0</v>
      </c>
      <c r="DF68" s="61">
        <f>IF('[1]Validation flags'!$H$3=1,0, IF( ISNUMBER(AO68), 0, 1 ))</f>
        <v>0</v>
      </c>
      <c r="DG68" s="60"/>
      <c r="DH68" s="61">
        <f>IF('[1]Validation flags'!$H$3=1,0, IF( ISNUMBER(AQ68), 0, 1 ))</f>
        <v>0</v>
      </c>
      <c r="DI68" s="61">
        <f>IF('[1]Validation flags'!$H$3=1,0, IF( ISNUMBER(AR68), 0, 1 ))</f>
        <v>0</v>
      </c>
      <c r="DJ68" s="61">
        <f>IF('[1]Validation flags'!$H$3=1,0, IF( ISNUMBER(AS68), 0, 1 ))</f>
        <v>0</v>
      </c>
      <c r="DK68" s="61">
        <f>IF('[1]Validation flags'!$H$3=1,0, IF( ISNUMBER(AT68), 0, 1 ))</f>
        <v>0</v>
      </c>
      <c r="DL68" s="61">
        <f>IF('[1]Validation flags'!$H$3=1,0, IF( ISNUMBER(AU68), 0, 1 ))</f>
        <v>0</v>
      </c>
      <c r="DM68" s="60"/>
      <c r="DN68" s="61">
        <f>IF('[1]Validation flags'!$H$3=1,0, IF( ISNUMBER(AW68), 0, 1 ))</f>
        <v>0</v>
      </c>
      <c r="DO68" s="61">
        <f>IF('[1]Validation flags'!$H$3=1,0, IF( ISNUMBER(AX68), 0, 1 ))</f>
        <v>0</v>
      </c>
      <c r="DP68" s="61">
        <f>IF('[1]Validation flags'!$H$3=1,0, IF( ISNUMBER(AY68), 0, 1 ))</f>
        <v>0</v>
      </c>
      <c r="DQ68" s="61">
        <f>IF('[1]Validation flags'!$H$3=1,0, IF( ISNUMBER(AZ68), 0, 1 ))</f>
        <v>0</v>
      </c>
      <c r="DR68" s="61">
        <f>IF('[1]Validation flags'!$H$3=1,0, IF( ISNUMBER(BA68), 0, 1 ))</f>
        <v>0</v>
      </c>
      <c r="DS68" s="60"/>
    </row>
    <row r="69" spans="2:124" ht="14.25" customHeight="1" x14ac:dyDescent="0.3">
      <c r="B69" s="314">
        <f t="shared" si="22"/>
        <v>58</v>
      </c>
      <c r="C69" s="578" t="s">
        <v>1211</v>
      </c>
      <c r="D69" s="586"/>
      <c r="E69" s="331" t="s">
        <v>41</v>
      </c>
      <c r="F69" s="579">
        <v>3</v>
      </c>
      <c r="G69" s="463">
        <v>0</v>
      </c>
      <c r="H69" s="451">
        <v>0</v>
      </c>
      <c r="I69" s="451">
        <v>0</v>
      </c>
      <c r="J69" s="451">
        <v>0</v>
      </c>
      <c r="K69" s="580">
        <v>0</v>
      </c>
      <c r="L69" s="581">
        <f t="shared" si="13"/>
        <v>0</v>
      </c>
      <c r="M69" s="463">
        <v>0</v>
      </c>
      <c r="N69" s="451">
        <v>0</v>
      </c>
      <c r="O69" s="451">
        <v>0</v>
      </c>
      <c r="P69" s="451">
        <v>0</v>
      </c>
      <c r="Q69" s="580">
        <v>0</v>
      </c>
      <c r="R69" s="581">
        <f t="shared" si="14"/>
        <v>0</v>
      </c>
      <c r="S69" s="463">
        <v>0</v>
      </c>
      <c r="T69" s="451">
        <v>0</v>
      </c>
      <c r="U69" s="451">
        <v>0</v>
      </c>
      <c r="V69" s="451">
        <v>0</v>
      </c>
      <c r="W69" s="580">
        <v>0</v>
      </c>
      <c r="X69" s="581">
        <f t="shared" si="15"/>
        <v>0</v>
      </c>
      <c r="Y69" s="463">
        <v>0</v>
      </c>
      <c r="Z69" s="451">
        <v>0</v>
      </c>
      <c r="AA69" s="451">
        <v>0</v>
      </c>
      <c r="AB69" s="451">
        <v>0</v>
      </c>
      <c r="AC69" s="580">
        <v>0</v>
      </c>
      <c r="AD69" s="581">
        <f t="shared" si="16"/>
        <v>0</v>
      </c>
      <c r="AE69" s="463">
        <v>0</v>
      </c>
      <c r="AF69" s="451">
        <v>0</v>
      </c>
      <c r="AG69" s="451">
        <v>0</v>
      </c>
      <c r="AH69" s="451">
        <v>0</v>
      </c>
      <c r="AI69" s="580">
        <v>0</v>
      </c>
      <c r="AJ69" s="581">
        <f t="shared" si="17"/>
        <v>0</v>
      </c>
      <c r="AK69" s="463">
        <v>0</v>
      </c>
      <c r="AL69" s="451">
        <v>0</v>
      </c>
      <c r="AM69" s="451">
        <v>0</v>
      </c>
      <c r="AN69" s="451">
        <v>0</v>
      </c>
      <c r="AO69" s="580">
        <v>0</v>
      </c>
      <c r="AP69" s="581">
        <f t="shared" si="18"/>
        <v>0</v>
      </c>
      <c r="AQ69" s="463">
        <v>0</v>
      </c>
      <c r="AR69" s="451">
        <v>0</v>
      </c>
      <c r="AS69" s="451">
        <v>0</v>
      </c>
      <c r="AT69" s="451">
        <v>0</v>
      </c>
      <c r="AU69" s="580">
        <v>0</v>
      </c>
      <c r="AV69" s="581">
        <f t="shared" si="19"/>
        <v>0</v>
      </c>
      <c r="AW69" s="463">
        <v>0</v>
      </c>
      <c r="AX69" s="451">
        <v>0</v>
      </c>
      <c r="AY69" s="451">
        <v>0</v>
      </c>
      <c r="AZ69" s="451">
        <v>0</v>
      </c>
      <c r="BA69" s="580">
        <v>0</v>
      </c>
      <c r="BB69" s="581">
        <f t="shared" si="20"/>
        <v>0</v>
      </c>
      <c r="BC69" s="424"/>
      <c r="BD69" s="91"/>
      <c r="BE69" s="430"/>
      <c r="BF69" s="71"/>
      <c r="BG69" s="43">
        <f t="shared" si="21"/>
        <v>0</v>
      </c>
      <c r="BH69" s="567"/>
      <c r="BJ69" s="314">
        <f t="shared" si="23"/>
        <v>58</v>
      </c>
      <c r="BK69" s="578" t="s">
        <v>1211</v>
      </c>
      <c r="BL69" s="331" t="s">
        <v>41</v>
      </c>
      <c r="BM69" s="579">
        <v>3</v>
      </c>
      <c r="BN69" s="582" t="s">
        <v>1543</v>
      </c>
      <c r="BO69" s="583" t="s">
        <v>1544</v>
      </c>
      <c r="BP69" s="583" t="s">
        <v>1545</v>
      </c>
      <c r="BQ69" s="583" t="s">
        <v>1546</v>
      </c>
      <c r="BR69" s="584" t="s">
        <v>1547</v>
      </c>
      <c r="BS69" s="585" t="s">
        <v>1548</v>
      </c>
      <c r="BX69" s="61">
        <f>IF('[1]Validation flags'!$H$3=1,0, IF( ISNUMBER(G69), 0, 1 ))</f>
        <v>0</v>
      </c>
      <c r="BY69" s="61">
        <f>IF('[1]Validation flags'!$H$3=1,0, IF( ISNUMBER(H69), 0, 1 ))</f>
        <v>0</v>
      </c>
      <c r="BZ69" s="61">
        <f>IF('[1]Validation flags'!$H$3=1,0, IF( ISNUMBER(I69), 0, 1 ))</f>
        <v>0</v>
      </c>
      <c r="CA69" s="61">
        <f>IF('[1]Validation flags'!$H$3=1,0, IF( ISNUMBER(J69), 0, 1 ))</f>
        <v>0</v>
      </c>
      <c r="CB69" s="61">
        <f>IF('[1]Validation flags'!$H$3=1,0, IF( ISNUMBER(K69), 0, 1 ))</f>
        <v>0</v>
      </c>
      <c r="CC69" s="577"/>
      <c r="CD69" s="61">
        <f>IF('[1]Validation flags'!$H$3=1,0, IF( ISNUMBER(M69), 0, 1 ))</f>
        <v>0</v>
      </c>
      <c r="CE69" s="61">
        <f>IF('[1]Validation flags'!$H$3=1,0, IF( ISNUMBER(N69), 0, 1 ))</f>
        <v>0</v>
      </c>
      <c r="CF69" s="61">
        <f>IF('[1]Validation flags'!$H$3=1,0, IF( ISNUMBER(O69), 0, 1 ))</f>
        <v>0</v>
      </c>
      <c r="CG69" s="61">
        <f>IF('[1]Validation flags'!$H$3=1,0, IF( ISNUMBER(P69), 0, 1 ))</f>
        <v>0</v>
      </c>
      <c r="CH69" s="61">
        <f>IF('[1]Validation flags'!$H$3=1,0, IF( ISNUMBER(Q69), 0, 1 ))</f>
        <v>0</v>
      </c>
      <c r="CI69" s="60"/>
      <c r="CJ69" s="61">
        <f>IF('[1]Validation flags'!$H$3=1,0, IF( ISNUMBER(S69), 0, 1 ))</f>
        <v>0</v>
      </c>
      <c r="CK69" s="61">
        <f>IF('[1]Validation flags'!$H$3=1,0, IF( ISNUMBER(T69), 0, 1 ))</f>
        <v>0</v>
      </c>
      <c r="CL69" s="61">
        <f>IF('[1]Validation flags'!$H$3=1,0, IF( ISNUMBER(U69), 0, 1 ))</f>
        <v>0</v>
      </c>
      <c r="CM69" s="61">
        <f>IF('[1]Validation flags'!$H$3=1,0, IF( ISNUMBER(V69), 0, 1 ))</f>
        <v>0</v>
      </c>
      <c r="CN69" s="61">
        <f>IF('[1]Validation flags'!$H$3=1,0, IF( ISNUMBER(W69), 0, 1 ))</f>
        <v>0</v>
      </c>
      <c r="CO69" s="60"/>
      <c r="CP69" s="61">
        <f>IF('[1]Validation flags'!$H$3=1,0, IF( ISNUMBER(Y69), 0, 1 ))</f>
        <v>0</v>
      </c>
      <c r="CQ69" s="61">
        <f>IF('[1]Validation flags'!$H$3=1,0, IF( ISNUMBER(Z69), 0, 1 ))</f>
        <v>0</v>
      </c>
      <c r="CR69" s="61">
        <f>IF('[1]Validation flags'!$H$3=1,0, IF( ISNUMBER(AA69), 0, 1 ))</f>
        <v>0</v>
      </c>
      <c r="CS69" s="61">
        <f>IF('[1]Validation flags'!$H$3=1,0, IF( ISNUMBER(AB69), 0, 1 ))</f>
        <v>0</v>
      </c>
      <c r="CT69" s="61">
        <f>IF('[1]Validation flags'!$H$3=1,0, IF( ISNUMBER(AC69), 0, 1 ))</f>
        <v>0</v>
      </c>
      <c r="CU69" s="60"/>
      <c r="CV69" s="61">
        <f>IF('[1]Validation flags'!$H$3=1,0, IF( ISNUMBER(AE69), 0, 1 ))</f>
        <v>0</v>
      </c>
      <c r="CW69" s="61">
        <f>IF('[1]Validation flags'!$H$3=1,0, IF( ISNUMBER(AF69), 0, 1 ))</f>
        <v>0</v>
      </c>
      <c r="CX69" s="61">
        <f>IF('[1]Validation flags'!$H$3=1,0, IF( ISNUMBER(AG69), 0, 1 ))</f>
        <v>0</v>
      </c>
      <c r="CY69" s="61">
        <f>IF('[1]Validation flags'!$H$3=1,0, IF( ISNUMBER(AH69), 0, 1 ))</f>
        <v>0</v>
      </c>
      <c r="CZ69" s="61">
        <f>IF('[1]Validation flags'!$H$3=1,0, IF( ISNUMBER(AI69), 0, 1 ))</f>
        <v>0</v>
      </c>
      <c r="DA69" s="60"/>
      <c r="DB69" s="61">
        <f>IF('[1]Validation flags'!$H$3=1,0, IF( ISNUMBER(AK69), 0, 1 ))</f>
        <v>0</v>
      </c>
      <c r="DC69" s="61">
        <f>IF('[1]Validation flags'!$H$3=1,0, IF( ISNUMBER(AL69), 0, 1 ))</f>
        <v>0</v>
      </c>
      <c r="DD69" s="61">
        <f>IF('[1]Validation flags'!$H$3=1,0, IF( ISNUMBER(AM69), 0, 1 ))</f>
        <v>0</v>
      </c>
      <c r="DE69" s="61">
        <f>IF('[1]Validation flags'!$H$3=1,0, IF( ISNUMBER(AN69), 0, 1 ))</f>
        <v>0</v>
      </c>
      <c r="DF69" s="61">
        <f>IF('[1]Validation flags'!$H$3=1,0, IF( ISNUMBER(AO69), 0, 1 ))</f>
        <v>0</v>
      </c>
      <c r="DG69" s="60"/>
      <c r="DH69" s="61">
        <f>IF('[1]Validation flags'!$H$3=1,0, IF( ISNUMBER(AQ69), 0, 1 ))</f>
        <v>0</v>
      </c>
      <c r="DI69" s="61">
        <f>IF('[1]Validation flags'!$H$3=1,0, IF( ISNUMBER(AR69), 0, 1 ))</f>
        <v>0</v>
      </c>
      <c r="DJ69" s="61">
        <f>IF('[1]Validation flags'!$H$3=1,0, IF( ISNUMBER(AS69), 0, 1 ))</f>
        <v>0</v>
      </c>
      <c r="DK69" s="61">
        <f>IF('[1]Validation flags'!$H$3=1,0, IF( ISNUMBER(AT69), 0, 1 ))</f>
        <v>0</v>
      </c>
      <c r="DL69" s="61">
        <f>IF('[1]Validation flags'!$H$3=1,0, IF( ISNUMBER(AU69), 0, 1 ))</f>
        <v>0</v>
      </c>
      <c r="DM69" s="60"/>
      <c r="DN69" s="61">
        <f>IF('[1]Validation flags'!$H$3=1,0, IF( ISNUMBER(AW69), 0, 1 ))</f>
        <v>0</v>
      </c>
      <c r="DO69" s="61">
        <f>IF('[1]Validation flags'!$H$3=1,0, IF( ISNUMBER(AX69), 0, 1 ))</f>
        <v>0</v>
      </c>
      <c r="DP69" s="61">
        <f>IF('[1]Validation flags'!$H$3=1,0, IF( ISNUMBER(AY69), 0, 1 ))</f>
        <v>0</v>
      </c>
      <c r="DQ69" s="61">
        <f>IF('[1]Validation flags'!$H$3=1,0, IF( ISNUMBER(AZ69), 0, 1 ))</f>
        <v>0</v>
      </c>
      <c r="DR69" s="61">
        <f>IF('[1]Validation flags'!$H$3=1,0, IF( ISNUMBER(BA69), 0, 1 ))</f>
        <v>0</v>
      </c>
      <c r="DS69" s="60"/>
    </row>
    <row r="70" spans="2:124" ht="14.25" customHeight="1" x14ac:dyDescent="0.3">
      <c r="B70" s="314">
        <f t="shared" si="22"/>
        <v>59</v>
      </c>
      <c r="C70" s="578" t="s">
        <v>1218</v>
      </c>
      <c r="D70" s="586"/>
      <c r="E70" s="331" t="s">
        <v>41</v>
      </c>
      <c r="F70" s="579">
        <v>3</v>
      </c>
      <c r="G70" s="463">
        <v>0</v>
      </c>
      <c r="H70" s="451">
        <v>0</v>
      </c>
      <c r="I70" s="451">
        <v>0</v>
      </c>
      <c r="J70" s="451">
        <v>0</v>
      </c>
      <c r="K70" s="580">
        <v>0</v>
      </c>
      <c r="L70" s="581">
        <f t="shared" si="13"/>
        <v>0</v>
      </c>
      <c r="M70" s="463">
        <v>0</v>
      </c>
      <c r="N70" s="451">
        <v>0</v>
      </c>
      <c r="O70" s="451">
        <v>0</v>
      </c>
      <c r="P70" s="451">
        <v>0</v>
      </c>
      <c r="Q70" s="580">
        <v>0</v>
      </c>
      <c r="R70" s="581">
        <f t="shared" si="14"/>
        <v>0</v>
      </c>
      <c r="S70" s="463">
        <v>0</v>
      </c>
      <c r="T70" s="451">
        <v>0</v>
      </c>
      <c r="U70" s="451">
        <v>0</v>
      </c>
      <c r="V70" s="451">
        <v>0</v>
      </c>
      <c r="W70" s="580">
        <v>0</v>
      </c>
      <c r="X70" s="581">
        <f t="shared" si="15"/>
        <v>0</v>
      </c>
      <c r="Y70" s="463">
        <v>0</v>
      </c>
      <c r="Z70" s="451">
        <v>0</v>
      </c>
      <c r="AA70" s="451">
        <v>0</v>
      </c>
      <c r="AB70" s="451">
        <v>0</v>
      </c>
      <c r="AC70" s="580">
        <v>0</v>
      </c>
      <c r="AD70" s="581">
        <f t="shared" si="16"/>
        <v>0</v>
      </c>
      <c r="AE70" s="463">
        <v>0</v>
      </c>
      <c r="AF70" s="451">
        <v>0</v>
      </c>
      <c r="AG70" s="451">
        <v>0</v>
      </c>
      <c r="AH70" s="451">
        <v>0</v>
      </c>
      <c r="AI70" s="580">
        <v>0</v>
      </c>
      <c r="AJ70" s="581">
        <f t="shared" si="17"/>
        <v>0</v>
      </c>
      <c r="AK70" s="463">
        <v>0</v>
      </c>
      <c r="AL70" s="451">
        <v>0</v>
      </c>
      <c r="AM70" s="451">
        <v>0</v>
      </c>
      <c r="AN70" s="451">
        <v>0</v>
      </c>
      <c r="AO70" s="580">
        <v>0</v>
      </c>
      <c r="AP70" s="581">
        <f t="shared" si="18"/>
        <v>0</v>
      </c>
      <c r="AQ70" s="463">
        <v>0</v>
      </c>
      <c r="AR70" s="451">
        <v>0</v>
      </c>
      <c r="AS70" s="451">
        <v>0</v>
      </c>
      <c r="AT70" s="451">
        <v>0</v>
      </c>
      <c r="AU70" s="580">
        <v>0</v>
      </c>
      <c r="AV70" s="581">
        <f t="shared" si="19"/>
        <v>0</v>
      </c>
      <c r="AW70" s="463">
        <v>0</v>
      </c>
      <c r="AX70" s="451">
        <v>0</v>
      </c>
      <c r="AY70" s="451">
        <v>0</v>
      </c>
      <c r="AZ70" s="451">
        <v>0</v>
      </c>
      <c r="BA70" s="580">
        <v>0</v>
      </c>
      <c r="BB70" s="581">
        <f t="shared" si="20"/>
        <v>0</v>
      </c>
      <c r="BC70" s="424"/>
      <c r="BD70" s="91"/>
      <c r="BE70" s="430"/>
      <c r="BF70" s="71"/>
      <c r="BG70" s="43">
        <f t="shared" si="21"/>
        <v>0</v>
      </c>
      <c r="BH70" s="567"/>
      <c r="BJ70" s="314">
        <f t="shared" si="23"/>
        <v>59</v>
      </c>
      <c r="BK70" s="578" t="s">
        <v>1218</v>
      </c>
      <c r="BL70" s="331" t="s">
        <v>41</v>
      </c>
      <c r="BM70" s="579">
        <v>3</v>
      </c>
      <c r="BN70" s="582" t="s">
        <v>1549</v>
      </c>
      <c r="BO70" s="583" t="s">
        <v>1550</v>
      </c>
      <c r="BP70" s="583" t="s">
        <v>1551</v>
      </c>
      <c r="BQ70" s="583" t="s">
        <v>1552</v>
      </c>
      <c r="BR70" s="584" t="s">
        <v>1553</v>
      </c>
      <c r="BS70" s="585" t="s">
        <v>1554</v>
      </c>
      <c r="BX70" s="61">
        <f>IF('[1]Validation flags'!$H$3=1,0, IF( ISNUMBER(G70), 0, 1 ))</f>
        <v>0</v>
      </c>
      <c r="BY70" s="61">
        <f>IF('[1]Validation flags'!$H$3=1,0, IF( ISNUMBER(H70), 0, 1 ))</f>
        <v>0</v>
      </c>
      <c r="BZ70" s="61">
        <f>IF('[1]Validation flags'!$H$3=1,0, IF( ISNUMBER(I70), 0, 1 ))</f>
        <v>0</v>
      </c>
      <c r="CA70" s="61">
        <f>IF('[1]Validation flags'!$H$3=1,0, IF( ISNUMBER(J70), 0, 1 ))</f>
        <v>0</v>
      </c>
      <c r="CB70" s="61">
        <f>IF('[1]Validation flags'!$H$3=1,0, IF( ISNUMBER(K70), 0, 1 ))</f>
        <v>0</v>
      </c>
      <c r="CC70" s="577"/>
      <c r="CD70" s="61">
        <f>IF('[1]Validation flags'!$H$3=1,0, IF( ISNUMBER(M70), 0, 1 ))</f>
        <v>0</v>
      </c>
      <c r="CE70" s="61">
        <f>IF('[1]Validation flags'!$H$3=1,0, IF( ISNUMBER(N70), 0, 1 ))</f>
        <v>0</v>
      </c>
      <c r="CF70" s="61">
        <f>IF('[1]Validation flags'!$H$3=1,0, IF( ISNUMBER(O70), 0, 1 ))</f>
        <v>0</v>
      </c>
      <c r="CG70" s="61">
        <f>IF('[1]Validation flags'!$H$3=1,0, IF( ISNUMBER(P70), 0, 1 ))</f>
        <v>0</v>
      </c>
      <c r="CH70" s="61">
        <f>IF('[1]Validation flags'!$H$3=1,0, IF( ISNUMBER(Q70), 0, 1 ))</f>
        <v>0</v>
      </c>
      <c r="CI70" s="60"/>
      <c r="CJ70" s="61">
        <f>IF('[1]Validation flags'!$H$3=1,0, IF( ISNUMBER(S70), 0, 1 ))</f>
        <v>0</v>
      </c>
      <c r="CK70" s="61">
        <f>IF('[1]Validation flags'!$H$3=1,0, IF( ISNUMBER(T70), 0, 1 ))</f>
        <v>0</v>
      </c>
      <c r="CL70" s="61">
        <f>IF('[1]Validation flags'!$H$3=1,0, IF( ISNUMBER(U70), 0, 1 ))</f>
        <v>0</v>
      </c>
      <c r="CM70" s="61">
        <f>IF('[1]Validation flags'!$H$3=1,0, IF( ISNUMBER(V70), 0, 1 ))</f>
        <v>0</v>
      </c>
      <c r="CN70" s="61">
        <f>IF('[1]Validation flags'!$H$3=1,0, IF( ISNUMBER(W70), 0, 1 ))</f>
        <v>0</v>
      </c>
      <c r="CO70" s="60"/>
      <c r="CP70" s="61">
        <f>IF('[1]Validation flags'!$H$3=1,0, IF( ISNUMBER(Y70), 0, 1 ))</f>
        <v>0</v>
      </c>
      <c r="CQ70" s="61">
        <f>IF('[1]Validation flags'!$H$3=1,0, IF( ISNUMBER(Z70), 0, 1 ))</f>
        <v>0</v>
      </c>
      <c r="CR70" s="61">
        <f>IF('[1]Validation flags'!$H$3=1,0, IF( ISNUMBER(AA70), 0, 1 ))</f>
        <v>0</v>
      </c>
      <c r="CS70" s="61">
        <f>IF('[1]Validation flags'!$H$3=1,0, IF( ISNUMBER(AB70), 0, 1 ))</f>
        <v>0</v>
      </c>
      <c r="CT70" s="61">
        <f>IF('[1]Validation flags'!$H$3=1,0, IF( ISNUMBER(AC70), 0, 1 ))</f>
        <v>0</v>
      </c>
      <c r="CU70" s="60"/>
      <c r="CV70" s="61">
        <f>IF('[1]Validation flags'!$H$3=1,0, IF( ISNUMBER(AE70), 0, 1 ))</f>
        <v>0</v>
      </c>
      <c r="CW70" s="61">
        <f>IF('[1]Validation flags'!$H$3=1,0, IF( ISNUMBER(AF70), 0, 1 ))</f>
        <v>0</v>
      </c>
      <c r="CX70" s="61">
        <f>IF('[1]Validation flags'!$H$3=1,0, IF( ISNUMBER(AG70), 0, 1 ))</f>
        <v>0</v>
      </c>
      <c r="CY70" s="61">
        <f>IF('[1]Validation flags'!$H$3=1,0, IF( ISNUMBER(AH70), 0, 1 ))</f>
        <v>0</v>
      </c>
      <c r="CZ70" s="61">
        <f>IF('[1]Validation flags'!$H$3=1,0, IF( ISNUMBER(AI70), 0, 1 ))</f>
        <v>0</v>
      </c>
      <c r="DA70" s="60"/>
      <c r="DB70" s="61">
        <f>IF('[1]Validation flags'!$H$3=1,0, IF( ISNUMBER(AK70), 0, 1 ))</f>
        <v>0</v>
      </c>
      <c r="DC70" s="61">
        <f>IF('[1]Validation flags'!$H$3=1,0, IF( ISNUMBER(AL70), 0, 1 ))</f>
        <v>0</v>
      </c>
      <c r="DD70" s="61">
        <f>IF('[1]Validation flags'!$H$3=1,0, IF( ISNUMBER(AM70), 0, 1 ))</f>
        <v>0</v>
      </c>
      <c r="DE70" s="61">
        <f>IF('[1]Validation flags'!$H$3=1,0, IF( ISNUMBER(AN70), 0, 1 ))</f>
        <v>0</v>
      </c>
      <c r="DF70" s="61">
        <f>IF('[1]Validation flags'!$H$3=1,0, IF( ISNUMBER(AO70), 0, 1 ))</f>
        <v>0</v>
      </c>
      <c r="DG70" s="60"/>
      <c r="DH70" s="61">
        <f>IF('[1]Validation flags'!$H$3=1,0, IF( ISNUMBER(AQ70), 0, 1 ))</f>
        <v>0</v>
      </c>
      <c r="DI70" s="61">
        <f>IF('[1]Validation flags'!$H$3=1,0, IF( ISNUMBER(AR70), 0, 1 ))</f>
        <v>0</v>
      </c>
      <c r="DJ70" s="61">
        <f>IF('[1]Validation flags'!$H$3=1,0, IF( ISNUMBER(AS70), 0, 1 ))</f>
        <v>0</v>
      </c>
      <c r="DK70" s="61">
        <f>IF('[1]Validation flags'!$H$3=1,0, IF( ISNUMBER(AT70), 0, 1 ))</f>
        <v>0</v>
      </c>
      <c r="DL70" s="61">
        <f>IF('[1]Validation flags'!$H$3=1,0, IF( ISNUMBER(AU70), 0, 1 ))</f>
        <v>0</v>
      </c>
      <c r="DM70" s="60"/>
      <c r="DN70" s="61">
        <f>IF('[1]Validation flags'!$H$3=1,0, IF( ISNUMBER(AW70), 0, 1 ))</f>
        <v>0</v>
      </c>
      <c r="DO70" s="61">
        <f>IF('[1]Validation flags'!$H$3=1,0, IF( ISNUMBER(AX70), 0, 1 ))</f>
        <v>0</v>
      </c>
      <c r="DP70" s="61">
        <f>IF('[1]Validation flags'!$H$3=1,0, IF( ISNUMBER(AY70), 0, 1 ))</f>
        <v>0</v>
      </c>
      <c r="DQ70" s="61">
        <f>IF('[1]Validation flags'!$H$3=1,0, IF( ISNUMBER(AZ70), 0, 1 ))</f>
        <v>0</v>
      </c>
      <c r="DR70" s="61">
        <f>IF('[1]Validation flags'!$H$3=1,0, IF( ISNUMBER(BA70), 0, 1 ))</f>
        <v>0</v>
      </c>
      <c r="DS70" s="60"/>
    </row>
    <row r="71" spans="2:124" ht="14.25" customHeight="1" x14ac:dyDescent="0.3">
      <c r="B71" s="314">
        <f t="shared" si="22"/>
        <v>60</v>
      </c>
      <c r="C71" s="578" t="s">
        <v>1225</v>
      </c>
      <c r="D71" s="586"/>
      <c r="E71" s="331" t="s">
        <v>41</v>
      </c>
      <c r="F71" s="579">
        <v>3</v>
      </c>
      <c r="G71" s="463">
        <v>0</v>
      </c>
      <c r="H71" s="451">
        <v>0</v>
      </c>
      <c r="I71" s="451">
        <v>0</v>
      </c>
      <c r="J71" s="451">
        <v>0</v>
      </c>
      <c r="K71" s="580">
        <v>0</v>
      </c>
      <c r="L71" s="581">
        <f t="shared" si="13"/>
        <v>0</v>
      </c>
      <c r="M71" s="463">
        <v>0</v>
      </c>
      <c r="N71" s="451">
        <v>0</v>
      </c>
      <c r="O71" s="451">
        <v>0</v>
      </c>
      <c r="P71" s="451">
        <v>0</v>
      </c>
      <c r="Q71" s="580">
        <v>0</v>
      </c>
      <c r="R71" s="581">
        <f t="shared" si="14"/>
        <v>0</v>
      </c>
      <c r="S71" s="463">
        <v>0</v>
      </c>
      <c r="T71" s="451">
        <v>0</v>
      </c>
      <c r="U71" s="451">
        <v>0</v>
      </c>
      <c r="V71" s="451">
        <v>0</v>
      </c>
      <c r="W71" s="580">
        <v>0</v>
      </c>
      <c r="X71" s="581">
        <f t="shared" si="15"/>
        <v>0</v>
      </c>
      <c r="Y71" s="463">
        <v>0</v>
      </c>
      <c r="Z71" s="451">
        <v>0</v>
      </c>
      <c r="AA71" s="451">
        <v>0</v>
      </c>
      <c r="AB71" s="451">
        <v>0</v>
      </c>
      <c r="AC71" s="580">
        <v>0</v>
      </c>
      <c r="AD71" s="581">
        <f t="shared" si="16"/>
        <v>0</v>
      </c>
      <c r="AE71" s="463">
        <v>0</v>
      </c>
      <c r="AF71" s="451">
        <v>0</v>
      </c>
      <c r="AG71" s="451">
        <v>0</v>
      </c>
      <c r="AH71" s="451">
        <v>0</v>
      </c>
      <c r="AI71" s="580">
        <v>0</v>
      </c>
      <c r="AJ71" s="581">
        <f t="shared" si="17"/>
        <v>0</v>
      </c>
      <c r="AK71" s="463">
        <v>0</v>
      </c>
      <c r="AL71" s="451">
        <v>0</v>
      </c>
      <c r="AM71" s="451">
        <v>0</v>
      </c>
      <c r="AN71" s="451">
        <v>0</v>
      </c>
      <c r="AO71" s="580">
        <v>0</v>
      </c>
      <c r="AP71" s="581">
        <f t="shared" si="18"/>
        <v>0</v>
      </c>
      <c r="AQ71" s="463">
        <v>0</v>
      </c>
      <c r="AR71" s="451">
        <v>0</v>
      </c>
      <c r="AS71" s="451">
        <v>0</v>
      </c>
      <c r="AT71" s="451">
        <v>0</v>
      </c>
      <c r="AU71" s="580">
        <v>0</v>
      </c>
      <c r="AV71" s="581">
        <f t="shared" si="19"/>
        <v>0</v>
      </c>
      <c r="AW71" s="463">
        <v>0</v>
      </c>
      <c r="AX71" s="451">
        <v>0</v>
      </c>
      <c r="AY71" s="451">
        <v>0</v>
      </c>
      <c r="AZ71" s="451">
        <v>0</v>
      </c>
      <c r="BA71" s="580">
        <v>0</v>
      </c>
      <c r="BB71" s="581">
        <f t="shared" si="20"/>
        <v>0</v>
      </c>
      <c r="BC71" s="424"/>
      <c r="BD71" s="91"/>
      <c r="BE71" s="430"/>
      <c r="BF71" s="71"/>
      <c r="BG71" s="43">
        <f t="shared" si="21"/>
        <v>0</v>
      </c>
      <c r="BH71" s="567"/>
      <c r="BJ71" s="314">
        <f t="shared" si="23"/>
        <v>60</v>
      </c>
      <c r="BK71" s="578" t="s">
        <v>1225</v>
      </c>
      <c r="BL71" s="331" t="s">
        <v>41</v>
      </c>
      <c r="BM71" s="579">
        <v>3</v>
      </c>
      <c r="BN71" s="582" t="s">
        <v>1555</v>
      </c>
      <c r="BO71" s="583" t="s">
        <v>1556</v>
      </c>
      <c r="BP71" s="583" t="s">
        <v>1557</v>
      </c>
      <c r="BQ71" s="583" t="s">
        <v>1558</v>
      </c>
      <c r="BR71" s="584" t="s">
        <v>1559</v>
      </c>
      <c r="BS71" s="585" t="s">
        <v>1560</v>
      </c>
      <c r="BX71" s="61">
        <f>IF('[1]Validation flags'!$H$3=1,0, IF( ISNUMBER(G71), 0, 1 ))</f>
        <v>0</v>
      </c>
      <c r="BY71" s="61">
        <f>IF('[1]Validation flags'!$H$3=1,0, IF( ISNUMBER(H71), 0, 1 ))</f>
        <v>0</v>
      </c>
      <c r="BZ71" s="61">
        <f>IF('[1]Validation flags'!$H$3=1,0, IF( ISNUMBER(I71), 0, 1 ))</f>
        <v>0</v>
      </c>
      <c r="CA71" s="61">
        <f>IF('[1]Validation flags'!$H$3=1,0, IF( ISNUMBER(J71), 0, 1 ))</f>
        <v>0</v>
      </c>
      <c r="CB71" s="61">
        <f>IF('[1]Validation flags'!$H$3=1,0, IF( ISNUMBER(K71), 0, 1 ))</f>
        <v>0</v>
      </c>
      <c r="CC71" s="577"/>
      <c r="CD71" s="61">
        <f>IF('[1]Validation flags'!$H$3=1,0, IF( ISNUMBER(M71), 0, 1 ))</f>
        <v>0</v>
      </c>
      <c r="CE71" s="61">
        <f>IF('[1]Validation flags'!$H$3=1,0, IF( ISNUMBER(N71), 0, 1 ))</f>
        <v>0</v>
      </c>
      <c r="CF71" s="61">
        <f>IF('[1]Validation flags'!$H$3=1,0, IF( ISNUMBER(O71), 0, 1 ))</f>
        <v>0</v>
      </c>
      <c r="CG71" s="61">
        <f>IF('[1]Validation flags'!$H$3=1,0, IF( ISNUMBER(P71), 0, 1 ))</f>
        <v>0</v>
      </c>
      <c r="CH71" s="61">
        <f>IF('[1]Validation flags'!$H$3=1,0, IF( ISNUMBER(Q71), 0, 1 ))</f>
        <v>0</v>
      </c>
      <c r="CI71" s="60"/>
      <c r="CJ71" s="61">
        <f>IF('[1]Validation flags'!$H$3=1,0, IF( ISNUMBER(S71), 0, 1 ))</f>
        <v>0</v>
      </c>
      <c r="CK71" s="61">
        <f>IF('[1]Validation flags'!$H$3=1,0, IF( ISNUMBER(T71), 0, 1 ))</f>
        <v>0</v>
      </c>
      <c r="CL71" s="61">
        <f>IF('[1]Validation flags'!$H$3=1,0, IF( ISNUMBER(U71), 0, 1 ))</f>
        <v>0</v>
      </c>
      <c r="CM71" s="61">
        <f>IF('[1]Validation flags'!$H$3=1,0, IF( ISNUMBER(V71), 0, 1 ))</f>
        <v>0</v>
      </c>
      <c r="CN71" s="61">
        <f>IF('[1]Validation flags'!$H$3=1,0, IF( ISNUMBER(W71), 0, 1 ))</f>
        <v>0</v>
      </c>
      <c r="CO71" s="60"/>
      <c r="CP71" s="61">
        <f>IF('[1]Validation flags'!$H$3=1,0, IF( ISNUMBER(Y71), 0, 1 ))</f>
        <v>0</v>
      </c>
      <c r="CQ71" s="61">
        <f>IF('[1]Validation flags'!$H$3=1,0, IF( ISNUMBER(Z71), 0, 1 ))</f>
        <v>0</v>
      </c>
      <c r="CR71" s="61">
        <f>IF('[1]Validation flags'!$H$3=1,0, IF( ISNUMBER(AA71), 0, 1 ))</f>
        <v>0</v>
      </c>
      <c r="CS71" s="61">
        <f>IF('[1]Validation flags'!$H$3=1,0, IF( ISNUMBER(AB71), 0, 1 ))</f>
        <v>0</v>
      </c>
      <c r="CT71" s="61">
        <f>IF('[1]Validation flags'!$H$3=1,0, IF( ISNUMBER(AC71), 0, 1 ))</f>
        <v>0</v>
      </c>
      <c r="CU71" s="60"/>
      <c r="CV71" s="61">
        <f>IF('[1]Validation flags'!$H$3=1,0, IF( ISNUMBER(AE71), 0, 1 ))</f>
        <v>0</v>
      </c>
      <c r="CW71" s="61">
        <f>IF('[1]Validation flags'!$H$3=1,0, IF( ISNUMBER(AF71), 0, 1 ))</f>
        <v>0</v>
      </c>
      <c r="CX71" s="61">
        <f>IF('[1]Validation flags'!$H$3=1,0, IF( ISNUMBER(AG71), 0, 1 ))</f>
        <v>0</v>
      </c>
      <c r="CY71" s="61">
        <f>IF('[1]Validation flags'!$H$3=1,0, IF( ISNUMBER(AH71), 0, 1 ))</f>
        <v>0</v>
      </c>
      <c r="CZ71" s="61">
        <f>IF('[1]Validation flags'!$H$3=1,0, IF( ISNUMBER(AI71), 0, 1 ))</f>
        <v>0</v>
      </c>
      <c r="DA71" s="60"/>
      <c r="DB71" s="61">
        <f>IF('[1]Validation flags'!$H$3=1,0, IF( ISNUMBER(AK71), 0, 1 ))</f>
        <v>0</v>
      </c>
      <c r="DC71" s="61">
        <f>IF('[1]Validation flags'!$H$3=1,0, IF( ISNUMBER(AL71), 0, 1 ))</f>
        <v>0</v>
      </c>
      <c r="DD71" s="61">
        <f>IF('[1]Validation flags'!$H$3=1,0, IF( ISNUMBER(AM71), 0, 1 ))</f>
        <v>0</v>
      </c>
      <c r="DE71" s="61">
        <f>IF('[1]Validation flags'!$H$3=1,0, IF( ISNUMBER(AN71), 0, 1 ))</f>
        <v>0</v>
      </c>
      <c r="DF71" s="61">
        <f>IF('[1]Validation flags'!$H$3=1,0, IF( ISNUMBER(AO71), 0, 1 ))</f>
        <v>0</v>
      </c>
      <c r="DG71" s="60"/>
      <c r="DH71" s="61">
        <f>IF('[1]Validation flags'!$H$3=1,0, IF( ISNUMBER(AQ71), 0, 1 ))</f>
        <v>0</v>
      </c>
      <c r="DI71" s="61">
        <f>IF('[1]Validation flags'!$H$3=1,0, IF( ISNUMBER(AR71), 0, 1 ))</f>
        <v>0</v>
      </c>
      <c r="DJ71" s="61">
        <f>IF('[1]Validation flags'!$H$3=1,0, IF( ISNUMBER(AS71), 0, 1 ))</f>
        <v>0</v>
      </c>
      <c r="DK71" s="61">
        <f>IF('[1]Validation flags'!$H$3=1,0, IF( ISNUMBER(AT71), 0, 1 ))</f>
        <v>0</v>
      </c>
      <c r="DL71" s="61">
        <f>IF('[1]Validation flags'!$H$3=1,0, IF( ISNUMBER(AU71), 0, 1 ))</f>
        <v>0</v>
      </c>
      <c r="DM71" s="60"/>
      <c r="DN71" s="61">
        <f>IF('[1]Validation flags'!$H$3=1,0, IF( ISNUMBER(AW71), 0, 1 ))</f>
        <v>0</v>
      </c>
      <c r="DO71" s="61">
        <f>IF('[1]Validation flags'!$H$3=1,0, IF( ISNUMBER(AX71), 0, 1 ))</f>
        <v>0</v>
      </c>
      <c r="DP71" s="61">
        <f>IF('[1]Validation flags'!$H$3=1,0, IF( ISNUMBER(AY71), 0, 1 ))</f>
        <v>0</v>
      </c>
      <c r="DQ71" s="61">
        <f>IF('[1]Validation flags'!$H$3=1,0, IF( ISNUMBER(AZ71), 0, 1 ))</f>
        <v>0</v>
      </c>
      <c r="DR71" s="61">
        <f>IF('[1]Validation flags'!$H$3=1,0, IF( ISNUMBER(BA71), 0, 1 ))</f>
        <v>0</v>
      </c>
      <c r="DS71" s="60"/>
    </row>
    <row r="72" spans="2:124" ht="14.25" customHeight="1" x14ac:dyDescent="0.3">
      <c r="B72" s="314">
        <f t="shared" si="22"/>
        <v>61</v>
      </c>
      <c r="C72" s="578" t="s">
        <v>1232</v>
      </c>
      <c r="D72" s="586"/>
      <c r="E72" s="331" t="s">
        <v>41</v>
      </c>
      <c r="F72" s="579">
        <v>3</v>
      </c>
      <c r="G72" s="463">
        <v>0</v>
      </c>
      <c r="H72" s="451">
        <v>0</v>
      </c>
      <c r="I72" s="451">
        <v>0</v>
      </c>
      <c r="J72" s="451">
        <v>0</v>
      </c>
      <c r="K72" s="580">
        <v>0</v>
      </c>
      <c r="L72" s="581">
        <f t="shared" si="13"/>
        <v>0</v>
      </c>
      <c r="M72" s="463">
        <v>0</v>
      </c>
      <c r="N72" s="451">
        <v>0</v>
      </c>
      <c r="O72" s="451">
        <v>0</v>
      </c>
      <c r="P72" s="451">
        <v>0</v>
      </c>
      <c r="Q72" s="580">
        <v>0</v>
      </c>
      <c r="R72" s="581">
        <f t="shared" si="14"/>
        <v>0</v>
      </c>
      <c r="S72" s="463">
        <v>0</v>
      </c>
      <c r="T72" s="451">
        <v>0</v>
      </c>
      <c r="U72" s="451">
        <v>0</v>
      </c>
      <c r="V72" s="451">
        <v>0</v>
      </c>
      <c r="W72" s="580">
        <v>0</v>
      </c>
      <c r="X72" s="581">
        <f t="shared" si="15"/>
        <v>0</v>
      </c>
      <c r="Y72" s="463">
        <v>0</v>
      </c>
      <c r="Z72" s="451">
        <v>0</v>
      </c>
      <c r="AA72" s="451">
        <v>0</v>
      </c>
      <c r="AB72" s="451">
        <v>0</v>
      </c>
      <c r="AC72" s="580">
        <v>0</v>
      </c>
      <c r="AD72" s="581">
        <f t="shared" si="16"/>
        <v>0</v>
      </c>
      <c r="AE72" s="463">
        <v>0</v>
      </c>
      <c r="AF72" s="451">
        <v>0</v>
      </c>
      <c r="AG72" s="451">
        <v>0</v>
      </c>
      <c r="AH72" s="451">
        <v>0</v>
      </c>
      <c r="AI72" s="580">
        <v>0</v>
      </c>
      <c r="AJ72" s="581">
        <f t="shared" si="17"/>
        <v>0</v>
      </c>
      <c r="AK72" s="463">
        <v>0</v>
      </c>
      <c r="AL72" s="451">
        <v>0</v>
      </c>
      <c r="AM72" s="451">
        <v>0</v>
      </c>
      <c r="AN72" s="451">
        <v>0</v>
      </c>
      <c r="AO72" s="580">
        <v>0</v>
      </c>
      <c r="AP72" s="581">
        <f t="shared" si="18"/>
        <v>0</v>
      </c>
      <c r="AQ72" s="463">
        <v>0</v>
      </c>
      <c r="AR72" s="451">
        <v>0</v>
      </c>
      <c r="AS72" s="451">
        <v>0</v>
      </c>
      <c r="AT72" s="451">
        <v>0</v>
      </c>
      <c r="AU72" s="580">
        <v>0</v>
      </c>
      <c r="AV72" s="581">
        <f t="shared" si="19"/>
        <v>0</v>
      </c>
      <c r="AW72" s="463">
        <v>0</v>
      </c>
      <c r="AX72" s="451">
        <v>0</v>
      </c>
      <c r="AY72" s="451">
        <v>0</v>
      </c>
      <c r="AZ72" s="451">
        <v>0</v>
      </c>
      <c r="BA72" s="580">
        <v>0</v>
      </c>
      <c r="BB72" s="581">
        <f t="shared" si="20"/>
        <v>0</v>
      </c>
      <c r="BC72" s="424"/>
      <c r="BD72" s="91"/>
      <c r="BE72" s="430"/>
      <c r="BF72" s="71"/>
      <c r="BG72" s="43">
        <f t="shared" si="21"/>
        <v>0</v>
      </c>
      <c r="BH72" s="567"/>
      <c r="BJ72" s="314">
        <f t="shared" si="23"/>
        <v>61</v>
      </c>
      <c r="BK72" s="578" t="s">
        <v>1232</v>
      </c>
      <c r="BL72" s="331" t="s">
        <v>41</v>
      </c>
      <c r="BM72" s="579">
        <v>3</v>
      </c>
      <c r="BN72" s="582" t="s">
        <v>1561</v>
      </c>
      <c r="BO72" s="583" t="s">
        <v>1562</v>
      </c>
      <c r="BP72" s="583" t="s">
        <v>1563</v>
      </c>
      <c r="BQ72" s="583" t="s">
        <v>1564</v>
      </c>
      <c r="BR72" s="584" t="s">
        <v>1565</v>
      </c>
      <c r="BS72" s="585" t="s">
        <v>1566</v>
      </c>
      <c r="BX72" s="61">
        <f>IF('[1]Validation flags'!$H$3=1,0, IF( ISNUMBER(G72), 0, 1 ))</f>
        <v>0</v>
      </c>
      <c r="BY72" s="61">
        <f>IF('[1]Validation flags'!$H$3=1,0, IF( ISNUMBER(H72), 0, 1 ))</f>
        <v>0</v>
      </c>
      <c r="BZ72" s="61">
        <f>IF('[1]Validation flags'!$H$3=1,0, IF( ISNUMBER(I72), 0, 1 ))</f>
        <v>0</v>
      </c>
      <c r="CA72" s="61">
        <f>IF('[1]Validation flags'!$H$3=1,0, IF( ISNUMBER(J72), 0, 1 ))</f>
        <v>0</v>
      </c>
      <c r="CB72" s="61">
        <f>IF('[1]Validation flags'!$H$3=1,0, IF( ISNUMBER(K72), 0, 1 ))</f>
        <v>0</v>
      </c>
      <c r="CC72" s="577"/>
      <c r="CD72" s="61">
        <f>IF('[1]Validation flags'!$H$3=1,0, IF( ISNUMBER(M72), 0, 1 ))</f>
        <v>0</v>
      </c>
      <c r="CE72" s="61">
        <f>IF('[1]Validation flags'!$H$3=1,0, IF( ISNUMBER(N72), 0, 1 ))</f>
        <v>0</v>
      </c>
      <c r="CF72" s="61">
        <f>IF('[1]Validation flags'!$H$3=1,0, IF( ISNUMBER(O72), 0, 1 ))</f>
        <v>0</v>
      </c>
      <c r="CG72" s="61">
        <f>IF('[1]Validation flags'!$H$3=1,0, IF( ISNUMBER(P72), 0, 1 ))</f>
        <v>0</v>
      </c>
      <c r="CH72" s="61">
        <f>IF('[1]Validation flags'!$H$3=1,0, IF( ISNUMBER(Q72), 0, 1 ))</f>
        <v>0</v>
      </c>
      <c r="CI72" s="60"/>
      <c r="CJ72" s="61">
        <f>IF('[1]Validation flags'!$H$3=1,0, IF( ISNUMBER(S72), 0, 1 ))</f>
        <v>0</v>
      </c>
      <c r="CK72" s="61">
        <f>IF('[1]Validation flags'!$H$3=1,0, IF( ISNUMBER(T72), 0, 1 ))</f>
        <v>0</v>
      </c>
      <c r="CL72" s="61">
        <f>IF('[1]Validation flags'!$H$3=1,0, IF( ISNUMBER(U72), 0, 1 ))</f>
        <v>0</v>
      </c>
      <c r="CM72" s="61">
        <f>IF('[1]Validation flags'!$H$3=1,0, IF( ISNUMBER(V72), 0, 1 ))</f>
        <v>0</v>
      </c>
      <c r="CN72" s="61">
        <f>IF('[1]Validation flags'!$H$3=1,0, IF( ISNUMBER(W72), 0, 1 ))</f>
        <v>0</v>
      </c>
      <c r="CO72" s="60"/>
      <c r="CP72" s="61">
        <f>IF('[1]Validation flags'!$H$3=1,0, IF( ISNUMBER(Y72), 0, 1 ))</f>
        <v>0</v>
      </c>
      <c r="CQ72" s="61">
        <f>IF('[1]Validation flags'!$H$3=1,0, IF( ISNUMBER(Z72), 0, 1 ))</f>
        <v>0</v>
      </c>
      <c r="CR72" s="61">
        <f>IF('[1]Validation flags'!$H$3=1,0, IF( ISNUMBER(AA72), 0, 1 ))</f>
        <v>0</v>
      </c>
      <c r="CS72" s="61">
        <f>IF('[1]Validation flags'!$H$3=1,0, IF( ISNUMBER(AB72), 0, 1 ))</f>
        <v>0</v>
      </c>
      <c r="CT72" s="61">
        <f>IF('[1]Validation flags'!$H$3=1,0, IF( ISNUMBER(AC72), 0, 1 ))</f>
        <v>0</v>
      </c>
      <c r="CU72" s="60"/>
      <c r="CV72" s="61">
        <f>IF('[1]Validation flags'!$H$3=1,0, IF( ISNUMBER(AE72), 0, 1 ))</f>
        <v>0</v>
      </c>
      <c r="CW72" s="61">
        <f>IF('[1]Validation flags'!$H$3=1,0, IF( ISNUMBER(AF72), 0, 1 ))</f>
        <v>0</v>
      </c>
      <c r="CX72" s="61">
        <f>IF('[1]Validation flags'!$H$3=1,0, IF( ISNUMBER(AG72), 0, 1 ))</f>
        <v>0</v>
      </c>
      <c r="CY72" s="61">
        <f>IF('[1]Validation flags'!$H$3=1,0, IF( ISNUMBER(AH72), 0, 1 ))</f>
        <v>0</v>
      </c>
      <c r="CZ72" s="61">
        <f>IF('[1]Validation flags'!$H$3=1,0, IF( ISNUMBER(AI72), 0, 1 ))</f>
        <v>0</v>
      </c>
      <c r="DA72" s="60"/>
      <c r="DB72" s="61">
        <f>IF('[1]Validation flags'!$H$3=1,0, IF( ISNUMBER(AK72), 0, 1 ))</f>
        <v>0</v>
      </c>
      <c r="DC72" s="61">
        <f>IF('[1]Validation flags'!$H$3=1,0, IF( ISNUMBER(AL72), 0, 1 ))</f>
        <v>0</v>
      </c>
      <c r="DD72" s="61">
        <f>IF('[1]Validation flags'!$H$3=1,0, IF( ISNUMBER(AM72), 0, 1 ))</f>
        <v>0</v>
      </c>
      <c r="DE72" s="61">
        <f>IF('[1]Validation flags'!$H$3=1,0, IF( ISNUMBER(AN72), 0, 1 ))</f>
        <v>0</v>
      </c>
      <c r="DF72" s="61">
        <f>IF('[1]Validation flags'!$H$3=1,0, IF( ISNUMBER(AO72), 0, 1 ))</f>
        <v>0</v>
      </c>
      <c r="DG72" s="60"/>
      <c r="DH72" s="61">
        <f>IF('[1]Validation flags'!$H$3=1,0, IF( ISNUMBER(AQ72), 0, 1 ))</f>
        <v>0</v>
      </c>
      <c r="DI72" s="61">
        <f>IF('[1]Validation flags'!$H$3=1,0, IF( ISNUMBER(AR72), 0, 1 ))</f>
        <v>0</v>
      </c>
      <c r="DJ72" s="61">
        <f>IF('[1]Validation flags'!$H$3=1,0, IF( ISNUMBER(AS72), 0, 1 ))</f>
        <v>0</v>
      </c>
      <c r="DK72" s="61">
        <f>IF('[1]Validation flags'!$H$3=1,0, IF( ISNUMBER(AT72), 0, 1 ))</f>
        <v>0</v>
      </c>
      <c r="DL72" s="61">
        <f>IF('[1]Validation flags'!$H$3=1,0, IF( ISNUMBER(AU72), 0, 1 ))</f>
        <v>0</v>
      </c>
      <c r="DM72" s="60"/>
      <c r="DN72" s="61">
        <f>IF('[1]Validation flags'!$H$3=1,0, IF( ISNUMBER(AW72), 0, 1 ))</f>
        <v>0</v>
      </c>
      <c r="DO72" s="61">
        <f>IF('[1]Validation flags'!$H$3=1,0, IF( ISNUMBER(AX72), 0, 1 ))</f>
        <v>0</v>
      </c>
      <c r="DP72" s="61">
        <f>IF('[1]Validation flags'!$H$3=1,0, IF( ISNUMBER(AY72), 0, 1 ))</f>
        <v>0</v>
      </c>
      <c r="DQ72" s="61">
        <f>IF('[1]Validation flags'!$H$3=1,0, IF( ISNUMBER(AZ72), 0, 1 ))</f>
        <v>0</v>
      </c>
      <c r="DR72" s="61">
        <f>IF('[1]Validation flags'!$H$3=1,0, IF( ISNUMBER(BA72), 0, 1 ))</f>
        <v>0</v>
      </c>
      <c r="DS72" s="60"/>
    </row>
    <row r="73" spans="2:124" ht="14.25" customHeight="1" x14ac:dyDescent="0.3">
      <c r="B73" s="314">
        <f t="shared" si="22"/>
        <v>62</v>
      </c>
      <c r="C73" s="578" t="s">
        <v>1239</v>
      </c>
      <c r="D73" s="586"/>
      <c r="E73" s="331" t="s">
        <v>41</v>
      </c>
      <c r="F73" s="579">
        <v>3</v>
      </c>
      <c r="G73" s="463">
        <v>0</v>
      </c>
      <c r="H73" s="451">
        <v>0</v>
      </c>
      <c r="I73" s="451">
        <v>0</v>
      </c>
      <c r="J73" s="451">
        <v>0</v>
      </c>
      <c r="K73" s="580">
        <v>0</v>
      </c>
      <c r="L73" s="581">
        <f t="shared" si="13"/>
        <v>0</v>
      </c>
      <c r="M73" s="463">
        <v>0</v>
      </c>
      <c r="N73" s="451">
        <v>0</v>
      </c>
      <c r="O73" s="451">
        <v>0</v>
      </c>
      <c r="P73" s="451">
        <v>0</v>
      </c>
      <c r="Q73" s="580">
        <v>0</v>
      </c>
      <c r="R73" s="581">
        <f t="shared" si="14"/>
        <v>0</v>
      </c>
      <c r="S73" s="463">
        <v>0</v>
      </c>
      <c r="T73" s="451">
        <v>0</v>
      </c>
      <c r="U73" s="451">
        <v>0</v>
      </c>
      <c r="V73" s="451">
        <v>0</v>
      </c>
      <c r="W73" s="580">
        <v>0</v>
      </c>
      <c r="X73" s="581">
        <f t="shared" si="15"/>
        <v>0</v>
      </c>
      <c r="Y73" s="463">
        <v>0</v>
      </c>
      <c r="Z73" s="451">
        <v>0</v>
      </c>
      <c r="AA73" s="451">
        <v>0</v>
      </c>
      <c r="AB73" s="451">
        <v>0</v>
      </c>
      <c r="AC73" s="580">
        <v>0</v>
      </c>
      <c r="AD73" s="581">
        <f t="shared" si="16"/>
        <v>0</v>
      </c>
      <c r="AE73" s="463">
        <v>0</v>
      </c>
      <c r="AF73" s="451">
        <v>0</v>
      </c>
      <c r="AG73" s="451">
        <v>0</v>
      </c>
      <c r="AH73" s="451">
        <v>0</v>
      </c>
      <c r="AI73" s="580">
        <v>0</v>
      </c>
      <c r="AJ73" s="581">
        <f t="shared" si="17"/>
        <v>0</v>
      </c>
      <c r="AK73" s="463">
        <v>0</v>
      </c>
      <c r="AL73" s="451">
        <v>0</v>
      </c>
      <c r="AM73" s="451">
        <v>0</v>
      </c>
      <c r="AN73" s="451">
        <v>0</v>
      </c>
      <c r="AO73" s="580">
        <v>0</v>
      </c>
      <c r="AP73" s="581">
        <f t="shared" si="18"/>
        <v>0</v>
      </c>
      <c r="AQ73" s="463">
        <v>0</v>
      </c>
      <c r="AR73" s="451">
        <v>0</v>
      </c>
      <c r="AS73" s="451">
        <v>0</v>
      </c>
      <c r="AT73" s="451">
        <v>0</v>
      </c>
      <c r="AU73" s="580">
        <v>0</v>
      </c>
      <c r="AV73" s="581">
        <f t="shared" si="19"/>
        <v>0</v>
      </c>
      <c r="AW73" s="463">
        <v>0</v>
      </c>
      <c r="AX73" s="451">
        <v>0</v>
      </c>
      <c r="AY73" s="451">
        <v>0</v>
      </c>
      <c r="AZ73" s="451">
        <v>0</v>
      </c>
      <c r="BA73" s="580">
        <v>0</v>
      </c>
      <c r="BB73" s="581">
        <f t="shared" si="20"/>
        <v>0</v>
      </c>
      <c r="BC73" s="424"/>
      <c r="BD73" s="91"/>
      <c r="BE73" s="430"/>
      <c r="BF73" s="71"/>
      <c r="BG73" s="43">
        <f t="shared" si="21"/>
        <v>0</v>
      </c>
      <c r="BH73" s="567"/>
      <c r="BJ73" s="314">
        <f t="shared" si="23"/>
        <v>62</v>
      </c>
      <c r="BK73" s="578" t="s">
        <v>1239</v>
      </c>
      <c r="BL73" s="331" t="s">
        <v>41</v>
      </c>
      <c r="BM73" s="579">
        <v>3</v>
      </c>
      <c r="BN73" s="582" t="s">
        <v>1567</v>
      </c>
      <c r="BO73" s="583" t="s">
        <v>1568</v>
      </c>
      <c r="BP73" s="583" t="s">
        <v>1569</v>
      </c>
      <c r="BQ73" s="583" t="s">
        <v>1570</v>
      </c>
      <c r="BR73" s="584" t="s">
        <v>1571</v>
      </c>
      <c r="BS73" s="585" t="s">
        <v>1572</v>
      </c>
      <c r="BX73" s="61">
        <f>IF('[1]Validation flags'!$H$3=1,0, IF( ISNUMBER(G73), 0, 1 ))</f>
        <v>0</v>
      </c>
      <c r="BY73" s="61">
        <f>IF('[1]Validation flags'!$H$3=1,0, IF( ISNUMBER(H73), 0, 1 ))</f>
        <v>0</v>
      </c>
      <c r="BZ73" s="61">
        <f>IF('[1]Validation flags'!$H$3=1,0, IF( ISNUMBER(I73), 0, 1 ))</f>
        <v>0</v>
      </c>
      <c r="CA73" s="61">
        <f>IF('[1]Validation flags'!$H$3=1,0, IF( ISNUMBER(J73), 0, 1 ))</f>
        <v>0</v>
      </c>
      <c r="CB73" s="61">
        <f>IF('[1]Validation flags'!$H$3=1,0, IF( ISNUMBER(K73), 0, 1 ))</f>
        <v>0</v>
      </c>
      <c r="CC73" s="577"/>
      <c r="CD73" s="61">
        <f>IF('[1]Validation flags'!$H$3=1,0, IF( ISNUMBER(M73), 0, 1 ))</f>
        <v>0</v>
      </c>
      <c r="CE73" s="61">
        <f>IF('[1]Validation flags'!$H$3=1,0, IF( ISNUMBER(N73), 0, 1 ))</f>
        <v>0</v>
      </c>
      <c r="CF73" s="61">
        <f>IF('[1]Validation flags'!$H$3=1,0, IF( ISNUMBER(O73), 0, 1 ))</f>
        <v>0</v>
      </c>
      <c r="CG73" s="61">
        <f>IF('[1]Validation flags'!$H$3=1,0, IF( ISNUMBER(P73), 0, 1 ))</f>
        <v>0</v>
      </c>
      <c r="CH73" s="61">
        <f>IF('[1]Validation flags'!$H$3=1,0, IF( ISNUMBER(Q73), 0, 1 ))</f>
        <v>0</v>
      </c>
      <c r="CI73" s="60"/>
      <c r="CJ73" s="61">
        <f>IF('[1]Validation flags'!$H$3=1,0, IF( ISNUMBER(S73), 0, 1 ))</f>
        <v>0</v>
      </c>
      <c r="CK73" s="61">
        <f>IF('[1]Validation flags'!$H$3=1,0, IF( ISNUMBER(T73), 0, 1 ))</f>
        <v>0</v>
      </c>
      <c r="CL73" s="61">
        <f>IF('[1]Validation flags'!$H$3=1,0, IF( ISNUMBER(U73), 0, 1 ))</f>
        <v>0</v>
      </c>
      <c r="CM73" s="61">
        <f>IF('[1]Validation flags'!$H$3=1,0, IF( ISNUMBER(V73), 0, 1 ))</f>
        <v>0</v>
      </c>
      <c r="CN73" s="61">
        <f>IF('[1]Validation flags'!$H$3=1,0, IF( ISNUMBER(W73), 0, 1 ))</f>
        <v>0</v>
      </c>
      <c r="CO73" s="60"/>
      <c r="CP73" s="61">
        <f>IF('[1]Validation flags'!$H$3=1,0, IF( ISNUMBER(Y73), 0, 1 ))</f>
        <v>0</v>
      </c>
      <c r="CQ73" s="61">
        <f>IF('[1]Validation flags'!$H$3=1,0, IF( ISNUMBER(Z73), 0, 1 ))</f>
        <v>0</v>
      </c>
      <c r="CR73" s="61">
        <f>IF('[1]Validation flags'!$H$3=1,0, IF( ISNUMBER(AA73), 0, 1 ))</f>
        <v>0</v>
      </c>
      <c r="CS73" s="61">
        <f>IF('[1]Validation flags'!$H$3=1,0, IF( ISNUMBER(AB73), 0, 1 ))</f>
        <v>0</v>
      </c>
      <c r="CT73" s="61">
        <f>IF('[1]Validation flags'!$H$3=1,0, IF( ISNUMBER(AC73), 0, 1 ))</f>
        <v>0</v>
      </c>
      <c r="CU73" s="60"/>
      <c r="CV73" s="61">
        <f>IF('[1]Validation flags'!$H$3=1,0, IF( ISNUMBER(AE73), 0, 1 ))</f>
        <v>0</v>
      </c>
      <c r="CW73" s="61">
        <f>IF('[1]Validation flags'!$H$3=1,0, IF( ISNUMBER(AF73), 0, 1 ))</f>
        <v>0</v>
      </c>
      <c r="CX73" s="61">
        <f>IF('[1]Validation flags'!$H$3=1,0, IF( ISNUMBER(AG73), 0, 1 ))</f>
        <v>0</v>
      </c>
      <c r="CY73" s="61">
        <f>IF('[1]Validation flags'!$H$3=1,0, IF( ISNUMBER(AH73), 0, 1 ))</f>
        <v>0</v>
      </c>
      <c r="CZ73" s="61">
        <f>IF('[1]Validation flags'!$H$3=1,0, IF( ISNUMBER(AI73), 0, 1 ))</f>
        <v>0</v>
      </c>
      <c r="DA73" s="60"/>
      <c r="DB73" s="61">
        <f>IF('[1]Validation flags'!$H$3=1,0, IF( ISNUMBER(AK73), 0, 1 ))</f>
        <v>0</v>
      </c>
      <c r="DC73" s="61">
        <f>IF('[1]Validation flags'!$H$3=1,0, IF( ISNUMBER(AL73), 0, 1 ))</f>
        <v>0</v>
      </c>
      <c r="DD73" s="61">
        <f>IF('[1]Validation flags'!$H$3=1,0, IF( ISNUMBER(AM73), 0, 1 ))</f>
        <v>0</v>
      </c>
      <c r="DE73" s="61">
        <f>IF('[1]Validation flags'!$H$3=1,0, IF( ISNUMBER(AN73), 0, 1 ))</f>
        <v>0</v>
      </c>
      <c r="DF73" s="61">
        <f>IF('[1]Validation flags'!$H$3=1,0, IF( ISNUMBER(AO73), 0, 1 ))</f>
        <v>0</v>
      </c>
      <c r="DG73" s="60"/>
      <c r="DH73" s="61">
        <f>IF('[1]Validation flags'!$H$3=1,0, IF( ISNUMBER(AQ73), 0, 1 ))</f>
        <v>0</v>
      </c>
      <c r="DI73" s="61">
        <f>IF('[1]Validation flags'!$H$3=1,0, IF( ISNUMBER(AR73), 0, 1 ))</f>
        <v>0</v>
      </c>
      <c r="DJ73" s="61">
        <f>IF('[1]Validation flags'!$H$3=1,0, IF( ISNUMBER(AS73), 0, 1 ))</f>
        <v>0</v>
      </c>
      <c r="DK73" s="61">
        <f>IF('[1]Validation flags'!$H$3=1,0, IF( ISNUMBER(AT73), 0, 1 ))</f>
        <v>0</v>
      </c>
      <c r="DL73" s="61">
        <f>IF('[1]Validation flags'!$H$3=1,0, IF( ISNUMBER(AU73), 0, 1 ))</f>
        <v>0</v>
      </c>
      <c r="DM73" s="60"/>
      <c r="DN73" s="61">
        <f>IF('[1]Validation flags'!$H$3=1,0, IF( ISNUMBER(AW73), 0, 1 ))</f>
        <v>0</v>
      </c>
      <c r="DO73" s="61">
        <f>IF('[1]Validation flags'!$H$3=1,0, IF( ISNUMBER(AX73), 0, 1 ))</f>
        <v>0</v>
      </c>
      <c r="DP73" s="61">
        <f>IF('[1]Validation flags'!$H$3=1,0, IF( ISNUMBER(AY73), 0, 1 ))</f>
        <v>0</v>
      </c>
      <c r="DQ73" s="61">
        <f>IF('[1]Validation flags'!$H$3=1,0, IF( ISNUMBER(AZ73), 0, 1 ))</f>
        <v>0</v>
      </c>
      <c r="DR73" s="61">
        <f>IF('[1]Validation flags'!$H$3=1,0, IF( ISNUMBER(BA73), 0, 1 ))</f>
        <v>0</v>
      </c>
      <c r="DS73" s="60"/>
    </row>
    <row r="74" spans="2:124" ht="14.25" customHeight="1" x14ac:dyDescent="0.3">
      <c r="B74" s="314">
        <f t="shared" si="22"/>
        <v>63</v>
      </c>
      <c r="C74" s="578" t="s">
        <v>467</v>
      </c>
      <c r="D74" s="586"/>
      <c r="E74" s="331" t="s">
        <v>41</v>
      </c>
      <c r="F74" s="579">
        <v>3</v>
      </c>
      <c r="G74" s="463">
        <v>0</v>
      </c>
      <c r="H74" s="451">
        <v>0</v>
      </c>
      <c r="I74" s="451">
        <v>0</v>
      </c>
      <c r="J74" s="451">
        <v>0</v>
      </c>
      <c r="K74" s="580">
        <v>0</v>
      </c>
      <c r="L74" s="581">
        <f t="shared" si="13"/>
        <v>0</v>
      </c>
      <c r="M74" s="463">
        <v>0</v>
      </c>
      <c r="N74" s="451">
        <v>0</v>
      </c>
      <c r="O74" s="451">
        <v>0</v>
      </c>
      <c r="P74" s="451">
        <v>0</v>
      </c>
      <c r="Q74" s="580">
        <v>0</v>
      </c>
      <c r="R74" s="581">
        <f t="shared" si="14"/>
        <v>0</v>
      </c>
      <c r="S74" s="463">
        <v>0</v>
      </c>
      <c r="T74" s="451">
        <v>0</v>
      </c>
      <c r="U74" s="451">
        <v>0</v>
      </c>
      <c r="V74" s="451">
        <v>0</v>
      </c>
      <c r="W74" s="580">
        <v>0</v>
      </c>
      <c r="X74" s="581">
        <f t="shared" si="15"/>
        <v>0</v>
      </c>
      <c r="Y74" s="463">
        <v>0</v>
      </c>
      <c r="Z74" s="451">
        <v>0</v>
      </c>
      <c r="AA74" s="451">
        <v>0</v>
      </c>
      <c r="AB74" s="451">
        <v>0</v>
      </c>
      <c r="AC74" s="580">
        <v>0</v>
      </c>
      <c r="AD74" s="581">
        <f t="shared" si="16"/>
        <v>0</v>
      </c>
      <c r="AE74" s="463">
        <v>0</v>
      </c>
      <c r="AF74" s="451">
        <v>0</v>
      </c>
      <c r="AG74" s="451">
        <v>0</v>
      </c>
      <c r="AH74" s="451">
        <v>0</v>
      </c>
      <c r="AI74" s="580">
        <v>0</v>
      </c>
      <c r="AJ74" s="581">
        <f t="shared" si="17"/>
        <v>0</v>
      </c>
      <c r="AK74" s="463">
        <v>0</v>
      </c>
      <c r="AL74" s="451">
        <v>0</v>
      </c>
      <c r="AM74" s="451">
        <v>0</v>
      </c>
      <c r="AN74" s="451">
        <v>0</v>
      </c>
      <c r="AO74" s="580">
        <v>0</v>
      </c>
      <c r="AP74" s="581">
        <f t="shared" si="18"/>
        <v>0</v>
      </c>
      <c r="AQ74" s="463">
        <v>0</v>
      </c>
      <c r="AR74" s="451">
        <v>0</v>
      </c>
      <c r="AS74" s="451">
        <v>0</v>
      </c>
      <c r="AT74" s="451">
        <v>0</v>
      </c>
      <c r="AU74" s="580">
        <v>0</v>
      </c>
      <c r="AV74" s="581">
        <f t="shared" si="19"/>
        <v>0</v>
      </c>
      <c r="AW74" s="463">
        <v>0</v>
      </c>
      <c r="AX74" s="451">
        <v>0</v>
      </c>
      <c r="AY74" s="451">
        <v>0</v>
      </c>
      <c r="AZ74" s="451">
        <v>0</v>
      </c>
      <c r="BA74" s="580">
        <v>0</v>
      </c>
      <c r="BB74" s="581">
        <f t="shared" si="20"/>
        <v>0</v>
      </c>
      <c r="BC74" s="424"/>
      <c r="BD74" s="91"/>
      <c r="BE74" s="430"/>
      <c r="BF74" s="71"/>
      <c r="BG74" s="43">
        <f t="shared" si="21"/>
        <v>0</v>
      </c>
      <c r="BH74" s="567"/>
      <c r="BJ74" s="314">
        <f t="shared" si="23"/>
        <v>63</v>
      </c>
      <c r="BK74" s="578" t="s">
        <v>467</v>
      </c>
      <c r="BL74" s="331" t="s">
        <v>41</v>
      </c>
      <c r="BM74" s="579">
        <v>3</v>
      </c>
      <c r="BN74" s="582" t="s">
        <v>1573</v>
      </c>
      <c r="BO74" s="583" t="s">
        <v>1574</v>
      </c>
      <c r="BP74" s="583" t="s">
        <v>1575</v>
      </c>
      <c r="BQ74" s="583" t="s">
        <v>1576</v>
      </c>
      <c r="BR74" s="584" t="s">
        <v>1577</v>
      </c>
      <c r="BS74" s="585" t="s">
        <v>1578</v>
      </c>
      <c r="BX74" s="61">
        <f>IF('[1]Validation flags'!$H$3=1,0, IF( ISNUMBER(G74), 0, 1 ))</f>
        <v>0</v>
      </c>
      <c r="BY74" s="61">
        <f>IF('[1]Validation flags'!$H$3=1,0, IF( ISNUMBER(H74), 0, 1 ))</f>
        <v>0</v>
      </c>
      <c r="BZ74" s="61">
        <f>IF('[1]Validation flags'!$H$3=1,0, IF( ISNUMBER(I74), 0, 1 ))</f>
        <v>0</v>
      </c>
      <c r="CA74" s="61">
        <f>IF('[1]Validation flags'!$H$3=1,0, IF( ISNUMBER(J74), 0, 1 ))</f>
        <v>0</v>
      </c>
      <c r="CB74" s="61">
        <f>IF('[1]Validation flags'!$H$3=1,0, IF( ISNUMBER(K74), 0, 1 ))</f>
        <v>0</v>
      </c>
      <c r="CC74" s="577"/>
      <c r="CD74" s="61">
        <f>IF('[1]Validation flags'!$H$3=1,0, IF( ISNUMBER(M74), 0, 1 ))</f>
        <v>0</v>
      </c>
      <c r="CE74" s="61">
        <f>IF('[1]Validation flags'!$H$3=1,0, IF( ISNUMBER(N74), 0, 1 ))</f>
        <v>0</v>
      </c>
      <c r="CF74" s="61">
        <f>IF('[1]Validation flags'!$H$3=1,0, IF( ISNUMBER(O74), 0, 1 ))</f>
        <v>0</v>
      </c>
      <c r="CG74" s="61">
        <f>IF('[1]Validation flags'!$H$3=1,0, IF( ISNUMBER(P74), 0, 1 ))</f>
        <v>0</v>
      </c>
      <c r="CH74" s="61">
        <f>IF('[1]Validation flags'!$H$3=1,0, IF( ISNUMBER(Q74), 0, 1 ))</f>
        <v>0</v>
      </c>
      <c r="CI74" s="60"/>
      <c r="CJ74" s="61">
        <f>IF('[1]Validation flags'!$H$3=1,0, IF( ISNUMBER(S74), 0, 1 ))</f>
        <v>0</v>
      </c>
      <c r="CK74" s="61">
        <f>IF('[1]Validation flags'!$H$3=1,0, IF( ISNUMBER(T74), 0, 1 ))</f>
        <v>0</v>
      </c>
      <c r="CL74" s="61">
        <f>IF('[1]Validation flags'!$H$3=1,0, IF( ISNUMBER(U74), 0, 1 ))</f>
        <v>0</v>
      </c>
      <c r="CM74" s="61">
        <f>IF('[1]Validation flags'!$H$3=1,0, IF( ISNUMBER(V74), 0, 1 ))</f>
        <v>0</v>
      </c>
      <c r="CN74" s="61">
        <f>IF('[1]Validation flags'!$H$3=1,0, IF( ISNUMBER(W74), 0, 1 ))</f>
        <v>0</v>
      </c>
      <c r="CO74" s="60"/>
      <c r="CP74" s="61">
        <f>IF('[1]Validation flags'!$H$3=1,0, IF( ISNUMBER(Y74), 0, 1 ))</f>
        <v>0</v>
      </c>
      <c r="CQ74" s="61">
        <f>IF('[1]Validation flags'!$H$3=1,0, IF( ISNUMBER(Z74), 0, 1 ))</f>
        <v>0</v>
      </c>
      <c r="CR74" s="61">
        <f>IF('[1]Validation flags'!$H$3=1,0, IF( ISNUMBER(AA74), 0, 1 ))</f>
        <v>0</v>
      </c>
      <c r="CS74" s="61">
        <f>IF('[1]Validation flags'!$H$3=1,0, IF( ISNUMBER(AB74), 0, 1 ))</f>
        <v>0</v>
      </c>
      <c r="CT74" s="61">
        <f>IF('[1]Validation flags'!$H$3=1,0, IF( ISNUMBER(AC74), 0, 1 ))</f>
        <v>0</v>
      </c>
      <c r="CU74" s="60"/>
      <c r="CV74" s="61">
        <f>IF('[1]Validation flags'!$H$3=1,0, IF( ISNUMBER(AE74), 0, 1 ))</f>
        <v>0</v>
      </c>
      <c r="CW74" s="61">
        <f>IF('[1]Validation flags'!$H$3=1,0, IF( ISNUMBER(AF74), 0, 1 ))</f>
        <v>0</v>
      </c>
      <c r="CX74" s="61">
        <f>IF('[1]Validation flags'!$H$3=1,0, IF( ISNUMBER(AG74), 0, 1 ))</f>
        <v>0</v>
      </c>
      <c r="CY74" s="61">
        <f>IF('[1]Validation flags'!$H$3=1,0, IF( ISNUMBER(AH74), 0, 1 ))</f>
        <v>0</v>
      </c>
      <c r="CZ74" s="61">
        <f>IF('[1]Validation flags'!$H$3=1,0, IF( ISNUMBER(AI74), 0, 1 ))</f>
        <v>0</v>
      </c>
      <c r="DA74" s="60"/>
      <c r="DB74" s="61">
        <f>IF('[1]Validation flags'!$H$3=1,0, IF( ISNUMBER(AK74), 0, 1 ))</f>
        <v>0</v>
      </c>
      <c r="DC74" s="61">
        <f>IF('[1]Validation flags'!$H$3=1,0, IF( ISNUMBER(AL74), 0, 1 ))</f>
        <v>0</v>
      </c>
      <c r="DD74" s="61">
        <f>IF('[1]Validation flags'!$H$3=1,0, IF( ISNUMBER(AM74), 0, 1 ))</f>
        <v>0</v>
      </c>
      <c r="DE74" s="61">
        <f>IF('[1]Validation flags'!$H$3=1,0, IF( ISNUMBER(AN74), 0, 1 ))</f>
        <v>0</v>
      </c>
      <c r="DF74" s="61">
        <f>IF('[1]Validation flags'!$H$3=1,0, IF( ISNUMBER(AO74), 0, 1 ))</f>
        <v>0</v>
      </c>
      <c r="DG74" s="60"/>
      <c r="DH74" s="61">
        <f>IF('[1]Validation flags'!$H$3=1,0, IF( ISNUMBER(AQ74), 0, 1 ))</f>
        <v>0</v>
      </c>
      <c r="DI74" s="61">
        <f>IF('[1]Validation flags'!$H$3=1,0, IF( ISNUMBER(AR74), 0, 1 ))</f>
        <v>0</v>
      </c>
      <c r="DJ74" s="61">
        <f>IF('[1]Validation flags'!$H$3=1,0, IF( ISNUMBER(AS74), 0, 1 ))</f>
        <v>0</v>
      </c>
      <c r="DK74" s="61">
        <f>IF('[1]Validation flags'!$H$3=1,0, IF( ISNUMBER(AT74), 0, 1 ))</f>
        <v>0</v>
      </c>
      <c r="DL74" s="61">
        <f>IF('[1]Validation flags'!$H$3=1,0, IF( ISNUMBER(AU74), 0, 1 ))</f>
        <v>0</v>
      </c>
      <c r="DM74" s="60"/>
      <c r="DN74" s="61">
        <f>IF('[1]Validation flags'!$H$3=1,0, IF( ISNUMBER(AW74), 0, 1 ))</f>
        <v>0</v>
      </c>
      <c r="DO74" s="61">
        <f>IF('[1]Validation flags'!$H$3=1,0, IF( ISNUMBER(AX74), 0, 1 ))</f>
        <v>0</v>
      </c>
      <c r="DP74" s="61">
        <f>IF('[1]Validation flags'!$H$3=1,0, IF( ISNUMBER(AY74), 0, 1 ))</f>
        <v>0</v>
      </c>
      <c r="DQ74" s="61">
        <f>IF('[1]Validation flags'!$H$3=1,0, IF( ISNUMBER(AZ74), 0, 1 ))</f>
        <v>0</v>
      </c>
      <c r="DR74" s="61">
        <f>IF('[1]Validation flags'!$H$3=1,0, IF( ISNUMBER(BA74), 0, 1 ))</f>
        <v>0</v>
      </c>
      <c r="DS74" s="60"/>
    </row>
    <row r="75" spans="2:124" ht="14.25" customHeight="1" x14ac:dyDescent="0.3">
      <c r="B75" s="314">
        <f t="shared" si="22"/>
        <v>64</v>
      </c>
      <c r="C75" s="578" t="s">
        <v>1252</v>
      </c>
      <c r="D75" s="586"/>
      <c r="E75" s="331" t="s">
        <v>41</v>
      </c>
      <c r="F75" s="579">
        <v>3</v>
      </c>
      <c r="G75" s="463">
        <v>0</v>
      </c>
      <c r="H75" s="451">
        <v>0</v>
      </c>
      <c r="I75" s="451">
        <v>0</v>
      </c>
      <c r="J75" s="451">
        <v>0</v>
      </c>
      <c r="K75" s="580">
        <v>0</v>
      </c>
      <c r="L75" s="581">
        <f t="shared" si="13"/>
        <v>0</v>
      </c>
      <c r="M75" s="463">
        <v>0</v>
      </c>
      <c r="N75" s="451">
        <v>0</v>
      </c>
      <c r="O75" s="451">
        <v>0</v>
      </c>
      <c r="P75" s="451">
        <v>0</v>
      </c>
      <c r="Q75" s="580">
        <v>0</v>
      </c>
      <c r="R75" s="581">
        <f t="shared" si="14"/>
        <v>0</v>
      </c>
      <c r="S75" s="463">
        <v>0</v>
      </c>
      <c r="T75" s="451">
        <v>0</v>
      </c>
      <c r="U75" s="451">
        <v>0</v>
      </c>
      <c r="V75" s="451">
        <v>0</v>
      </c>
      <c r="W75" s="580">
        <v>0</v>
      </c>
      <c r="X75" s="581">
        <f t="shared" si="15"/>
        <v>0</v>
      </c>
      <c r="Y75" s="463">
        <v>0</v>
      </c>
      <c r="Z75" s="451">
        <v>0</v>
      </c>
      <c r="AA75" s="451">
        <v>0</v>
      </c>
      <c r="AB75" s="451">
        <v>0</v>
      </c>
      <c r="AC75" s="580">
        <v>0</v>
      </c>
      <c r="AD75" s="581">
        <f t="shared" si="16"/>
        <v>0</v>
      </c>
      <c r="AE75" s="463">
        <v>0</v>
      </c>
      <c r="AF75" s="451">
        <v>0</v>
      </c>
      <c r="AG75" s="451">
        <v>0</v>
      </c>
      <c r="AH75" s="451">
        <v>0</v>
      </c>
      <c r="AI75" s="580">
        <v>0</v>
      </c>
      <c r="AJ75" s="581">
        <f t="shared" si="17"/>
        <v>0</v>
      </c>
      <c r="AK75" s="463">
        <v>0</v>
      </c>
      <c r="AL75" s="451">
        <v>0</v>
      </c>
      <c r="AM75" s="451">
        <v>0</v>
      </c>
      <c r="AN75" s="451">
        <v>0</v>
      </c>
      <c r="AO75" s="580">
        <v>0</v>
      </c>
      <c r="AP75" s="581">
        <f t="shared" si="18"/>
        <v>0</v>
      </c>
      <c r="AQ75" s="463">
        <v>0</v>
      </c>
      <c r="AR75" s="451">
        <v>0</v>
      </c>
      <c r="AS75" s="451">
        <v>0</v>
      </c>
      <c r="AT75" s="451">
        <v>0</v>
      </c>
      <c r="AU75" s="580">
        <v>0</v>
      </c>
      <c r="AV75" s="581">
        <f t="shared" si="19"/>
        <v>0</v>
      </c>
      <c r="AW75" s="463">
        <v>0</v>
      </c>
      <c r="AX75" s="451">
        <v>0</v>
      </c>
      <c r="AY75" s="451">
        <v>0</v>
      </c>
      <c r="AZ75" s="451">
        <v>0</v>
      </c>
      <c r="BA75" s="580">
        <v>0</v>
      </c>
      <c r="BB75" s="581">
        <f t="shared" si="20"/>
        <v>0</v>
      </c>
      <c r="BC75" s="424"/>
      <c r="BD75" s="91"/>
      <c r="BE75" s="430"/>
      <c r="BF75" s="71"/>
      <c r="BG75" s="43">
        <f t="shared" si="21"/>
        <v>0</v>
      </c>
      <c r="BH75" s="567"/>
      <c r="BJ75" s="314">
        <f t="shared" si="23"/>
        <v>64</v>
      </c>
      <c r="BK75" s="578" t="s">
        <v>1252</v>
      </c>
      <c r="BL75" s="331" t="s">
        <v>41</v>
      </c>
      <c r="BM75" s="579">
        <v>3</v>
      </c>
      <c r="BN75" s="582" t="s">
        <v>1579</v>
      </c>
      <c r="BO75" s="583" t="s">
        <v>1580</v>
      </c>
      <c r="BP75" s="583" t="s">
        <v>1581</v>
      </c>
      <c r="BQ75" s="583" t="s">
        <v>1582</v>
      </c>
      <c r="BR75" s="584" t="s">
        <v>1583</v>
      </c>
      <c r="BS75" s="585" t="s">
        <v>1584</v>
      </c>
      <c r="BX75" s="61">
        <f>IF('[1]Validation flags'!$H$3=1,0, IF( ISNUMBER(G75), 0, 1 ))</f>
        <v>0</v>
      </c>
      <c r="BY75" s="61">
        <f>IF('[1]Validation flags'!$H$3=1,0, IF( ISNUMBER(H75), 0, 1 ))</f>
        <v>0</v>
      </c>
      <c r="BZ75" s="61">
        <f>IF('[1]Validation flags'!$H$3=1,0, IF( ISNUMBER(I75), 0, 1 ))</f>
        <v>0</v>
      </c>
      <c r="CA75" s="61">
        <f>IF('[1]Validation flags'!$H$3=1,0, IF( ISNUMBER(J75), 0, 1 ))</f>
        <v>0</v>
      </c>
      <c r="CB75" s="61">
        <f>IF('[1]Validation flags'!$H$3=1,0, IF( ISNUMBER(K75), 0, 1 ))</f>
        <v>0</v>
      </c>
      <c r="CC75" s="577"/>
      <c r="CD75" s="61">
        <f>IF('[1]Validation flags'!$H$3=1,0, IF( ISNUMBER(M75), 0, 1 ))</f>
        <v>0</v>
      </c>
      <c r="CE75" s="61">
        <f>IF('[1]Validation flags'!$H$3=1,0, IF( ISNUMBER(N75), 0, 1 ))</f>
        <v>0</v>
      </c>
      <c r="CF75" s="61">
        <f>IF('[1]Validation flags'!$H$3=1,0, IF( ISNUMBER(O75), 0, 1 ))</f>
        <v>0</v>
      </c>
      <c r="CG75" s="61">
        <f>IF('[1]Validation flags'!$H$3=1,0, IF( ISNUMBER(P75), 0, 1 ))</f>
        <v>0</v>
      </c>
      <c r="CH75" s="61">
        <f>IF('[1]Validation flags'!$H$3=1,0, IF( ISNUMBER(Q75), 0, 1 ))</f>
        <v>0</v>
      </c>
      <c r="CI75" s="60"/>
      <c r="CJ75" s="61">
        <f>IF('[1]Validation flags'!$H$3=1,0, IF( ISNUMBER(S75), 0, 1 ))</f>
        <v>0</v>
      </c>
      <c r="CK75" s="61">
        <f>IF('[1]Validation flags'!$H$3=1,0, IF( ISNUMBER(T75), 0, 1 ))</f>
        <v>0</v>
      </c>
      <c r="CL75" s="61">
        <f>IF('[1]Validation flags'!$H$3=1,0, IF( ISNUMBER(U75), 0, 1 ))</f>
        <v>0</v>
      </c>
      <c r="CM75" s="61">
        <f>IF('[1]Validation flags'!$H$3=1,0, IF( ISNUMBER(V75), 0, 1 ))</f>
        <v>0</v>
      </c>
      <c r="CN75" s="61">
        <f>IF('[1]Validation flags'!$H$3=1,0, IF( ISNUMBER(W75), 0, 1 ))</f>
        <v>0</v>
      </c>
      <c r="CO75" s="60"/>
      <c r="CP75" s="61">
        <f>IF('[1]Validation flags'!$H$3=1,0, IF( ISNUMBER(Y75), 0, 1 ))</f>
        <v>0</v>
      </c>
      <c r="CQ75" s="61">
        <f>IF('[1]Validation flags'!$H$3=1,0, IF( ISNUMBER(Z75), 0, 1 ))</f>
        <v>0</v>
      </c>
      <c r="CR75" s="61">
        <f>IF('[1]Validation flags'!$H$3=1,0, IF( ISNUMBER(AA75), 0, 1 ))</f>
        <v>0</v>
      </c>
      <c r="CS75" s="61">
        <f>IF('[1]Validation flags'!$H$3=1,0, IF( ISNUMBER(AB75), 0, 1 ))</f>
        <v>0</v>
      </c>
      <c r="CT75" s="61">
        <f>IF('[1]Validation flags'!$H$3=1,0, IF( ISNUMBER(AC75), 0, 1 ))</f>
        <v>0</v>
      </c>
      <c r="CU75" s="60"/>
      <c r="CV75" s="61">
        <f>IF('[1]Validation flags'!$H$3=1,0, IF( ISNUMBER(AE75), 0, 1 ))</f>
        <v>0</v>
      </c>
      <c r="CW75" s="61">
        <f>IF('[1]Validation flags'!$H$3=1,0, IF( ISNUMBER(AF75), 0, 1 ))</f>
        <v>0</v>
      </c>
      <c r="CX75" s="61">
        <f>IF('[1]Validation flags'!$H$3=1,0, IF( ISNUMBER(AG75), 0, 1 ))</f>
        <v>0</v>
      </c>
      <c r="CY75" s="61">
        <f>IF('[1]Validation flags'!$H$3=1,0, IF( ISNUMBER(AH75), 0, 1 ))</f>
        <v>0</v>
      </c>
      <c r="CZ75" s="61">
        <f>IF('[1]Validation flags'!$H$3=1,0, IF( ISNUMBER(AI75), 0, 1 ))</f>
        <v>0</v>
      </c>
      <c r="DA75" s="60"/>
      <c r="DB75" s="61">
        <f>IF('[1]Validation flags'!$H$3=1,0, IF( ISNUMBER(AK75), 0, 1 ))</f>
        <v>0</v>
      </c>
      <c r="DC75" s="61">
        <f>IF('[1]Validation flags'!$H$3=1,0, IF( ISNUMBER(AL75), 0, 1 ))</f>
        <v>0</v>
      </c>
      <c r="DD75" s="61">
        <f>IF('[1]Validation flags'!$H$3=1,0, IF( ISNUMBER(AM75), 0, 1 ))</f>
        <v>0</v>
      </c>
      <c r="DE75" s="61">
        <f>IF('[1]Validation flags'!$H$3=1,0, IF( ISNUMBER(AN75), 0, 1 ))</f>
        <v>0</v>
      </c>
      <c r="DF75" s="61">
        <f>IF('[1]Validation flags'!$H$3=1,0, IF( ISNUMBER(AO75), 0, 1 ))</f>
        <v>0</v>
      </c>
      <c r="DG75" s="60"/>
      <c r="DH75" s="61">
        <f>IF('[1]Validation flags'!$H$3=1,0, IF( ISNUMBER(AQ75), 0, 1 ))</f>
        <v>0</v>
      </c>
      <c r="DI75" s="61">
        <f>IF('[1]Validation flags'!$H$3=1,0, IF( ISNUMBER(AR75), 0, 1 ))</f>
        <v>0</v>
      </c>
      <c r="DJ75" s="61">
        <f>IF('[1]Validation flags'!$H$3=1,0, IF( ISNUMBER(AS75), 0, 1 ))</f>
        <v>0</v>
      </c>
      <c r="DK75" s="61">
        <f>IF('[1]Validation flags'!$H$3=1,0, IF( ISNUMBER(AT75), 0, 1 ))</f>
        <v>0</v>
      </c>
      <c r="DL75" s="61">
        <f>IF('[1]Validation flags'!$H$3=1,0, IF( ISNUMBER(AU75), 0, 1 ))</f>
        <v>0</v>
      </c>
      <c r="DM75" s="60"/>
      <c r="DN75" s="61">
        <f>IF('[1]Validation flags'!$H$3=1,0, IF( ISNUMBER(AW75), 0, 1 ))</f>
        <v>0</v>
      </c>
      <c r="DO75" s="61">
        <f>IF('[1]Validation flags'!$H$3=1,0, IF( ISNUMBER(AX75), 0, 1 ))</f>
        <v>0</v>
      </c>
      <c r="DP75" s="61">
        <f>IF('[1]Validation flags'!$H$3=1,0, IF( ISNUMBER(AY75), 0, 1 ))</f>
        <v>0</v>
      </c>
      <c r="DQ75" s="61">
        <f>IF('[1]Validation flags'!$H$3=1,0, IF( ISNUMBER(AZ75), 0, 1 ))</f>
        <v>0</v>
      </c>
      <c r="DR75" s="61">
        <f>IF('[1]Validation flags'!$H$3=1,0, IF( ISNUMBER(BA75), 0, 1 ))</f>
        <v>0</v>
      </c>
      <c r="DS75" s="60"/>
    </row>
    <row r="76" spans="2:124" ht="14.25" customHeight="1" x14ac:dyDescent="0.3">
      <c r="B76" s="314">
        <f t="shared" si="22"/>
        <v>65</v>
      </c>
      <c r="C76" s="578" t="s">
        <v>1259</v>
      </c>
      <c r="D76" s="586"/>
      <c r="E76" s="331" t="s">
        <v>41</v>
      </c>
      <c r="F76" s="579">
        <v>3</v>
      </c>
      <c r="G76" s="463">
        <v>0</v>
      </c>
      <c r="H76" s="451">
        <v>0</v>
      </c>
      <c r="I76" s="451">
        <v>0</v>
      </c>
      <c r="J76" s="451">
        <v>0</v>
      </c>
      <c r="K76" s="580">
        <v>0</v>
      </c>
      <c r="L76" s="581">
        <f t="shared" si="13"/>
        <v>0</v>
      </c>
      <c r="M76" s="463">
        <v>0</v>
      </c>
      <c r="N76" s="451">
        <v>0</v>
      </c>
      <c r="O76" s="451">
        <v>0</v>
      </c>
      <c r="P76" s="451">
        <v>0</v>
      </c>
      <c r="Q76" s="580">
        <v>0</v>
      </c>
      <c r="R76" s="581">
        <f t="shared" si="14"/>
        <v>0</v>
      </c>
      <c r="S76" s="463">
        <v>0</v>
      </c>
      <c r="T76" s="451">
        <v>0</v>
      </c>
      <c r="U76" s="451">
        <v>0</v>
      </c>
      <c r="V76" s="451">
        <v>0</v>
      </c>
      <c r="W76" s="580">
        <v>0</v>
      </c>
      <c r="X76" s="581">
        <f t="shared" si="15"/>
        <v>0</v>
      </c>
      <c r="Y76" s="463">
        <v>0</v>
      </c>
      <c r="Z76" s="451">
        <v>0</v>
      </c>
      <c r="AA76" s="451">
        <v>0</v>
      </c>
      <c r="AB76" s="451">
        <v>0</v>
      </c>
      <c r="AC76" s="580">
        <v>0</v>
      </c>
      <c r="AD76" s="581">
        <f t="shared" si="16"/>
        <v>0</v>
      </c>
      <c r="AE76" s="463">
        <v>0</v>
      </c>
      <c r="AF76" s="451">
        <v>0</v>
      </c>
      <c r="AG76" s="451">
        <v>0</v>
      </c>
      <c r="AH76" s="451">
        <v>0</v>
      </c>
      <c r="AI76" s="580">
        <v>0</v>
      </c>
      <c r="AJ76" s="581">
        <f t="shared" si="17"/>
        <v>0</v>
      </c>
      <c r="AK76" s="463">
        <v>0</v>
      </c>
      <c r="AL76" s="451">
        <v>0</v>
      </c>
      <c r="AM76" s="451">
        <v>0</v>
      </c>
      <c r="AN76" s="451">
        <v>0</v>
      </c>
      <c r="AO76" s="580">
        <v>0</v>
      </c>
      <c r="AP76" s="581">
        <f t="shared" si="18"/>
        <v>0</v>
      </c>
      <c r="AQ76" s="463">
        <v>0</v>
      </c>
      <c r="AR76" s="451">
        <v>0</v>
      </c>
      <c r="AS76" s="451">
        <v>0</v>
      </c>
      <c r="AT76" s="451">
        <v>0</v>
      </c>
      <c r="AU76" s="580">
        <v>0</v>
      </c>
      <c r="AV76" s="581">
        <f t="shared" si="19"/>
        <v>0</v>
      </c>
      <c r="AW76" s="463">
        <v>0</v>
      </c>
      <c r="AX76" s="451">
        <v>0</v>
      </c>
      <c r="AY76" s="451">
        <v>0</v>
      </c>
      <c r="AZ76" s="451">
        <v>0</v>
      </c>
      <c r="BA76" s="580">
        <v>0</v>
      </c>
      <c r="BB76" s="581">
        <f t="shared" si="20"/>
        <v>0</v>
      </c>
      <c r="BC76" s="424"/>
      <c r="BD76" s="91"/>
      <c r="BE76" s="430"/>
      <c r="BF76" s="71"/>
      <c r="BG76" s="43">
        <f t="shared" si="21"/>
        <v>0</v>
      </c>
      <c r="BH76" s="567"/>
      <c r="BJ76" s="314">
        <f t="shared" si="23"/>
        <v>65</v>
      </c>
      <c r="BK76" s="578" t="s">
        <v>1259</v>
      </c>
      <c r="BL76" s="331" t="s">
        <v>41</v>
      </c>
      <c r="BM76" s="579">
        <v>3</v>
      </c>
      <c r="BN76" s="582" t="s">
        <v>1585</v>
      </c>
      <c r="BO76" s="583" t="s">
        <v>1586</v>
      </c>
      <c r="BP76" s="583" t="s">
        <v>1587</v>
      </c>
      <c r="BQ76" s="583" t="s">
        <v>1588</v>
      </c>
      <c r="BR76" s="584" t="s">
        <v>1589</v>
      </c>
      <c r="BS76" s="585" t="s">
        <v>1590</v>
      </c>
      <c r="BX76" s="61">
        <f>IF('[1]Validation flags'!$H$3=1,0, IF( ISNUMBER(G76), 0, 1 ))</f>
        <v>0</v>
      </c>
      <c r="BY76" s="61">
        <f>IF('[1]Validation flags'!$H$3=1,0, IF( ISNUMBER(H76), 0, 1 ))</f>
        <v>0</v>
      </c>
      <c r="BZ76" s="61">
        <f>IF('[1]Validation flags'!$H$3=1,0, IF( ISNUMBER(I76), 0, 1 ))</f>
        <v>0</v>
      </c>
      <c r="CA76" s="61">
        <f>IF('[1]Validation flags'!$H$3=1,0, IF( ISNUMBER(J76), 0, 1 ))</f>
        <v>0</v>
      </c>
      <c r="CB76" s="61">
        <f>IF('[1]Validation flags'!$H$3=1,0, IF( ISNUMBER(K76), 0, 1 ))</f>
        <v>0</v>
      </c>
      <c r="CC76" s="577"/>
      <c r="CD76" s="61">
        <f>IF('[1]Validation flags'!$H$3=1,0, IF( ISNUMBER(M76), 0, 1 ))</f>
        <v>0</v>
      </c>
      <c r="CE76" s="61">
        <f>IF('[1]Validation flags'!$H$3=1,0, IF( ISNUMBER(N76), 0, 1 ))</f>
        <v>0</v>
      </c>
      <c r="CF76" s="61">
        <f>IF('[1]Validation flags'!$H$3=1,0, IF( ISNUMBER(O76), 0, 1 ))</f>
        <v>0</v>
      </c>
      <c r="CG76" s="61">
        <f>IF('[1]Validation flags'!$H$3=1,0, IF( ISNUMBER(P76), 0, 1 ))</f>
        <v>0</v>
      </c>
      <c r="CH76" s="61">
        <f>IF('[1]Validation flags'!$H$3=1,0, IF( ISNUMBER(Q76), 0, 1 ))</f>
        <v>0</v>
      </c>
      <c r="CI76" s="60"/>
      <c r="CJ76" s="61">
        <f>IF('[1]Validation flags'!$H$3=1,0, IF( ISNUMBER(S76), 0, 1 ))</f>
        <v>0</v>
      </c>
      <c r="CK76" s="61">
        <f>IF('[1]Validation flags'!$H$3=1,0, IF( ISNUMBER(T76), 0, 1 ))</f>
        <v>0</v>
      </c>
      <c r="CL76" s="61">
        <f>IF('[1]Validation flags'!$H$3=1,0, IF( ISNUMBER(U76), 0, 1 ))</f>
        <v>0</v>
      </c>
      <c r="CM76" s="61">
        <f>IF('[1]Validation flags'!$H$3=1,0, IF( ISNUMBER(V76), 0, 1 ))</f>
        <v>0</v>
      </c>
      <c r="CN76" s="61">
        <f>IF('[1]Validation flags'!$H$3=1,0, IF( ISNUMBER(W76), 0, 1 ))</f>
        <v>0</v>
      </c>
      <c r="CO76" s="60"/>
      <c r="CP76" s="61">
        <f>IF('[1]Validation flags'!$H$3=1,0, IF( ISNUMBER(Y76), 0, 1 ))</f>
        <v>0</v>
      </c>
      <c r="CQ76" s="61">
        <f>IF('[1]Validation flags'!$H$3=1,0, IF( ISNUMBER(Z76), 0, 1 ))</f>
        <v>0</v>
      </c>
      <c r="CR76" s="61">
        <f>IF('[1]Validation flags'!$H$3=1,0, IF( ISNUMBER(AA76), 0, 1 ))</f>
        <v>0</v>
      </c>
      <c r="CS76" s="61">
        <f>IF('[1]Validation flags'!$H$3=1,0, IF( ISNUMBER(AB76), 0, 1 ))</f>
        <v>0</v>
      </c>
      <c r="CT76" s="61">
        <f>IF('[1]Validation flags'!$H$3=1,0, IF( ISNUMBER(AC76), 0, 1 ))</f>
        <v>0</v>
      </c>
      <c r="CU76" s="60"/>
      <c r="CV76" s="61">
        <f>IF('[1]Validation flags'!$H$3=1,0, IF( ISNUMBER(AE76), 0, 1 ))</f>
        <v>0</v>
      </c>
      <c r="CW76" s="61">
        <f>IF('[1]Validation flags'!$H$3=1,0, IF( ISNUMBER(AF76), 0, 1 ))</f>
        <v>0</v>
      </c>
      <c r="CX76" s="61">
        <f>IF('[1]Validation flags'!$H$3=1,0, IF( ISNUMBER(AG76), 0, 1 ))</f>
        <v>0</v>
      </c>
      <c r="CY76" s="61">
        <f>IF('[1]Validation flags'!$H$3=1,0, IF( ISNUMBER(AH76), 0, 1 ))</f>
        <v>0</v>
      </c>
      <c r="CZ76" s="61">
        <f>IF('[1]Validation flags'!$H$3=1,0, IF( ISNUMBER(AI76), 0, 1 ))</f>
        <v>0</v>
      </c>
      <c r="DA76" s="60"/>
      <c r="DB76" s="61">
        <f>IF('[1]Validation flags'!$H$3=1,0, IF( ISNUMBER(AK76), 0, 1 ))</f>
        <v>0</v>
      </c>
      <c r="DC76" s="61">
        <f>IF('[1]Validation flags'!$H$3=1,0, IF( ISNUMBER(AL76), 0, 1 ))</f>
        <v>0</v>
      </c>
      <c r="DD76" s="61">
        <f>IF('[1]Validation flags'!$H$3=1,0, IF( ISNUMBER(AM76), 0, 1 ))</f>
        <v>0</v>
      </c>
      <c r="DE76" s="61">
        <f>IF('[1]Validation flags'!$H$3=1,0, IF( ISNUMBER(AN76), 0, 1 ))</f>
        <v>0</v>
      </c>
      <c r="DF76" s="61">
        <f>IF('[1]Validation flags'!$H$3=1,0, IF( ISNUMBER(AO76), 0, 1 ))</f>
        <v>0</v>
      </c>
      <c r="DG76" s="60"/>
      <c r="DH76" s="61">
        <f>IF('[1]Validation flags'!$H$3=1,0, IF( ISNUMBER(AQ76), 0, 1 ))</f>
        <v>0</v>
      </c>
      <c r="DI76" s="61">
        <f>IF('[1]Validation flags'!$H$3=1,0, IF( ISNUMBER(AR76), 0, 1 ))</f>
        <v>0</v>
      </c>
      <c r="DJ76" s="61">
        <f>IF('[1]Validation flags'!$H$3=1,0, IF( ISNUMBER(AS76), 0, 1 ))</f>
        <v>0</v>
      </c>
      <c r="DK76" s="61">
        <f>IF('[1]Validation flags'!$H$3=1,0, IF( ISNUMBER(AT76), 0, 1 ))</f>
        <v>0</v>
      </c>
      <c r="DL76" s="61">
        <f>IF('[1]Validation flags'!$H$3=1,0, IF( ISNUMBER(AU76), 0, 1 ))</f>
        <v>0</v>
      </c>
      <c r="DM76" s="60"/>
      <c r="DN76" s="61">
        <f>IF('[1]Validation flags'!$H$3=1,0, IF( ISNUMBER(AW76), 0, 1 ))</f>
        <v>0</v>
      </c>
      <c r="DO76" s="61">
        <f>IF('[1]Validation flags'!$H$3=1,0, IF( ISNUMBER(AX76), 0, 1 ))</f>
        <v>0</v>
      </c>
      <c r="DP76" s="61">
        <f>IF('[1]Validation flags'!$H$3=1,0, IF( ISNUMBER(AY76), 0, 1 ))</f>
        <v>0</v>
      </c>
      <c r="DQ76" s="61">
        <f>IF('[1]Validation flags'!$H$3=1,0, IF( ISNUMBER(AZ76), 0, 1 ))</f>
        <v>0</v>
      </c>
      <c r="DR76" s="61">
        <f>IF('[1]Validation flags'!$H$3=1,0, IF( ISNUMBER(BA76), 0, 1 ))</f>
        <v>0</v>
      </c>
      <c r="DS76" s="60"/>
    </row>
    <row r="77" spans="2:124" ht="14.25" customHeight="1" x14ac:dyDescent="0.3">
      <c r="B77" s="314">
        <f t="shared" si="22"/>
        <v>66</v>
      </c>
      <c r="C77" s="578" t="s">
        <v>1266</v>
      </c>
      <c r="D77" s="586"/>
      <c r="E77" s="331" t="s">
        <v>41</v>
      </c>
      <c r="F77" s="579">
        <v>3</v>
      </c>
      <c r="G77" s="463">
        <v>0</v>
      </c>
      <c r="H77" s="451">
        <v>0</v>
      </c>
      <c r="I77" s="451">
        <v>0</v>
      </c>
      <c r="J77" s="451">
        <v>0</v>
      </c>
      <c r="K77" s="580">
        <v>0</v>
      </c>
      <c r="L77" s="581">
        <f t="shared" si="13"/>
        <v>0</v>
      </c>
      <c r="M77" s="463">
        <v>0</v>
      </c>
      <c r="N77" s="451">
        <v>0</v>
      </c>
      <c r="O77" s="451">
        <v>0</v>
      </c>
      <c r="P77" s="451">
        <v>0</v>
      </c>
      <c r="Q77" s="580">
        <v>0</v>
      </c>
      <c r="R77" s="581">
        <f t="shared" si="14"/>
        <v>0</v>
      </c>
      <c r="S77" s="463">
        <v>0</v>
      </c>
      <c r="T77" s="451">
        <v>0</v>
      </c>
      <c r="U77" s="451">
        <v>0</v>
      </c>
      <c r="V77" s="451">
        <v>0</v>
      </c>
      <c r="W77" s="580">
        <v>0</v>
      </c>
      <c r="X77" s="581">
        <f t="shared" si="15"/>
        <v>0</v>
      </c>
      <c r="Y77" s="463">
        <v>0</v>
      </c>
      <c r="Z77" s="451">
        <v>0</v>
      </c>
      <c r="AA77" s="451">
        <v>0</v>
      </c>
      <c r="AB77" s="451">
        <v>0</v>
      </c>
      <c r="AC77" s="580">
        <v>0</v>
      </c>
      <c r="AD77" s="581">
        <f t="shared" si="16"/>
        <v>0</v>
      </c>
      <c r="AE77" s="463">
        <v>0</v>
      </c>
      <c r="AF77" s="451">
        <v>0</v>
      </c>
      <c r="AG77" s="451">
        <v>0</v>
      </c>
      <c r="AH77" s="451">
        <v>0</v>
      </c>
      <c r="AI77" s="580">
        <v>0</v>
      </c>
      <c r="AJ77" s="581">
        <f t="shared" si="17"/>
        <v>0</v>
      </c>
      <c r="AK77" s="463">
        <v>0</v>
      </c>
      <c r="AL77" s="451">
        <v>2.2800000000000001E-2</v>
      </c>
      <c r="AM77" s="451">
        <v>0</v>
      </c>
      <c r="AN77" s="451">
        <v>0</v>
      </c>
      <c r="AO77" s="580">
        <v>0</v>
      </c>
      <c r="AP77" s="581">
        <f t="shared" si="18"/>
        <v>2.2800000000000001E-2</v>
      </c>
      <c r="AQ77" s="463">
        <v>0</v>
      </c>
      <c r="AR77" s="451">
        <v>2.2800000000000001E-2</v>
      </c>
      <c r="AS77" s="451">
        <v>0</v>
      </c>
      <c r="AT77" s="451">
        <v>0</v>
      </c>
      <c r="AU77" s="580">
        <v>0</v>
      </c>
      <c r="AV77" s="581">
        <f t="shared" si="19"/>
        <v>2.2800000000000001E-2</v>
      </c>
      <c r="AW77" s="463">
        <v>0</v>
      </c>
      <c r="AX77" s="451">
        <v>2.2800000000000001E-2</v>
      </c>
      <c r="AY77" s="451">
        <v>0</v>
      </c>
      <c r="AZ77" s="451">
        <v>0</v>
      </c>
      <c r="BA77" s="580">
        <v>0</v>
      </c>
      <c r="BB77" s="581">
        <f t="shared" si="20"/>
        <v>2.2800000000000001E-2</v>
      </c>
      <c r="BC77" s="424"/>
      <c r="BD77" s="91"/>
      <c r="BE77" s="430"/>
      <c r="BF77" s="71"/>
      <c r="BG77" s="43">
        <f t="shared" si="21"/>
        <v>0</v>
      </c>
      <c r="BH77" s="567"/>
      <c r="BJ77" s="314">
        <f t="shared" si="23"/>
        <v>66</v>
      </c>
      <c r="BK77" s="578" t="s">
        <v>1266</v>
      </c>
      <c r="BL77" s="331" t="s">
        <v>41</v>
      </c>
      <c r="BM77" s="579">
        <v>3</v>
      </c>
      <c r="BN77" s="582" t="s">
        <v>1591</v>
      </c>
      <c r="BO77" s="583" t="s">
        <v>1592</v>
      </c>
      <c r="BP77" s="583" t="s">
        <v>1593</v>
      </c>
      <c r="BQ77" s="583" t="s">
        <v>1594</v>
      </c>
      <c r="BR77" s="584" t="s">
        <v>1595</v>
      </c>
      <c r="BS77" s="585" t="s">
        <v>1596</v>
      </c>
      <c r="BX77" s="61">
        <f>IF('[1]Validation flags'!$H$3=1,0, IF( ISNUMBER(G77), 0, 1 ))</f>
        <v>0</v>
      </c>
      <c r="BY77" s="61">
        <f>IF('[1]Validation flags'!$H$3=1,0, IF( ISNUMBER(H77), 0, 1 ))</f>
        <v>0</v>
      </c>
      <c r="BZ77" s="61">
        <f>IF('[1]Validation flags'!$H$3=1,0, IF( ISNUMBER(I77), 0, 1 ))</f>
        <v>0</v>
      </c>
      <c r="CA77" s="61">
        <f>IF('[1]Validation flags'!$H$3=1,0, IF( ISNUMBER(J77), 0, 1 ))</f>
        <v>0</v>
      </c>
      <c r="CB77" s="61">
        <f>IF('[1]Validation flags'!$H$3=1,0, IF( ISNUMBER(K77), 0, 1 ))</f>
        <v>0</v>
      </c>
      <c r="CC77" s="577"/>
      <c r="CD77" s="61">
        <f>IF('[1]Validation flags'!$H$3=1,0, IF( ISNUMBER(M77), 0, 1 ))</f>
        <v>0</v>
      </c>
      <c r="CE77" s="61">
        <f>IF('[1]Validation flags'!$H$3=1,0, IF( ISNUMBER(N77), 0, 1 ))</f>
        <v>0</v>
      </c>
      <c r="CF77" s="61">
        <f>IF('[1]Validation flags'!$H$3=1,0, IF( ISNUMBER(O77), 0, 1 ))</f>
        <v>0</v>
      </c>
      <c r="CG77" s="61">
        <f>IF('[1]Validation flags'!$H$3=1,0, IF( ISNUMBER(P77), 0, 1 ))</f>
        <v>0</v>
      </c>
      <c r="CH77" s="61">
        <f>IF('[1]Validation flags'!$H$3=1,0, IF( ISNUMBER(Q77), 0, 1 ))</f>
        <v>0</v>
      </c>
      <c r="CI77" s="60"/>
      <c r="CJ77" s="61">
        <f>IF('[1]Validation flags'!$H$3=1,0, IF( ISNUMBER(S77), 0, 1 ))</f>
        <v>0</v>
      </c>
      <c r="CK77" s="61">
        <f>IF('[1]Validation flags'!$H$3=1,0, IF( ISNUMBER(T77), 0, 1 ))</f>
        <v>0</v>
      </c>
      <c r="CL77" s="61">
        <f>IF('[1]Validation flags'!$H$3=1,0, IF( ISNUMBER(U77), 0, 1 ))</f>
        <v>0</v>
      </c>
      <c r="CM77" s="61">
        <f>IF('[1]Validation flags'!$H$3=1,0, IF( ISNUMBER(V77), 0, 1 ))</f>
        <v>0</v>
      </c>
      <c r="CN77" s="61">
        <f>IF('[1]Validation flags'!$H$3=1,0, IF( ISNUMBER(W77), 0, 1 ))</f>
        <v>0</v>
      </c>
      <c r="CO77" s="60"/>
      <c r="CP77" s="61">
        <f>IF('[1]Validation flags'!$H$3=1,0, IF( ISNUMBER(Y77), 0, 1 ))</f>
        <v>0</v>
      </c>
      <c r="CQ77" s="61">
        <f>IF('[1]Validation flags'!$H$3=1,0, IF( ISNUMBER(Z77), 0, 1 ))</f>
        <v>0</v>
      </c>
      <c r="CR77" s="61">
        <f>IF('[1]Validation flags'!$H$3=1,0, IF( ISNUMBER(AA77), 0, 1 ))</f>
        <v>0</v>
      </c>
      <c r="CS77" s="61">
        <f>IF('[1]Validation flags'!$H$3=1,0, IF( ISNUMBER(AB77), 0, 1 ))</f>
        <v>0</v>
      </c>
      <c r="CT77" s="61">
        <f>IF('[1]Validation flags'!$H$3=1,0, IF( ISNUMBER(AC77), 0, 1 ))</f>
        <v>0</v>
      </c>
      <c r="CU77" s="60"/>
      <c r="CV77" s="61">
        <f>IF('[1]Validation flags'!$H$3=1,0, IF( ISNUMBER(AE77), 0, 1 ))</f>
        <v>0</v>
      </c>
      <c r="CW77" s="61">
        <f>IF('[1]Validation flags'!$H$3=1,0, IF( ISNUMBER(AF77), 0, 1 ))</f>
        <v>0</v>
      </c>
      <c r="CX77" s="61">
        <f>IF('[1]Validation flags'!$H$3=1,0, IF( ISNUMBER(AG77), 0, 1 ))</f>
        <v>0</v>
      </c>
      <c r="CY77" s="61">
        <f>IF('[1]Validation flags'!$H$3=1,0, IF( ISNUMBER(AH77), 0, 1 ))</f>
        <v>0</v>
      </c>
      <c r="CZ77" s="61">
        <f>IF('[1]Validation flags'!$H$3=1,0, IF( ISNUMBER(AI77), 0, 1 ))</f>
        <v>0</v>
      </c>
      <c r="DA77" s="60"/>
      <c r="DB77" s="61">
        <f>IF('[1]Validation flags'!$H$3=1,0, IF( ISNUMBER(AK77), 0, 1 ))</f>
        <v>0</v>
      </c>
      <c r="DC77" s="61">
        <f>IF('[1]Validation flags'!$H$3=1,0, IF( ISNUMBER(AL77), 0, 1 ))</f>
        <v>0</v>
      </c>
      <c r="DD77" s="61">
        <f>IF('[1]Validation flags'!$H$3=1,0, IF( ISNUMBER(AM77), 0, 1 ))</f>
        <v>0</v>
      </c>
      <c r="DE77" s="61">
        <f>IF('[1]Validation flags'!$H$3=1,0, IF( ISNUMBER(AN77), 0, 1 ))</f>
        <v>0</v>
      </c>
      <c r="DF77" s="61">
        <f>IF('[1]Validation flags'!$H$3=1,0, IF( ISNUMBER(AO77), 0, 1 ))</f>
        <v>0</v>
      </c>
      <c r="DG77" s="60"/>
      <c r="DH77" s="61">
        <f>IF('[1]Validation flags'!$H$3=1,0, IF( ISNUMBER(AQ77), 0, 1 ))</f>
        <v>0</v>
      </c>
      <c r="DI77" s="61">
        <f>IF('[1]Validation flags'!$H$3=1,0, IF( ISNUMBER(AR77), 0, 1 ))</f>
        <v>0</v>
      </c>
      <c r="DJ77" s="61">
        <f>IF('[1]Validation flags'!$H$3=1,0, IF( ISNUMBER(AS77), 0, 1 ))</f>
        <v>0</v>
      </c>
      <c r="DK77" s="61">
        <f>IF('[1]Validation flags'!$H$3=1,0, IF( ISNUMBER(AT77), 0, 1 ))</f>
        <v>0</v>
      </c>
      <c r="DL77" s="61">
        <f>IF('[1]Validation flags'!$H$3=1,0, IF( ISNUMBER(AU77), 0, 1 ))</f>
        <v>0</v>
      </c>
      <c r="DM77" s="60"/>
      <c r="DN77" s="61">
        <f>IF('[1]Validation flags'!$H$3=1,0, IF( ISNUMBER(AW77), 0, 1 ))</f>
        <v>0</v>
      </c>
      <c r="DO77" s="61">
        <f>IF('[1]Validation flags'!$H$3=1,0, IF( ISNUMBER(AX77), 0, 1 ))</f>
        <v>0</v>
      </c>
      <c r="DP77" s="61">
        <f>IF('[1]Validation flags'!$H$3=1,0, IF( ISNUMBER(AY77), 0, 1 ))</f>
        <v>0</v>
      </c>
      <c r="DQ77" s="61">
        <f>IF('[1]Validation flags'!$H$3=1,0, IF( ISNUMBER(AZ77), 0, 1 ))</f>
        <v>0</v>
      </c>
      <c r="DR77" s="61">
        <f>IF('[1]Validation flags'!$H$3=1,0, IF( ISNUMBER(BA77), 0, 1 ))</f>
        <v>0</v>
      </c>
      <c r="DS77" s="60"/>
    </row>
    <row r="78" spans="2:124" ht="14.25" customHeight="1" x14ac:dyDescent="0.3">
      <c r="B78" s="314">
        <f t="shared" si="22"/>
        <v>67</v>
      </c>
      <c r="C78" s="578" t="s">
        <v>1273</v>
      </c>
      <c r="D78" s="586"/>
      <c r="E78" s="331" t="s">
        <v>41</v>
      </c>
      <c r="F78" s="579">
        <v>3</v>
      </c>
      <c r="G78" s="463">
        <v>0</v>
      </c>
      <c r="H78" s="451">
        <v>0</v>
      </c>
      <c r="I78" s="451">
        <v>0</v>
      </c>
      <c r="J78" s="451">
        <v>0</v>
      </c>
      <c r="K78" s="580">
        <v>0</v>
      </c>
      <c r="L78" s="581">
        <f t="shared" si="13"/>
        <v>0</v>
      </c>
      <c r="M78" s="463">
        <v>0</v>
      </c>
      <c r="N78" s="451">
        <v>0</v>
      </c>
      <c r="O78" s="451">
        <v>0</v>
      </c>
      <c r="P78" s="451">
        <v>0</v>
      </c>
      <c r="Q78" s="580">
        <v>0</v>
      </c>
      <c r="R78" s="581">
        <f t="shared" si="14"/>
        <v>0</v>
      </c>
      <c r="S78" s="463">
        <v>0</v>
      </c>
      <c r="T78" s="451">
        <v>0</v>
      </c>
      <c r="U78" s="451">
        <v>0</v>
      </c>
      <c r="V78" s="451">
        <v>0</v>
      </c>
      <c r="W78" s="580">
        <v>0</v>
      </c>
      <c r="X78" s="581">
        <f t="shared" si="15"/>
        <v>0</v>
      </c>
      <c r="Y78" s="463">
        <v>0</v>
      </c>
      <c r="Z78" s="451">
        <v>0</v>
      </c>
      <c r="AA78" s="451">
        <v>0</v>
      </c>
      <c r="AB78" s="451">
        <v>0</v>
      </c>
      <c r="AC78" s="580">
        <v>0</v>
      </c>
      <c r="AD78" s="581">
        <f t="shared" si="16"/>
        <v>0</v>
      </c>
      <c r="AE78" s="463">
        <v>0</v>
      </c>
      <c r="AF78" s="451">
        <v>0</v>
      </c>
      <c r="AG78" s="451">
        <v>0</v>
      </c>
      <c r="AH78" s="451">
        <v>0</v>
      </c>
      <c r="AI78" s="580">
        <v>0</v>
      </c>
      <c r="AJ78" s="581">
        <f t="shared" si="17"/>
        <v>0</v>
      </c>
      <c r="AK78" s="463">
        <v>0</v>
      </c>
      <c r="AL78" s="451">
        <v>0</v>
      </c>
      <c r="AM78" s="451">
        <v>0</v>
      </c>
      <c r="AN78" s="451">
        <v>0</v>
      </c>
      <c r="AO78" s="580">
        <v>0</v>
      </c>
      <c r="AP78" s="581">
        <f t="shared" si="18"/>
        <v>0</v>
      </c>
      <c r="AQ78" s="463">
        <v>0</v>
      </c>
      <c r="AR78" s="451">
        <v>0</v>
      </c>
      <c r="AS78" s="451">
        <v>0</v>
      </c>
      <c r="AT78" s="451">
        <v>0</v>
      </c>
      <c r="AU78" s="580">
        <v>0</v>
      </c>
      <c r="AV78" s="581">
        <f t="shared" si="19"/>
        <v>0</v>
      </c>
      <c r="AW78" s="463">
        <v>0</v>
      </c>
      <c r="AX78" s="451">
        <v>0</v>
      </c>
      <c r="AY78" s="451">
        <v>0</v>
      </c>
      <c r="AZ78" s="451">
        <v>0</v>
      </c>
      <c r="BA78" s="580">
        <v>0</v>
      </c>
      <c r="BB78" s="581">
        <f t="shared" si="20"/>
        <v>0</v>
      </c>
      <c r="BC78" s="424"/>
      <c r="BD78" s="91"/>
      <c r="BE78" s="430"/>
      <c r="BF78" s="71"/>
      <c r="BG78" s="43">
        <f t="shared" si="21"/>
        <v>0</v>
      </c>
      <c r="BH78" s="567"/>
      <c r="BJ78" s="314">
        <f t="shared" si="23"/>
        <v>67</v>
      </c>
      <c r="BK78" s="578" t="s">
        <v>1273</v>
      </c>
      <c r="BL78" s="331" t="s">
        <v>41</v>
      </c>
      <c r="BM78" s="579">
        <v>3</v>
      </c>
      <c r="BN78" s="582" t="s">
        <v>1597</v>
      </c>
      <c r="BO78" s="583" t="s">
        <v>1598</v>
      </c>
      <c r="BP78" s="583" t="s">
        <v>1599</v>
      </c>
      <c r="BQ78" s="583" t="s">
        <v>1600</v>
      </c>
      <c r="BR78" s="584" t="s">
        <v>1601</v>
      </c>
      <c r="BS78" s="585" t="s">
        <v>1602</v>
      </c>
      <c r="BX78" s="61">
        <f>IF('[1]Validation flags'!$H$3=1,0, IF( ISNUMBER(G78), 0, 1 ))</f>
        <v>0</v>
      </c>
      <c r="BY78" s="61">
        <f>IF('[1]Validation flags'!$H$3=1,0, IF( ISNUMBER(H78), 0, 1 ))</f>
        <v>0</v>
      </c>
      <c r="BZ78" s="61">
        <f>IF('[1]Validation flags'!$H$3=1,0, IF( ISNUMBER(I78), 0, 1 ))</f>
        <v>0</v>
      </c>
      <c r="CA78" s="61">
        <f>IF('[1]Validation flags'!$H$3=1,0, IF( ISNUMBER(J78), 0, 1 ))</f>
        <v>0</v>
      </c>
      <c r="CB78" s="61">
        <f>IF('[1]Validation flags'!$H$3=1,0, IF( ISNUMBER(K78), 0, 1 ))</f>
        <v>0</v>
      </c>
      <c r="CC78" s="577"/>
      <c r="CD78" s="61">
        <f>IF('[1]Validation flags'!$H$3=1,0, IF( ISNUMBER(M78), 0, 1 ))</f>
        <v>0</v>
      </c>
      <c r="CE78" s="61">
        <f>IF('[1]Validation flags'!$H$3=1,0, IF( ISNUMBER(N78), 0, 1 ))</f>
        <v>0</v>
      </c>
      <c r="CF78" s="61">
        <f>IF('[1]Validation flags'!$H$3=1,0, IF( ISNUMBER(O78), 0, 1 ))</f>
        <v>0</v>
      </c>
      <c r="CG78" s="61">
        <f>IF('[1]Validation flags'!$H$3=1,0, IF( ISNUMBER(P78), 0, 1 ))</f>
        <v>0</v>
      </c>
      <c r="CH78" s="61">
        <f>IF('[1]Validation flags'!$H$3=1,0, IF( ISNUMBER(Q78), 0, 1 ))</f>
        <v>0</v>
      </c>
      <c r="CI78" s="60"/>
      <c r="CJ78" s="61">
        <f>IF('[1]Validation flags'!$H$3=1,0, IF( ISNUMBER(S78), 0, 1 ))</f>
        <v>0</v>
      </c>
      <c r="CK78" s="61">
        <f>IF('[1]Validation flags'!$H$3=1,0, IF( ISNUMBER(T78), 0, 1 ))</f>
        <v>0</v>
      </c>
      <c r="CL78" s="61">
        <f>IF('[1]Validation flags'!$H$3=1,0, IF( ISNUMBER(U78), 0, 1 ))</f>
        <v>0</v>
      </c>
      <c r="CM78" s="61">
        <f>IF('[1]Validation flags'!$H$3=1,0, IF( ISNUMBER(V78), 0, 1 ))</f>
        <v>0</v>
      </c>
      <c r="CN78" s="61">
        <f>IF('[1]Validation flags'!$H$3=1,0, IF( ISNUMBER(W78), 0, 1 ))</f>
        <v>0</v>
      </c>
      <c r="CO78" s="60"/>
      <c r="CP78" s="61">
        <f>IF('[1]Validation flags'!$H$3=1,0, IF( ISNUMBER(Y78), 0, 1 ))</f>
        <v>0</v>
      </c>
      <c r="CQ78" s="61">
        <f>IF('[1]Validation flags'!$H$3=1,0, IF( ISNUMBER(Z78), 0, 1 ))</f>
        <v>0</v>
      </c>
      <c r="CR78" s="61">
        <f>IF('[1]Validation flags'!$H$3=1,0, IF( ISNUMBER(AA78), 0, 1 ))</f>
        <v>0</v>
      </c>
      <c r="CS78" s="61">
        <f>IF('[1]Validation flags'!$H$3=1,0, IF( ISNUMBER(AB78), 0, 1 ))</f>
        <v>0</v>
      </c>
      <c r="CT78" s="61">
        <f>IF('[1]Validation flags'!$H$3=1,0, IF( ISNUMBER(AC78), 0, 1 ))</f>
        <v>0</v>
      </c>
      <c r="CU78" s="60"/>
      <c r="CV78" s="61">
        <f>IF('[1]Validation flags'!$H$3=1,0, IF( ISNUMBER(AE78), 0, 1 ))</f>
        <v>0</v>
      </c>
      <c r="CW78" s="61">
        <f>IF('[1]Validation flags'!$H$3=1,0, IF( ISNUMBER(AF78), 0, 1 ))</f>
        <v>0</v>
      </c>
      <c r="CX78" s="61">
        <f>IF('[1]Validation flags'!$H$3=1,0, IF( ISNUMBER(AG78), 0, 1 ))</f>
        <v>0</v>
      </c>
      <c r="CY78" s="61">
        <f>IF('[1]Validation flags'!$H$3=1,0, IF( ISNUMBER(AH78), 0, 1 ))</f>
        <v>0</v>
      </c>
      <c r="CZ78" s="61">
        <f>IF('[1]Validation flags'!$H$3=1,0, IF( ISNUMBER(AI78), 0, 1 ))</f>
        <v>0</v>
      </c>
      <c r="DA78" s="60"/>
      <c r="DB78" s="61">
        <f>IF('[1]Validation flags'!$H$3=1,0, IF( ISNUMBER(AK78), 0, 1 ))</f>
        <v>0</v>
      </c>
      <c r="DC78" s="61">
        <f>IF('[1]Validation flags'!$H$3=1,0, IF( ISNUMBER(AL78), 0, 1 ))</f>
        <v>0</v>
      </c>
      <c r="DD78" s="61">
        <f>IF('[1]Validation flags'!$H$3=1,0, IF( ISNUMBER(AM78), 0, 1 ))</f>
        <v>0</v>
      </c>
      <c r="DE78" s="61">
        <f>IF('[1]Validation flags'!$H$3=1,0, IF( ISNUMBER(AN78), 0, 1 ))</f>
        <v>0</v>
      </c>
      <c r="DF78" s="61">
        <f>IF('[1]Validation flags'!$H$3=1,0, IF( ISNUMBER(AO78), 0, 1 ))</f>
        <v>0</v>
      </c>
      <c r="DG78" s="60"/>
      <c r="DH78" s="61">
        <f>IF('[1]Validation flags'!$H$3=1,0, IF( ISNUMBER(AQ78), 0, 1 ))</f>
        <v>0</v>
      </c>
      <c r="DI78" s="61">
        <f>IF('[1]Validation flags'!$H$3=1,0, IF( ISNUMBER(AR78), 0, 1 ))</f>
        <v>0</v>
      </c>
      <c r="DJ78" s="61">
        <f>IF('[1]Validation flags'!$H$3=1,0, IF( ISNUMBER(AS78), 0, 1 ))</f>
        <v>0</v>
      </c>
      <c r="DK78" s="61">
        <f>IF('[1]Validation flags'!$H$3=1,0, IF( ISNUMBER(AT78), 0, 1 ))</f>
        <v>0</v>
      </c>
      <c r="DL78" s="61">
        <f>IF('[1]Validation flags'!$H$3=1,0, IF( ISNUMBER(AU78), 0, 1 ))</f>
        <v>0</v>
      </c>
      <c r="DM78" s="60"/>
      <c r="DN78" s="61">
        <f>IF('[1]Validation flags'!$H$3=1,0, IF( ISNUMBER(AW78), 0, 1 ))</f>
        <v>0</v>
      </c>
      <c r="DO78" s="61">
        <f>IF('[1]Validation flags'!$H$3=1,0, IF( ISNUMBER(AX78), 0, 1 ))</f>
        <v>0</v>
      </c>
      <c r="DP78" s="61">
        <f>IF('[1]Validation flags'!$H$3=1,0, IF( ISNUMBER(AY78), 0, 1 ))</f>
        <v>0</v>
      </c>
      <c r="DQ78" s="61">
        <f>IF('[1]Validation flags'!$H$3=1,0, IF( ISNUMBER(AZ78), 0, 1 ))</f>
        <v>0</v>
      </c>
      <c r="DR78" s="61">
        <f>IF('[1]Validation flags'!$H$3=1,0, IF( ISNUMBER(BA78), 0, 1 ))</f>
        <v>0</v>
      </c>
      <c r="DS78" s="60"/>
    </row>
    <row r="79" spans="2:124" ht="14.25" customHeight="1" x14ac:dyDescent="0.3">
      <c r="B79" s="314">
        <f t="shared" si="22"/>
        <v>68</v>
      </c>
      <c r="C79" s="578" t="s">
        <v>1280</v>
      </c>
      <c r="D79" s="586"/>
      <c r="E79" s="331" t="s">
        <v>41</v>
      </c>
      <c r="F79" s="579">
        <v>3</v>
      </c>
      <c r="G79" s="463">
        <v>0</v>
      </c>
      <c r="H79" s="451">
        <v>0</v>
      </c>
      <c r="I79" s="451">
        <v>0</v>
      </c>
      <c r="J79" s="451">
        <v>0</v>
      </c>
      <c r="K79" s="580">
        <v>0</v>
      </c>
      <c r="L79" s="581">
        <f t="shared" si="13"/>
        <v>0</v>
      </c>
      <c r="M79" s="463">
        <v>0</v>
      </c>
      <c r="N79" s="451">
        <v>0</v>
      </c>
      <c r="O79" s="451">
        <v>0</v>
      </c>
      <c r="P79" s="451">
        <v>0</v>
      </c>
      <c r="Q79" s="580">
        <v>0</v>
      </c>
      <c r="R79" s="581">
        <f t="shared" si="14"/>
        <v>0</v>
      </c>
      <c r="S79" s="463">
        <v>0</v>
      </c>
      <c r="T79" s="451">
        <v>0</v>
      </c>
      <c r="U79" s="451">
        <v>0</v>
      </c>
      <c r="V79" s="451">
        <v>0</v>
      </c>
      <c r="W79" s="580">
        <v>0</v>
      </c>
      <c r="X79" s="581">
        <f t="shared" si="15"/>
        <v>0</v>
      </c>
      <c r="Y79" s="463">
        <v>0</v>
      </c>
      <c r="Z79" s="451">
        <v>0</v>
      </c>
      <c r="AA79" s="451">
        <v>0</v>
      </c>
      <c r="AB79" s="451">
        <v>0</v>
      </c>
      <c r="AC79" s="580">
        <v>0</v>
      </c>
      <c r="AD79" s="581">
        <f t="shared" si="16"/>
        <v>0</v>
      </c>
      <c r="AE79" s="463">
        <v>0</v>
      </c>
      <c r="AF79" s="451">
        <v>0</v>
      </c>
      <c r="AG79" s="451">
        <v>0</v>
      </c>
      <c r="AH79" s="451">
        <v>0</v>
      </c>
      <c r="AI79" s="580">
        <v>0</v>
      </c>
      <c r="AJ79" s="581">
        <f t="shared" si="17"/>
        <v>0</v>
      </c>
      <c r="AK79" s="463">
        <v>0</v>
      </c>
      <c r="AL79" s="451">
        <v>0</v>
      </c>
      <c r="AM79" s="451">
        <v>0</v>
      </c>
      <c r="AN79" s="451">
        <v>0</v>
      </c>
      <c r="AO79" s="580">
        <v>0</v>
      </c>
      <c r="AP79" s="581">
        <f t="shared" si="18"/>
        <v>0</v>
      </c>
      <c r="AQ79" s="463">
        <v>0</v>
      </c>
      <c r="AR79" s="451">
        <v>0</v>
      </c>
      <c r="AS79" s="451">
        <v>0</v>
      </c>
      <c r="AT79" s="451">
        <v>0</v>
      </c>
      <c r="AU79" s="580">
        <v>0</v>
      </c>
      <c r="AV79" s="581">
        <f t="shared" si="19"/>
        <v>0</v>
      </c>
      <c r="AW79" s="463">
        <v>0</v>
      </c>
      <c r="AX79" s="451">
        <v>0</v>
      </c>
      <c r="AY79" s="451">
        <v>0</v>
      </c>
      <c r="AZ79" s="451">
        <v>0</v>
      </c>
      <c r="BA79" s="580">
        <v>0</v>
      </c>
      <c r="BB79" s="581">
        <f t="shared" si="20"/>
        <v>0</v>
      </c>
      <c r="BC79" s="424"/>
      <c r="BD79" s="91"/>
      <c r="BE79" s="430"/>
      <c r="BF79" s="71"/>
      <c r="BG79" s="43">
        <f t="shared" si="21"/>
        <v>0</v>
      </c>
      <c r="BH79" s="567"/>
      <c r="BJ79" s="314">
        <f t="shared" si="23"/>
        <v>68</v>
      </c>
      <c r="BK79" s="578" t="s">
        <v>1280</v>
      </c>
      <c r="BL79" s="331" t="s">
        <v>41</v>
      </c>
      <c r="BM79" s="579">
        <v>3</v>
      </c>
      <c r="BN79" s="582" t="s">
        <v>1603</v>
      </c>
      <c r="BO79" s="583" t="s">
        <v>1604</v>
      </c>
      <c r="BP79" s="583" t="s">
        <v>1605</v>
      </c>
      <c r="BQ79" s="583" t="s">
        <v>1606</v>
      </c>
      <c r="BR79" s="584" t="s">
        <v>1607</v>
      </c>
      <c r="BS79" s="585" t="s">
        <v>1608</v>
      </c>
      <c r="BX79" s="61">
        <f>IF('[1]Validation flags'!$H$3=1,0, IF( ISNUMBER(G79), 0, 1 ))</f>
        <v>0</v>
      </c>
      <c r="BY79" s="61">
        <f>IF('[1]Validation flags'!$H$3=1,0, IF( ISNUMBER(H79), 0, 1 ))</f>
        <v>0</v>
      </c>
      <c r="BZ79" s="61">
        <f>IF('[1]Validation flags'!$H$3=1,0, IF( ISNUMBER(I79), 0, 1 ))</f>
        <v>0</v>
      </c>
      <c r="CA79" s="61">
        <f>IF('[1]Validation flags'!$H$3=1,0, IF( ISNUMBER(J79), 0, 1 ))</f>
        <v>0</v>
      </c>
      <c r="CB79" s="61">
        <f>IF('[1]Validation flags'!$H$3=1,0, IF( ISNUMBER(K79), 0, 1 ))</f>
        <v>0</v>
      </c>
      <c r="CC79" s="577"/>
      <c r="CD79" s="61">
        <f>IF('[1]Validation flags'!$H$3=1,0, IF( ISNUMBER(M79), 0, 1 ))</f>
        <v>0</v>
      </c>
      <c r="CE79" s="61">
        <f>IF('[1]Validation flags'!$H$3=1,0, IF( ISNUMBER(N79), 0, 1 ))</f>
        <v>0</v>
      </c>
      <c r="CF79" s="61">
        <f>IF('[1]Validation flags'!$H$3=1,0, IF( ISNUMBER(O79), 0, 1 ))</f>
        <v>0</v>
      </c>
      <c r="CG79" s="61">
        <f>IF('[1]Validation flags'!$H$3=1,0, IF( ISNUMBER(P79), 0, 1 ))</f>
        <v>0</v>
      </c>
      <c r="CH79" s="61">
        <f>IF('[1]Validation flags'!$H$3=1,0, IF( ISNUMBER(Q79), 0, 1 ))</f>
        <v>0</v>
      </c>
      <c r="CI79" s="60"/>
      <c r="CJ79" s="61">
        <f>IF('[1]Validation flags'!$H$3=1,0, IF( ISNUMBER(S79), 0, 1 ))</f>
        <v>0</v>
      </c>
      <c r="CK79" s="61">
        <f>IF('[1]Validation flags'!$H$3=1,0, IF( ISNUMBER(T79), 0, 1 ))</f>
        <v>0</v>
      </c>
      <c r="CL79" s="61">
        <f>IF('[1]Validation flags'!$H$3=1,0, IF( ISNUMBER(U79), 0, 1 ))</f>
        <v>0</v>
      </c>
      <c r="CM79" s="61">
        <f>IF('[1]Validation flags'!$H$3=1,0, IF( ISNUMBER(V79), 0, 1 ))</f>
        <v>0</v>
      </c>
      <c r="CN79" s="61">
        <f>IF('[1]Validation flags'!$H$3=1,0, IF( ISNUMBER(W79), 0, 1 ))</f>
        <v>0</v>
      </c>
      <c r="CO79" s="60"/>
      <c r="CP79" s="61">
        <f>IF('[1]Validation flags'!$H$3=1,0, IF( ISNUMBER(Y79), 0, 1 ))</f>
        <v>0</v>
      </c>
      <c r="CQ79" s="61">
        <f>IF('[1]Validation flags'!$H$3=1,0, IF( ISNUMBER(Z79), 0, 1 ))</f>
        <v>0</v>
      </c>
      <c r="CR79" s="61">
        <f>IF('[1]Validation flags'!$H$3=1,0, IF( ISNUMBER(AA79), 0, 1 ))</f>
        <v>0</v>
      </c>
      <c r="CS79" s="61">
        <f>IF('[1]Validation flags'!$H$3=1,0, IF( ISNUMBER(AB79), 0, 1 ))</f>
        <v>0</v>
      </c>
      <c r="CT79" s="61">
        <f>IF('[1]Validation flags'!$H$3=1,0, IF( ISNUMBER(AC79), 0, 1 ))</f>
        <v>0</v>
      </c>
      <c r="CU79" s="60"/>
      <c r="CV79" s="61">
        <f>IF('[1]Validation flags'!$H$3=1,0, IF( ISNUMBER(AE79), 0, 1 ))</f>
        <v>0</v>
      </c>
      <c r="CW79" s="61">
        <f>IF('[1]Validation flags'!$H$3=1,0, IF( ISNUMBER(AF79), 0, 1 ))</f>
        <v>0</v>
      </c>
      <c r="CX79" s="61">
        <f>IF('[1]Validation flags'!$H$3=1,0, IF( ISNUMBER(AG79), 0, 1 ))</f>
        <v>0</v>
      </c>
      <c r="CY79" s="61">
        <f>IF('[1]Validation flags'!$H$3=1,0, IF( ISNUMBER(AH79), 0, 1 ))</f>
        <v>0</v>
      </c>
      <c r="CZ79" s="61">
        <f>IF('[1]Validation flags'!$H$3=1,0, IF( ISNUMBER(AI79), 0, 1 ))</f>
        <v>0</v>
      </c>
      <c r="DA79" s="60"/>
      <c r="DB79" s="61">
        <f>IF('[1]Validation flags'!$H$3=1,0, IF( ISNUMBER(AK79), 0, 1 ))</f>
        <v>0</v>
      </c>
      <c r="DC79" s="61">
        <f>IF('[1]Validation flags'!$H$3=1,0, IF( ISNUMBER(AL79), 0, 1 ))</f>
        <v>0</v>
      </c>
      <c r="DD79" s="61">
        <f>IF('[1]Validation flags'!$H$3=1,0, IF( ISNUMBER(AM79), 0, 1 ))</f>
        <v>0</v>
      </c>
      <c r="DE79" s="61">
        <f>IF('[1]Validation flags'!$H$3=1,0, IF( ISNUMBER(AN79), 0, 1 ))</f>
        <v>0</v>
      </c>
      <c r="DF79" s="61">
        <f>IF('[1]Validation flags'!$H$3=1,0, IF( ISNUMBER(AO79), 0, 1 ))</f>
        <v>0</v>
      </c>
      <c r="DG79" s="60"/>
      <c r="DH79" s="61">
        <f>IF('[1]Validation flags'!$H$3=1,0, IF( ISNUMBER(AQ79), 0, 1 ))</f>
        <v>0</v>
      </c>
      <c r="DI79" s="61">
        <f>IF('[1]Validation flags'!$H$3=1,0, IF( ISNUMBER(AR79), 0, 1 ))</f>
        <v>0</v>
      </c>
      <c r="DJ79" s="61">
        <f>IF('[1]Validation flags'!$H$3=1,0, IF( ISNUMBER(AS79), 0, 1 ))</f>
        <v>0</v>
      </c>
      <c r="DK79" s="61">
        <f>IF('[1]Validation flags'!$H$3=1,0, IF( ISNUMBER(AT79), 0, 1 ))</f>
        <v>0</v>
      </c>
      <c r="DL79" s="61">
        <f>IF('[1]Validation flags'!$H$3=1,0, IF( ISNUMBER(AU79), 0, 1 ))</f>
        <v>0</v>
      </c>
      <c r="DM79" s="60"/>
      <c r="DN79" s="61">
        <f>IF('[1]Validation flags'!$H$3=1,0, IF( ISNUMBER(AW79), 0, 1 ))</f>
        <v>0</v>
      </c>
      <c r="DO79" s="61">
        <f>IF('[1]Validation flags'!$H$3=1,0, IF( ISNUMBER(AX79), 0, 1 ))</f>
        <v>0</v>
      </c>
      <c r="DP79" s="61">
        <f>IF('[1]Validation flags'!$H$3=1,0, IF( ISNUMBER(AY79), 0, 1 ))</f>
        <v>0</v>
      </c>
      <c r="DQ79" s="61">
        <f>IF('[1]Validation flags'!$H$3=1,0, IF( ISNUMBER(AZ79), 0, 1 ))</f>
        <v>0</v>
      </c>
      <c r="DR79" s="61">
        <f>IF('[1]Validation flags'!$H$3=1,0, IF( ISNUMBER(BA79), 0, 1 ))</f>
        <v>0</v>
      </c>
      <c r="DS79" s="60"/>
    </row>
    <row r="80" spans="2:124" ht="14.25" customHeight="1" x14ac:dyDescent="0.3">
      <c r="B80" s="314">
        <f t="shared" si="22"/>
        <v>69</v>
      </c>
      <c r="C80" s="578" t="s">
        <v>1287</v>
      </c>
      <c r="D80" s="586"/>
      <c r="E80" s="331" t="s">
        <v>41</v>
      </c>
      <c r="F80" s="579">
        <v>3</v>
      </c>
      <c r="G80" s="463">
        <v>0</v>
      </c>
      <c r="H80" s="451">
        <v>0</v>
      </c>
      <c r="I80" s="451">
        <v>0</v>
      </c>
      <c r="J80" s="451">
        <v>0</v>
      </c>
      <c r="K80" s="580">
        <v>0</v>
      </c>
      <c r="L80" s="581">
        <f t="shared" si="13"/>
        <v>0</v>
      </c>
      <c r="M80" s="463">
        <v>0</v>
      </c>
      <c r="N80" s="451">
        <v>0</v>
      </c>
      <c r="O80" s="451">
        <v>0</v>
      </c>
      <c r="P80" s="451">
        <v>0</v>
      </c>
      <c r="Q80" s="580">
        <v>0</v>
      </c>
      <c r="R80" s="581">
        <f t="shared" si="14"/>
        <v>0</v>
      </c>
      <c r="S80" s="463">
        <v>0</v>
      </c>
      <c r="T80" s="451">
        <v>0</v>
      </c>
      <c r="U80" s="451">
        <v>0</v>
      </c>
      <c r="V80" s="451">
        <v>0</v>
      </c>
      <c r="W80" s="580">
        <v>0</v>
      </c>
      <c r="X80" s="581">
        <f t="shared" si="15"/>
        <v>0</v>
      </c>
      <c r="Y80" s="463">
        <v>0</v>
      </c>
      <c r="Z80" s="451">
        <v>0</v>
      </c>
      <c r="AA80" s="451">
        <v>0</v>
      </c>
      <c r="AB80" s="451">
        <v>0</v>
      </c>
      <c r="AC80" s="580">
        <v>0</v>
      </c>
      <c r="AD80" s="581">
        <f t="shared" si="16"/>
        <v>0</v>
      </c>
      <c r="AE80" s="463">
        <v>0</v>
      </c>
      <c r="AF80" s="451">
        <v>0</v>
      </c>
      <c r="AG80" s="451">
        <v>0</v>
      </c>
      <c r="AH80" s="451">
        <v>0</v>
      </c>
      <c r="AI80" s="580">
        <v>0</v>
      </c>
      <c r="AJ80" s="581">
        <f t="shared" si="17"/>
        <v>0</v>
      </c>
      <c r="AK80" s="463">
        <v>0</v>
      </c>
      <c r="AL80" s="451">
        <v>0</v>
      </c>
      <c r="AM80" s="451">
        <v>0</v>
      </c>
      <c r="AN80" s="451">
        <v>0</v>
      </c>
      <c r="AO80" s="580">
        <v>0</v>
      </c>
      <c r="AP80" s="581">
        <f t="shared" si="18"/>
        <v>0</v>
      </c>
      <c r="AQ80" s="463">
        <v>0</v>
      </c>
      <c r="AR80" s="451">
        <v>0</v>
      </c>
      <c r="AS80" s="451">
        <v>0</v>
      </c>
      <c r="AT80" s="451">
        <v>0</v>
      </c>
      <c r="AU80" s="580">
        <v>0</v>
      </c>
      <c r="AV80" s="581">
        <f t="shared" si="19"/>
        <v>0</v>
      </c>
      <c r="AW80" s="463">
        <v>0</v>
      </c>
      <c r="AX80" s="451">
        <v>0</v>
      </c>
      <c r="AY80" s="451">
        <v>0</v>
      </c>
      <c r="AZ80" s="451">
        <v>0</v>
      </c>
      <c r="BA80" s="580">
        <v>0</v>
      </c>
      <c r="BB80" s="581">
        <f t="shared" si="20"/>
        <v>0</v>
      </c>
      <c r="BC80" s="424"/>
      <c r="BD80" s="91"/>
      <c r="BE80" s="430"/>
      <c r="BF80" s="71"/>
      <c r="BG80" s="43">
        <f t="shared" si="21"/>
        <v>0</v>
      </c>
      <c r="BH80" s="567"/>
      <c r="BJ80" s="314">
        <f t="shared" si="23"/>
        <v>69</v>
      </c>
      <c r="BK80" s="578" t="s">
        <v>1287</v>
      </c>
      <c r="BL80" s="331" t="s">
        <v>41</v>
      </c>
      <c r="BM80" s="579">
        <v>3</v>
      </c>
      <c r="BN80" s="582" t="s">
        <v>1609</v>
      </c>
      <c r="BO80" s="583" t="s">
        <v>1610</v>
      </c>
      <c r="BP80" s="583" t="s">
        <v>1611</v>
      </c>
      <c r="BQ80" s="583" t="s">
        <v>1612</v>
      </c>
      <c r="BR80" s="584" t="s">
        <v>1613</v>
      </c>
      <c r="BS80" s="585" t="s">
        <v>1614</v>
      </c>
      <c r="BX80" s="61">
        <f>IF('[1]Validation flags'!$H$3=1,0, IF( ISNUMBER(G80), 0, 1 ))</f>
        <v>0</v>
      </c>
      <c r="BY80" s="61">
        <f>IF('[1]Validation flags'!$H$3=1,0, IF( ISNUMBER(H80), 0, 1 ))</f>
        <v>0</v>
      </c>
      <c r="BZ80" s="61">
        <f>IF('[1]Validation flags'!$H$3=1,0, IF( ISNUMBER(I80), 0, 1 ))</f>
        <v>0</v>
      </c>
      <c r="CA80" s="61">
        <f>IF('[1]Validation flags'!$H$3=1,0, IF( ISNUMBER(J80), 0, 1 ))</f>
        <v>0</v>
      </c>
      <c r="CB80" s="61">
        <f>IF('[1]Validation flags'!$H$3=1,0, IF( ISNUMBER(K80), 0, 1 ))</f>
        <v>0</v>
      </c>
      <c r="CC80" s="577"/>
      <c r="CD80" s="61">
        <f>IF('[1]Validation flags'!$H$3=1,0, IF( ISNUMBER(M80), 0, 1 ))</f>
        <v>0</v>
      </c>
      <c r="CE80" s="61">
        <f>IF('[1]Validation flags'!$H$3=1,0, IF( ISNUMBER(N80), 0, 1 ))</f>
        <v>0</v>
      </c>
      <c r="CF80" s="61">
        <f>IF('[1]Validation flags'!$H$3=1,0, IF( ISNUMBER(O80), 0, 1 ))</f>
        <v>0</v>
      </c>
      <c r="CG80" s="61">
        <f>IF('[1]Validation flags'!$H$3=1,0, IF( ISNUMBER(P80), 0, 1 ))</f>
        <v>0</v>
      </c>
      <c r="CH80" s="61">
        <f>IF('[1]Validation flags'!$H$3=1,0, IF( ISNUMBER(Q80), 0, 1 ))</f>
        <v>0</v>
      </c>
      <c r="CI80" s="60"/>
      <c r="CJ80" s="61">
        <f>IF('[1]Validation flags'!$H$3=1,0, IF( ISNUMBER(S80), 0, 1 ))</f>
        <v>0</v>
      </c>
      <c r="CK80" s="61">
        <f>IF('[1]Validation flags'!$H$3=1,0, IF( ISNUMBER(T80), 0, 1 ))</f>
        <v>0</v>
      </c>
      <c r="CL80" s="61">
        <f>IF('[1]Validation flags'!$H$3=1,0, IF( ISNUMBER(U80), 0, 1 ))</f>
        <v>0</v>
      </c>
      <c r="CM80" s="61">
        <f>IF('[1]Validation flags'!$H$3=1,0, IF( ISNUMBER(V80), 0, 1 ))</f>
        <v>0</v>
      </c>
      <c r="CN80" s="61">
        <f>IF('[1]Validation flags'!$H$3=1,0, IF( ISNUMBER(W80), 0, 1 ))</f>
        <v>0</v>
      </c>
      <c r="CO80" s="60"/>
      <c r="CP80" s="61">
        <f>IF('[1]Validation flags'!$H$3=1,0, IF( ISNUMBER(Y80), 0, 1 ))</f>
        <v>0</v>
      </c>
      <c r="CQ80" s="61">
        <f>IF('[1]Validation flags'!$H$3=1,0, IF( ISNUMBER(Z80), 0, 1 ))</f>
        <v>0</v>
      </c>
      <c r="CR80" s="61">
        <f>IF('[1]Validation flags'!$H$3=1,0, IF( ISNUMBER(AA80), 0, 1 ))</f>
        <v>0</v>
      </c>
      <c r="CS80" s="61">
        <f>IF('[1]Validation flags'!$H$3=1,0, IF( ISNUMBER(AB80), 0, 1 ))</f>
        <v>0</v>
      </c>
      <c r="CT80" s="61">
        <f>IF('[1]Validation flags'!$H$3=1,0, IF( ISNUMBER(AC80), 0, 1 ))</f>
        <v>0</v>
      </c>
      <c r="CU80" s="60"/>
      <c r="CV80" s="61">
        <f>IF('[1]Validation flags'!$H$3=1,0, IF( ISNUMBER(AE80), 0, 1 ))</f>
        <v>0</v>
      </c>
      <c r="CW80" s="61">
        <f>IF('[1]Validation flags'!$H$3=1,0, IF( ISNUMBER(AF80), 0, 1 ))</f>
        <v>0</v>
      </c>
      <c r="CX80" s="61">
        <f>IF('[1]Validation flags'!$H$3=1,0, IF( ISNUMBER(AG80), 0, 1 ))</f>
        <v>0</v>
      </c>
      <c r="CY80" s="61">
        <f>IF('[1]Validation flags'!$H$3=1,0, IF( ISNUMBER(AH80), 0, 1 ))</f>
        <v>0</v>
      </c>
      <c r="CZ80" s="61">
        <f>IF('[1]Validation flags'!$H$3=1,0, IF( ISNUMBER(AI80), 0, 1 ))</f>
        <v>0</v>
      </c>
      <c r="DA80" s="60"/>
      <c r="DB80" s="61">
        <f>IF('[1]Validation flags'!$H$3=1,0, IF( ISNUMBER(AK80), 0, 1 ))</f>
        <v>0</v>
      </c>
      <c r="DC80" s="61">
        <f>IF('[1]Validation flags'!$H$3=1,0, IF( ISNUMBER(AL80), 0, 1 ))</f>
        <v>0</v>
      </c>
      <c r="DD80" s="61">
        <f>IF('[1]Validation flags'!$H$3=1,0, IF( ISNUMBER(AM80), 0, 1 ))</f>
        <v>0</v>
      </c>
      <c r="DE80" s="61">
        <f>IF('[1]Validation flags'!$H$3=1,0, IF( ISNUMBER(AN80), 0, 1 ))</f>
        <v>0</v>
      </c>
      <c r="DF80" s="61">
        <f>IF('[1]Validation flags'!$H$3=1,0, IF( ISNUMBER(AO80), 0, 1 ))</f>
        <v>0</v>
      </c>
      <c r="DG80" s="60"/>
      <c r="DH80" s="61">
        <f>IF('[1]Validation flags'!$H$3=1,0, IF( ISNUMBER(AQ80), 0, 1 ))</f>
        <v>0</v>
      </c>
      <c r="DI80" s="61">
        <f>IF('[1]Validation flags'!$H$3=1,0, IF( ISNUMBER(AR80), 0, 1 ))</f>
        <v>0</v>
      </c>
      <c r="DJ80" s="61">
        <f>IF('[1]Validation flags'!$H$3=1,0, IF( ISNUMBER(AS80), 0, 1 ))</f>
        <v>0</v>
      </c>
      <c r="DK80" s="61">
        <f>IF('[1]Validation flags'!$H$3=1,0, IF( ISNUMBER(AT80), 0, 1 ))</f>
        <v>0</v>
      </c>
      <c r="DL80" s="61">
        <f>IF('[1]Validation flags'!$H$3=1,0, IF( ISNUMBER(AU80), 0, 1 ))</f>
        <v>0</v>
      </c>
      <c r="DM80" s="60"/>
      <c r="DN80" s="61">
        <f>IF('[1]Validation flags'!$H$3=1,0, IF( ISNUMBER(AW80), 0, 1 ))</f>
        <v>0</v>
      </c>
      <c r="DO80" s="61">
        <f>IF('[1]Validation flags'!$H$3=1,0, IF( ISNUMBER(AX80), 0, 1 ))</f>
        <v>0</v>
      </c>
      <c r="DP80" s="61">
        <f>IF('[1]Validation flags'!$H$3=1,0, IF( ISNUMBER(AY80), 0, 1 ))</f>
        <v>0</v>
      </c>
      <c r="DQ80" s="61">
        <f>IF('[1]Validation flags'!$H$3=1,0, IF( ISNUMBER(AZ80), 0, 1 ))</f>
        <v>0</v>
      </c>
      <c r="DR80" s="61">
        <f>IF('[1]Validation flags'!$H$3=1,0, IF( ISNUMBER(BA80), 0, 1 ))</f>
        <v>0</v>
      </c>
      <c r="DS80" s="60"/>
    </row>
    <row r="81" spans="2:123" s="7" customFormat="1" ht="14.25" customHeight="1" x14ac:dyDescent="0.3">
      <c r="B81" s="314">
        <f t="shared" si="22"/>
        <v>70</v>
      </c>
      <c r="C81" s="578" t="s">
        <v>1294</v>
      </c>
      <c r="D81" s="586"/>
      <c r="E81" s="331" t="s">
        <v>41</v>
      </c>
      <c r="F81" s="579">
        <v>3</v>
      </c>
      <c r="G81" s="463">
        <v>0</v>
      </c>
      <c r="H81" s="451">
        <v>0</v>
      </c>
      <c r="I81" s="451">
        <v>0</v>
      </c>
      <c r="J81" s="451">
        <v>0</v>
      </c>
      <c r="K81" s="580">
        <v>0</v>
      </c>
      <c r="L81" s="581">
        <f t="shared" si="13"/>
        <v>0</v>
      </c>
      <c r="M81" s="463">
        <v>0</v>
      </c>
      <c r="N81" s="451">
        <v>0</v>
      </c>
      <c r="O81" s="451">
        <v>0</v>
      </c>
      <c r="P81" s="451">
        <v>0</v>
      </c>
      <c r="Q81" s="580">
        <v>0</v>
      </c>
      <c r="R81" s="581">
        <f t="shared" si="14"/>
        <v>0</v>
      </c>
      <c r="S81" s="463">
        <v>0</v>
      </c>
      <c r="T81" s="451">
        <v>0</v>
      </c>
      <c r="U81" s="451">
        <v>0</v>
      </c>
      <c r="V81" s="451">
        <v>0</v>
      </c>
      <c r="W81" s="580">
        <v>0</v>
      </c>
      <c r="X81" s="581">
        <f t="shared" si="15"/>
        <v>0</v>
      </c>
      <c r="Y81" s="463">
        <v>0</v>
      </c>
      <c r="Z81" s="451">
        <v>0</v>
      </c>
      <c r="AA81" s="451">
        <v>0</v>
      </c>
      <c r="AB81" s="451">
        <v>0</v>
      </c>
      <c r="AC81" s="580">
        <v>0</v>
      </c>
      <c r="AD81" s="581">
        <f t="shared" si="16"/>
        <v>0</v>
      </c>
      <c r="AE81" s="463">
        <v>0</v>
      </c>
      <c r="AF81" s="451">
        <v>0</v>
      </c>
      <c r="AG81" s="451">
        <v>0</v>
      </c>
      <c r="AH81" s="451">
        <v>0</v>
      </c>
      <c r="AI81" s="580">
        <v>0</v>
      </c>
      <c r="AJ81" s="581">
        <f t="shared" si="17"/>
        <v>0</v>
      </c>
      <c r="AK81" s="463">
        <v>0</v>
      </c>
      <c r="AL81" s="451">
        <v>0</v>
      </c>
      <c r="AM81" s="451">
        <v>0</v>
      </c>
      <c r="AN81" s="451">
        <v>0</v>
      </c>
      <c r="AO81" s="580">
        <v>0</v>
      </c>
      <c r="AP81" s="581">
        <f t="shared" si="18"/>
        <v>0</v>
      </c>
      <c r="AQ81" s="463">
        <v>0</v>
      </c>
      <c r="AR81" s="451">
        <v>0</v>
      </c>
      <c r="AS81" s="451">
        <v>0</v>
      </c>
      <c r="AT81" s="451">
        <v>0</v>
      </c>
      <c r="AU81" s="580">
        <v>0</v>
      </c>
      <c r="AV81" s="581">
        <f t="shared" si="19"/>
        <v>0</v>
      </c>
      <c r="AW81" s="463">
        <v>0</v>
      </c>
      <c r="AX81" s="451">
        <v>0</v>
      </c>
      <c r="AY81" s="451">
        <v>0</v>
      </c>
      <c r="AZ81" s="451">
        <v>0</v>
      </c>
      <c r="BA81" s="580">
        <v>0</v>
      </c>
      <c r="BB81" s="581">
        <f t="shared" si="20"/>
        <v>0</v>
      </c>
      <c r="BC81" s="424"/>
      <c r="BD81" s="91"/>
      <c r="BE81" s="430"/>
      <c r="BF81" s="71"/>
      <c r="BG81" s="43">
        <f t="shared" si="21"/>
        <v>0</v>
      </c>
      <c r="BH81" s="567"/>
      <c r="BI81" s="549"/>
      <c r="BJ81" s="314">
        <f t="shared" si="23"/>
        <v>70</v>
      </c>
      <c r="BK81" s="578" t="s">
        <v>1294</v>
      </c>
      <c r="BL81" s="331" t="s">
        <v>41</v>
      </c>
      <c r="BM81" s="579">
        <v>3</v>
      </c>
      <c r="BN81" s="582" t="s">
        <v>1615</v>
      </c>
      <c r="BO81" s="583" t="s">
        <v>1616</v>
      </c>
      <c r="BP81" s="583" t="s">
        <v>1617</v>
      </c>
      <c r="BQ81" s="583" t="s">
        <v>1618</v>
      </c>
      <c r="BR81" s="584" t="s">
        <v>1619</v>
      </c>
      <c r="BS81" s="585" t="s">
        <v>1620</v>
      </c>
      <c r="BT81" s="549"/>
      <c r="BV81" s="14"/>
      <c r="BW81" s="14"/>
      <c r="BX81" s="61">
        <f>IF('[1]Validation flags'!$H$3=1,0, IF( ISNUMBER(G81), 0, 1 ))</f>
        <v>0</v>
      </c>
      <c r="BY81" s="61">
        <f>IF('[1]Validation flags'!$H$3=1,0, IF( ISNUMBER(H81), 0, 1 ))</f>
        <v>0</v>
      </c>
      <c r="BZ81" s="61">
        <f>IF('[1]Validation flags'!$H$3=1,0, IF( ISNUMBER(I81), 0, 1 ))</f>
        <v>0</v>
      </c>
      <c r="CA81" s="61">
        <f>IF('[1]Validation flags'!$H$3=1,0, IF( ISNUMBER(J81), 0, 1 ))</f>
        <v>0</v>
      </c>
      <c r="CB81" s="61">
        <f>IF('[1]Validation flags'!$H$3=1,0, IF( ISNUMBER(K81), 0, 1 ))</f>
        <v>0</v>
      </c>
      <c r="CC81" s="577"/>
      <c r="CD81" s="61">
        <f>IF('[1]Validation flags'!$H$3=1,0, IF( ISNUMBER(M81), 0, 1 ))</f>
        <v>0</v>
      </c>
      <c r="CE81" s="61">
        <f>IF('[1]Validation flags'!$H$3=1,0, IF( ISNUMBER(N81), 0, 1 ))</f>
        <v>0</v>
      </c>
      <c r="CF81" s="61">
        <f>IF('[1]Validation flags'!$H$3=1,0, IF( ISNUMBER(O81), 0, 1 ))</f>
        <v>0</v>
      </c>
      <c r="CG81" s="61">
        <f>IF('[1]Validation flags'!$H$3=1,0, IF( ISNUMBER(P81), 0, 1 ))</f>
        <v>0</v>
      </c>
      <c r="CH81" s="61">
        <f>IF('[1]Validation flags'!$H$3=1,0, IF( ISNUMBER(Q81), 0, 1 ))</f>
        <v>0</v>
      </c>
      <c r="CI81" s="60"/>
      <c r="CJ81" s="61">
        <f>IF('[1]Validation flags'!$H$3=1,0, IF( ISNUMBER(S81), 0, 1 ))</f>
        <v>0</v>
      </c>
      <c r="CK81" s="61">
        <f>IF('[1]Validation flags'!$H$3=1,0, IF( ISNUMBER(T81), 0, 1 ))</f>
        <v>0</v>
      </c>
      <c r="CL81" s="61">
        <f>IF('[1]Validation flags'!$H$3=1,0, IF( ISNUMBER(U81), 0, 1 ))</f>
        <v>0</v>
      </c>
      <c r="CM81" s="61">
        <f>IF('[1]Validation flags'!$H$3=1,0, IF( ISNUMBER(V81), 0, 1 ))</f>
        <v>0</v>
      </c>
      <c r="CN81" s="61">
        <f>IF('[1]Validation flags'!$H$3=1,0, IF( ISNUMBER(W81), 0, 1 ))</f>
        <v>0</v>
      </c>
      <c r="CO81" s="60"/>
      <c r="CP81" s="61">
        <f>IF('[1]Validation flags'!$H$3=1,0, IF( ISNUMBER(Y81), 0, 1 ))</f>
        <v>0</v>
      </c>
      <c r="CQ81" s="61">
        <f>IF('[1]Validation flags'!$H$3=1,0, IF( ISNUMBER(Z81), 0, 1 ))</f>
        <v>0</v>
      </c>
      <c r="CR81" s="61">
        <f>IF('[1]Validation flags'!$H$3=1,0, IF( ISNUMBER(AA81), 0, 1 ))</f>
        <v>0</v>
      </c>
      <c r="CS81" s="61">
        <f>IF('[1]Validation flags'!$H$3=1,0, IF( ISNUMBER(AB81), 0, 1 ))</f>
        <v>0</v>
      </c>
      <c r="CT81" s="61">
        <f>IF('[1]Validation flags'!$H$3=1,0, IF( ISNUMBER(AC81), 0, 1 ))</f>
        <v>0</v>
      </c>
      <c r="CU81" s="60"/>
      <c r="CV81" s="61">
        <f>IF('[1]Validation flags'!$H$3=1,0, IF( ISNUMBER(AE81), 0, 1 ))</f>
        <v>0</v>
      </c>
      <c r="CW81" s="61">
        <f>IF('[1]Validation flags'!$H$3=1,0, IF( ISNUMBER(AF81), 0, 1 ))</f>
        <v>0</v>
      </c>
      <c r="CX81" s="61">
        <f>IF('[1]Validation flags'!$H$3=1,0, IF( ISNUMBER(AG81), 0, 1 ))</f>
        <v>0</v>
      </c>
      <c r="CY81" s="61">
        <f>IF('[1]Validation flags'!$H$3=1,0, IF( ISNUMBER(AH81), 0, 1 ))</f>
        <v>0</v>
      </c>
      <c r="CZ81" s="61">
        <f>IF('[1]Validation flags'!$H$3=1,0, IF( ISNUMBER(AI81), 0, 1 ))</f>
        <v>0</v>
      </c>
      <c r="DA81" s="60"/>
      <c r="DB81" s="61">
        <f>IF('[1]Validation flags'!$H$3=1,0, IF( ISNUMBER(AK81), 0, 1 ))</f>
        <v>0</v>
      </c>
      <c r="DC81" s="61">
        <f>IF('[1]Validation flags'!$H$3=1,0, IF( ISNUMBER(AL81), 0, 1 ))</f>
        <v>0</v>
      </c>
      <c r="DD81" s="61">
        <f>IF('[1]Validation flags'!$H$3=1,0, IF( ISNUMBER(AM81), 0, 1 ))</f>
        <v>0</v>
      </c>
      <c r="DE81" s="61">
        <f>IF('[1]Validation flags'!$H$3=1,0, IF( ISNUMBER(AN81), 0, 1 ))</f>
        <v>0</v>
      </c>
      <c r="DF81" s="61">
        <f>IF('[1]Validation flags'!$H$3=1,0, IF( ISNUMBER(AO81), 0, 1 ))</f>
        <v>0</v>
      </c>
      <c r="DG81" s="60"/>
      <c r="DH81" s="61">
        <f>IF('[1]Validation flags'!$H$3=1,0, IF( ISNUMBER(AQ81), 0, 1 ))</f>
        <v>0</v>
      </c>
      <c r="DI81" s="61">
        <f>IF('[1]Validation flags'!$H$3=1,0, IF( ISNUMBER(AR81), 0, 1 ))</f>
        <v>0</v>
      </c>
      <c r="DJ81" s="61">
        <f>IF('[1]Validation flags'!$H$3=1,0, IF( ISNUMBER(AS81), 0, 1 ))</f>
        <v>0</v>
      </c>
      <c r="DK81" s="61">
        <f>IF('[1]Validation flags'!$H$3=1,0, IF( ISNUMBER(AT81), 0, 1 ))</f>
        <v>0</v>
      </c>
      <c r="DL81" s="61">
        <f>IF('[1]Validation flags'!$H$3=1,0, IF( ISNUMBER(AU81), 0, 1 ))</f>
        <v>0</v>
      </c>
      <c r="DM81" s="60"/>
      <c r="DN81" s="61">
        <f>IF('[1]Validation flags'!$H$3=1,0, IF( ISNUMBER(AW81), 0, 1 ))</f>
        <v>0</v>
      </c>
      <c r="DO81" s="61">
        <f>IF('[1]Validation flags'!$H$3=1,0, IF( ISNUMBER(AX81), 0, 1 ))</f>
        <v>0</v>
      </c>
      <c r="DP81" s="61">
        <f>IF('[1]Validation flags'!$H$3=1,0, IF( ISNUMBER(AY81), 0, 1 ))</f>
        <v>0</v>
      </c>
      <c r="DQ81" s="61">
        <f>IF('[1]Validation flags'!$H$3=1,0, IF( ISNUMBER(AZ81), 0, 1 ))</f>
        <v>0</v>
      </c>
      <c r="DR81" s="61">
        <f>IF('[1]Validation flags'!$H$3=1,0, IF( ISNUMBER(BA81), 0, 1 ))</f>
        <v>0</v>
      </c>
      <c r="DS81" s="60"/>
    </row>
    <row r="82" spans="2:123" s="7" customFormat="1" ht="14.25" customHeight="1" x14ac:dyDescent="0.3">
      <c r="B82" s="314">
        <f t="shared" si="22"/>
        <v>71</v>
      </c>
      <c r="C82" s="578" t="s">
        <v>1301</v>
      </c>
      <c r="D82" s="586"/>
      <c r="E82" s="331" t="s">
        <v>41</v>
      </c>
      <c r="F82" s="579">
        <v>3</v>
      </c>
      <c r="G82" s="463">
        <v>0</v>
      </c>
      <c r="H82" s="451">
        <v>0</v>
      </c>
      <c r="I82" s="451">
        <v>0</v>
      </c>
      <c r="J82" s="451">
        <v>0</v>
      </c>
      <c r="K82" s="580">
        <v>0</v>
      </c>
      <c r="L82" s="581">
        <f t="shared" si="13"/>
        <v>0</v>
      </c>
      <c r="M82" s="463">
        <v>0</v>
      </c>
      <c r="N82" s="451">
        <v>0</v>
      </c>
      <c r="O82" s="451">
        <v>0</v>
      </c>
      <c r="P82" s="451">
        <v>0</v>
      </c>
      <c r="Q82" s="580">
        <v>0</v>
      </c>
      <c r="R82" s="581">
        <f t="shared" si="14"/>
        <v>0</v>
      </c>
      <c r="S82" s="463">
        <v>0</v>
      </c>
      <c r="T82" s="451">
        <v>0</v>
      </c>
      <c r="U82" s="451">
        <v>0</v>
      </c>
      <c r="V82" s="451">
        <v>0</v>
      </c>
      <c r="W82" s="580">
        <v>0</v>
      </c>
      <c r="X82" s="581">
        <f t="shared" si="15"/>
        <v>0</v>
      </c>
      <c r="Y82" s="463">
        <v>0</v>
      </c>
      <c r="Z82" s="451">
        <v>0</v>
      </c>
      <c r="AA82" s="451">
        <v>0</v>
      </c>
      <c r="AB82" s="451">
        <v>0</v>
      </c>
      <c r="AC82" s="580">
        <v>0</v>
      </c>
      <c r="AD82" s="581">
        <f t="shared" si="16"/>
        <v>0</v>
      </c>
      <c r="AE82" s="463">
        <v>0</v>
      </c>
      <c r="AF82" s="451">
        <v>0</v>
      </c>
      <c r="AG82" s="451">
        <v>0</v>
      </c>
      <c r="AH82" s="451">
        <v>0</v>
      </c>
      <c r="AI82" s="580">
        <v>0</v>
      </c>
      <c r="AJ82" s="581">
        <f t="shared" si="17"/>
        <v>0</v>
      </c>
      <c r="AK82" s="463">
        <v>0</v>
      </c>
      <c r="AL82" s="451">
        <v>0</v>
      </c>
      <c r="AM82" s="451">
        <v>0</v>
      </c>
      <c r="AN82" s="451">
        <v>0</v>
      </c>
      <c r="AO82" s="580">
        <v>0</v>
      </c>
      <c r="AP82" s="581">
        <f t="shared" si="18"/>
        <v>0</v>
      </c>
      <c r="AQ82" s="463">
        <v>0</v>
      </c>
      <c r="AR82" s="451">
        <v>0</v>
      </c>
      <c r="AS82" s="451">
        <v>0</v>
      </c>
      <c r="AT82" s="451">
        <v>0</v>
      </c>
      <c r="AU82" s="580">
        <v>0</v>
      </c>
      <c r="AV82" s="581">
        <f t="shared" si="19"/>
        <v>0</v>
      </c>
      <c r="AW82" s="463">
        <v>0</v>
      </c>
      <c r="AX82" s="451">
        <v>0</v>
      </c>
      <c r="AY82" s="451">
        <v>0</v>
      </c>
      <c r="AZ82" s="451">
        <v>0</v>
      </c>
      <c r="BA82" s="580">
        <v>0</v>
      </c>
      <c r="BB82" s="581">
        <f t="shared" si="20"/>
        <v>0</v>
      </c>
      <c r="BC82" s="424"/>
      <c r="BD82" s="91"/>
      <c r="BE82" s="430"/>
      <c r="BF82" s="71"/>
      <c r="BG82" s="43">
        <f t="shared" si="21"/>
        <v>0</v>
      </c>
      <c r="BH82" s="567"/>
      <c r="BI82" s="549"/>
      <c r="BJ82" s="314">
        <f t="shared" si="23"/>
        <v>71</v>
      </c>
      <c r="BK82" s="578" t="s">
        <v>1301</v>
      </c>
      <c r="BL82" s="331" t="s">
        <v>41</v>
      </c>
      <c r="BM82" s="579">
        <v>3</v>
      </c>
      <c r="BN82" s="582" t="s">
        <v>1621</v>
      </c>
      <c r="BO82" s="583" t="s">
        <v>1622</v>
      </c>
      <c r="BP82" s="583" t="s">
        <v>1623</v>
      </c>
      <c r="BQ82" s="583" t="s">
        <v>1624</v>
      </c>
      <c r="BR82" s="584" t="s">
        <v>1625</v>
      </c>
      <c r="BS82" s="585" t="s">
        <v>1626</v>
      </c>
      <c r="BT82" s="549"/>
      <c r="BV82" s="14"/>
      <c r="BW82" s="14"/>
      <c r="BX82" s="61">
        <f>IF('[1]Validation flags'!$H$3=1,0, IF( ISNUMBER(G82), 0, 1 ))</f>
        <v>0</v>
      </c>
      <c r="BY82" s="61">
        <f>IF('[1]Validation flags'!$H$3=1,0, IF( ISNUMBER(H82), 0, 1 ))</f>
        <v>0</v>
      </c>
      <c r="BZ82" s="61">
        <f>IF('[1]Validation flags'!$H$3=1,0, IF( ISNUMBER(I82), 0, 1 ))</f>
        <v>0</v>
      </c>
      <c r="CA82" s="61">
        <f>IF('[1]Validation flags'!$H$3=1,0, IF( ISNUMBER(J82), 0, 1 ))</f>
        <v>0</v>
      </c>
      <c r="CB82" s="61">
        <f>IF('[1]Validation flags'!$H$3=1,0, IF( ISNUMBER(K82), 0, 1 ))</f>
        <v>0</v>
      </c>
      <c r="CC82" s="577"/>
      <c r="CD82" s="61">
        <f>IF('[1]Validation flags'!$H$3=1,0, IF( ISNUMBER(M82), 0, 1 ))</f>
        <v>0</v>
      </c>
      <c r="CE82" s="61">
        <f>IF('[1]Validation flags'!$H$3=1,0, IF( ISNUMBER(N82), 0, 1 ))</f>
        <v>0</v>
      </c>
      <c r="CF82" s="61">
        <f>IF('[1]Validation flags'!$H$3=1,0, IF( ISNUMBER(O82), 0, 1 ))</f>
        <v>0</v>
      </c>
      <c r="CG82" s="61">
        <f>IF('[1]Validation flags'!$H$3=1,0, IF( ISNUMBER(P82), 0, 1 ))</f>
        <v>0</v>
      </c>
      <c r="CH82" s="61">
        <f>IF('[1]Validation flags'!$H$3=1,0, IF( ISNUMBER(Q82), 0, 1 ))</f>
        <v>0</v>
      </c>
      <c r="CI82" s="60"/>
      <c r="CJ82" s="61">
        <f>IF('[1]Validation flags'!$H$3=1,0, IF( ISNUMBER(S82), 0, 1 ))</f>
        <v>0</v>
      </c>
      <c r="CK82" s="61">
        <f>IF('[1]Validation flags'!$H$3=1,0, IF( ISNUMBER(T82), 0, 1 ))</f>
        <v>0</v>
      </c>
      <c r="CL82" s="61">
        <f>IF('[1]Validation flags'!$H$3=1,0, IF( ISNUMBER(U82), 0, 1 ))</f>
        <v>0</v>
      </c>
      <c r="CM82" s="61">
        <f>IF('[1]Validation flags'!$H$3=1,0, IF( ISNUMBER(V82), 0, 1 ))</f>
        <v>0</v>
      </c>
      <c r="CN82" s="61">
        <f>IF('[1]Validation flags'!$H$3=1,0, IF( ISNUMBER(W82), 0, 1 ))</f>
        <v>0</v>
      </c>
      <c r="CO82" s="60"/>
      <c r="CP82" s="61">
        <f>IF('[1]Validation flags'!$H$3=1,0, IF( ISNUMBER(Y82), 0, 1 ))</f>
        <v>0</v>
      </c>
      <c r="CQ82" s="61">
        <f>IF('[1]Validation flags'!$H$3=1,0, IF( ISNUMBER(Z82), 0, 1 ))</f>
        <v>0</v>
      </c>
      <c r="CR82" s="61">
        <f>IF('[1]Validation flags'!$H$3=1,0, IF( ISNUMBER(AA82), 0, 1 ))</f>
        <v>0</v>
      </c>
      <c r="CS82" s="61">
        <f>IF('[1]Validation flags'!$H$3=1,0, IF( ISNUMBER(AB82), 0, 1 ))</f>
        <v>0</v>
      </c>
      <c r="CT82" s="61">
        <f>IF('[1]Validation flags'!$H$3=1,0, IF( ISNUMBER(AC82), 0, 1 ))</f>
        <v>0</v>
      </c>
      <c r="CU82" s="60"/>
      <c r="CV82" s="61">
        <f>IF('[1]Validation flags'!$H$3=1,0, IF( ISNUMBER(AE82), 0, 1 ))</f>
        <v>0</v>
      </c>
      <c r="CW82" s="61">
        <f>IF('[1]Validation flags'!$H$3=1,0, IF( ISNUMBER(AF82), 0, 1 ))</f>
        <v>0</v>
      </c>
      <c r="CX82" s="61">
        <f>IF('[1]Validation flags'!$H$3=1,0, IF( ISNUMBER(AG82), 0, 1 ))</f>
        <v>0</v>
      </c>
      <c r="CY82" s="61">
        <f>IF('[1]Validation flags'!$H$3=1,0, IF( ISNUMBER(AH82), 0, 1 ))</f>
        <v>0</v>
      </c>
      <c r="CZ82" s="61">
        <f>IF('[1]Validation flags'!$H$3=1,0, IF( ISNUMBER(AI82), 0, 1 ))</f>
        <v>0</v>
      </c>
      <c r="DA82" s="60"/>
      <c r="DB82" s="61">
        <f>IF('[1]Validation flags'!$H$3=1,0, IF( ISNUMBER(AK82), 0, 1 ))</f>
        <v>0</v>
      </c>
      <c r="DC82" s="61">
        <f>IF('[1]Validation flags'!$H$3=1,0, IF( ISNUMBER(AL82), 0, 1 ))</f>
        <v>0</v>
      </c>
      <c r="DD82" s="61">
        <f>IF('[1]Validation flags'!$H$3=1,0, IF( ISNUMBER(AM82), 0, 1 ))</f>
        <v>0</v>
      </c>
      <c r="DE82" s="61">
        <f>IF('[1]Validation flags'!$H$3=1,0, IF( ISNUMBER(AN82), 0, 1 ))</f>
        <v>0</v>
      </c>
      <c r="DF82" s="61">
        <f>IF('[1]Validation flags'!$H$3=1,0, IF( ISNUMBER(AO82), 0, 1 ))</f>
        <v>0</v>
      </c>
      <c r="DG82" s="60"/>
      <c r="DH82" s="61">
        <f>IF('[1]Validation flags'!$H$3=1,0, IF( ISNUMBER(AQ82), 0, 1 ))</f>
        <v>0</v>
      </c>
      <c r="DI82" s="61">
        <f>IF('[1]Validation flags'!$H$3=1,0, IF( ISNUMBER(AR82), 0, 1 ))</f>
        <v>0</v>
      </c>
      <c r="DJ82" s="61">
        <f>IF('[1]Validation flags'!$H$3=1,0, IF( ISNUMBER(AS82), 0, 1 ))</f>
        <v>0</v>
      </c>
      <c r="DK82" s="61">
        <f>IF('[1]Validation flags'!$H$3=1,0, IF( ISNUMBER(AT82), 0, 1 ))</f>
        <v>0</v>
      </c>
      <c r="DL82" s="61">
        <f>IF('[1]Validation flags'!$H$3=1,0, IF( ISNUMBER(AU82), 0, 1 ))</f>
        <v>0</v>
      </c>
      <c r="DM82" s="60"/>
      <c r="DN82" s="61">
        <f>IF('[1]Validation flags'!$H$3=1,0, IF( ISNUMBER(AW82), 0, 1 ))</f>
        <v>0</v>
      </c>
      <c r="DO82" s="61">
        <f>IF('[1]Validation flags'!$H$3=1,0, IF( ISNUMBER(AX82), 0, 1 ))</f>
        <v>0</v>
      </c>
      <c r="DP82" s="61">
        <f>IF('[1]Validation flags'!$H$3=1,0, IF( ISNUMBER(AY82), 0, 1 ))</f>
        <v>0</v>
      </c>
      <c r="DQ82" s="61">
        <f>IF('[1]Validation flags'!$H$3=1,0, IF( ISNUMBER(AZ82), 0, 1 ))</f>
        <v>0</v>
      </c>
      <c r="DR82" s="61">
        <f>IF('[1]Validation flags'!$H$3=1,0, IF( ISNUMBER(BA82), 0, 1 ))</f>
        <v>0</v>
      </c>
      <c r="DS82" s="60"/>
    </row>
    <row r="83" spans="2:123" s="7" customFormat="1" ht="14.25" customHeight="1" x14ac:dyDescent="0.3">
      <c r="B83" s="314">
        <f t="shared" si="22"/>
        <v>72</v>
      </c>
      <c r="C83" s="578" t="s">
        <v>1308</v>
      </c>
      <c r="D83" s="586"/>
      <c r="E83" s="331" t="s">
        <v>41</v>
      </c>
      <c r="F83" s="579">
        <v>3</v>
      </c>
      <c r="G83" s="463">
        <v>0</v>
      </c>
      <c r="H83" s="451">
        <v>0</v>
      </c>
      <c r="I83" s="451">
        <v>0</v>
      </c>
      <c r="J83" s="451">
        <v>0</v>
      </c>
      <c r="K83" s="580">
        <v>0</v>
      </c>
      <c r="L83" s="581">
        <f t="shared" si="13"/>
        <v>0</v>
      </c>
      <c r="M83" s="463">
        <v>0</v>
      </c>
      <c r="N83" s="451">
        <v>0</v>
      </c>
      <c r="O83" s="451">
        <v>0</v>
      </c>
      <c r="P83" s="451">
        <v>0</v>
      </c>
      <c r="Q83" s="580">
        <v>0</v>
      </c>
      <c r="R83" s="581">
        <f t="shared" si="14"/>
        <v>0</v>
      </c>
      <c r="S83" s="463">
        <v>0</v>
      </c>
      <c r="T83" s="451">
        <v>0</v>
      </c>
      <c r="U83" s="451">
        <v>0</v>
      </c>
      <c r="V83" s="451">
        <v>0</v>
      </c>
      <c r="W83" s="580">
        <v>0</v>
      </c>
      <c r="X83" s="581">
        <f t="shared" si="15"/>
        <v>0</v>
      </c>
      <c r="Y83" s="463">
        <v>0</v>
      </c>
      <c r="Z83" s="451">
        <v>0</v>
      </c>
      <c r="AA83" s="451">
        <v>0</v>
      </c>
      <c r="AB83" s="451">
        <v>0</v>
      </c>
      <c r="AC83" s="580">
        <v>0</v>
      </c>
      <c r="AD83" s="581">
        <f t="shared" si="16"/>
        <v>0</v>
      </c>
      <c r="AE83" s="463">
        <v>0</v>
      </c>
      <c r="AF83" s="451">
        <v>0</v>
      </c>
      <c r="AG83" s="451">
        <v>0</v>
      </c>
      <c r="AH83" s="451">
        <v>0</v>
      </c>
      <c r="AI83" s="580">
        <v>0</v>
      </c>
      <c r="AJ83" s="581">
        <f t="shared" si="17"/>
        <v>0</v>
      </c>
      <c r="AK83" s="463">
        <v>0</v>
      </c>
      <c r="AL83" s="451">
        <v>0</v>
      </c>
      <c r="AM83" s="451">
        <v>0</v>
      </c>
      <c r="AN83" s="451">
        <v>0</v>
      </c>
      <c r="AO83" s="580">
        <v>0</v>
      </c>
      <c r="AP83" s="581">
        <f t="shared" si="18"/>
        <v>0</v>
      </c>
      <c r="AQ83" s="463">
        <v>0</v>
      </c>
      <c r="AR83" s="451">
        <v>0</v>
      </c>
      <c r="AS83" s="451">
        <v>0</v>
      </c>
      <c r="AT83" s="451">
        <v>0</v>
      </c>
      <c r="AU83" s="580">
        <v>0</v>
      </c>
      <c r="AV83" s="581">
        <f t="shared" si="19"/>
        <v>0</v>
      </c>
      <c r="AW83" s="463">
        <v>0</v>
      </c>
      <c r="AX83" s="451">
        <v>0</v>
      </c>
      <c r="AY83" s="451">
        <v>0</v>
      </c>
      <c r="AZ83" s="451">
        <v>0</v>
      </c>
      <c r="BA83" s="580">
        <v>0</v>
      </c>
      <c r="BB83" s="581">
        <f t="shared" si="20"/>
        <v>0</v>
      </c>
      <c r="BC83" s="424"/>
      <c r="BD83" s="91"/>
      <c r="BE83" s="430"/>
      <c r="BF83" s="71"/>
      <c r="BG83" s="43">
        <f t="shared" si="21"/>
        <v>0</v>
      </c>
      <c r="BH83" s="567"/>
      <c r="BI83" s="549"/>
      <c r="BJ83" s="314">
        <f t="shared" si="23"/>
        <v>72</v>
      </c>
      <c r="BK83" s="578" t="s">
        <v>1308</v>
      </c>
      <c r="BL83" s="331" t="s">
        <v>41</v>
      </c>
      <c r="BM83" s="579">
        <v>3</v>
      </c>
      <c r="BN83" s="582" t="s">
        <v>1627</v>
      </c>
      <c r="BO83" s="583" t="s">
        <v>1628</v>
      </c>
      <c r="BP83" s="583" t="s">
        <v>1629</v>
      </c>
      <c r="BQ83" s="583" t="s">
        <v>1630</v>
      </c>
      <c r="BR83" s="584" t="s">
        <v>1631</v>
      </c>
      <c r="BS83" s="585" t="s">
        <v>1632</v>
      </c>
      <c r="BT83" s="549"/>
      <c r="BV83" s="14"/>
      <c r="BW83" s="14"/>
      <c r="BX83" s="61">
        <f>IF('[1]Validation flags'!$H$3=1,0, IF( ISNUMBER(G83), 0, 1 ))</f>
        <v>0</v>
      </c>
      <c r="BY83" s="61">
        <f>IF('[1]Validation flags'!$H$3=1,0, IF( ISNUMBER(H83), 0, 1 ))</f>
        <v>0</v>
      </c>
      <c r="BZ83" s="61">
        <f>IF('[1]Validation flags'!$H$3=1,0, IF( ISNUMBER(I83), 0, 1 ))</f>
        <v>0</v>
      </c>
      <c r="CA83" s="61">
        <f>IF('[1]Validation flags'!$H$3=1,0, IF( ISNUMBER(J83), 0, 1 ))</f>
        <v>0</v>
      </c>
      <c r="CB83" s="61">
        <f>IF('[1]Validation flags'!$H$3=1,0, IF( ISNUMBER(K83), 0, 1 ))</f>
        <v>0</v>
      </c>
      <c r="CC83" s="577"/>
      <c r="CD83" s="61">
        <f>IF('[1]Validation flags'!$H$3=1,0, IF( ISNUMBER(M83), 0, 1 ))</f>
        <v>0</v>
      </c>
      <c r="CE83" s="61">
        <f>IF('[1]Validation flags'!$H$3=1,0, IF( ISNUMBER(N83), 0, 1 ))</f>
        <v>0</v>
      </c>
      <c r="CF83" s="61">
        <f>IF('[1]Validation flags'!$H$3=1,0, IF( ISNUMBER(O83), 0, 1 ))</f>
        <v>0</v>
      </c>
      <c r="CG83" s="61">
        <f>IF('[1]Validation flags'!$H$3=1,0, IF( ISNUMBER(P83), 0, 1 ))</f>
        <v>0</v>
      </c>
      <c r="CH83" s="61">
        <f>IF('[1]Validation flags'!$H$3=1,0, IF( ISNUMBER(Q83), 0, 1 ))</f>
        <v>0</v>
      </c>
      <c r="CI83" s="60"/>
      <c r="CJ83" s="61">
        <f>IF('[1]Validation flags'!$H$3=1,0, IF( ISNUMBER(S83), 0, 1 ))</f>
        <v>0</v>
      </c>
      <c r="CK83" s="61">
        <f>IF('[1]Validation flags'!$H$3=1,0, IF( ISNUMBER(T83), 0, 1 ))</f>
        <v>0</v>
      </c>
      <c r="CL83" s="61">
        <f>IF('[1]Validation flags'!$H$3=1,0, IF( ISNUMBER(U83), 0, 1 ))</f>
        <v>0</v>
      </c>
      <c r="CM83" s="61">
        <f>IF('[1]Validation flags'!$H$3=1,0, IF( ISNUMBER(V83), 0, 1 ))</f>
        <v>0</v>
      </c>
      <c r="CN83" s="61">
        <f>IF('[1]Validation flags'!$H$3=1,0, IF( ISNUMBER(W83), 0, 1 ))</f>
        <v>0</v>
      </c>
      <c r="CO83" s="60"/>
      <c r="CP83" s="61">
        <f>IF('[1]Validation flags'!$H$3=1,0, IF( ISNUMBER(Y83), 0, 1 ))</f>
        <v>0</v>
      </c>
      <c r="CQ83" s="61">
        <f>IF('[1]Validation flags'!$H$3=1,0, IF( ISNUMBER(Z83), 0, 1 ))</f>
        <v>0</v>
      </c>
      <c r="CR83" s="61">
        <f>IF('[1]Validation flags'!$H$3=1,0, IF( ISNUMBER(AA83), 0, 1 ))</f>
        <v>0</v>
      </c>
      <c r="CS83" s="61">
        <f>IF('[1]Validation flags'!$H$3=1,0, IF( ISNUMBER(AB83), 0, 1 ))</f>
        <v>0</v>
      </c>
      <c r="CT83" s="61">
        <f>IF('[1]Validation flags'!$H$3=1,0, IF( ISNUMBER(AC83), 0, 1 ))</f>
        <v>0</v>
      </c>
      <c r="CU83" s="60"/>
      <c r="CV83" s="61">
        <f>IF('[1]Validation flags'!$H$3=1,0, IF( ISNUMBER(AE83), 0, 1 ))</f>
        <v>0</v>
      </c>
      <c r="CW83" s="61">
        <f>IF('[1]Validation flags'!$H$3=1,0, IF( ISNUMBER(AF83), 0, 1 ))</f>
        <v>0</v>
      </c>
      <c r="CX83" s="61">
        <f>IF('[1]Validation flags'!$H$3=1,0, IF( ISNUMBER(AG83), 0, 1 ))</f>
        <v>0</v>
      </c>
      <c r="CY83" s="61">
        <f>IF('[1]Validation flags'!$H$3=1,0, IF( ISNUMBER(AH83), 0, 1 ))</f>
        <v>0</v>
      </c>
      <c r="CZ83" s="61">
        <f>IF('[1]Validation flags'!$H$3=1,0, IF( ISNUMBER(AI83), 0, 1 ))</f>
        <v>0</v>
      </c>
      <c r="DA83" s="60"/>
      <c r="DB83" s="61">
        <f>IF('[1]Validation flags'!$H$3=1,0, IF( ISNUMBER(AK83), 0, 1 ))</f>
        <v>0</v>
      </c>
      <c r="DC83" s="61">
        <f>IF('[1]Validation flags'!$H$3=1,0, IF( ISNUMBER(AL83), 0, 1 ))</f>
        <v>0</v>
      </c>
      <c r="DD83" s="61">
        <f>IF('[1]Validation flags'!$H$3=1,0, IF( ISNUMBER(AM83), 0, 1 ))</f>
        <v>0</v>
      </c>
      <c r="DE83" s="61">
        <f>IF('[1]Validation flags'!$H$3=1,0, IF( ISNUMBER(AN83), 0, 1 ))</f>
        <v>0</v>
      </c>
      <c r="DF83" s="61">
        <f>IF('[1]Validation flags'!$H$3=1,0, IF( ISNUMBER(AO83), 0, 1 ))</f>
        <v>0</v>
      </c>
      <c r="DG83" s="60"/>
      <c r="DH83" s="61">
        <f>IF('[1]Validation flags'!$H$3=1,0, IF( ISNUMBER(AQ83), 0, 1 ))</f>
        <v>0</v>
      </c>
      <c r="DI83" s="61">
        <f>IF('[1]Validation flags'!$H$3=1,0, IF( ISNUMBER(AR83), 0, 1 ))</f>
        <v>0</v>
      </c>
      <c r="DJ83" s="61">
        <f>IF('[1]Validation flags'!$H$3=1,0, IF( ISNUMBER(AS83), 0, 1 ))</f>
        <v>0</v>
      </c>
      <c r="DK83" s="61">
        <f>IF('[1]Validation flags'!$H$3=1,0, IF( ISNUMBER(AT83), 0, 1 ))</f>
        <v>0</v>
      </c>
      <c r="DL83" s="61">
        <f>IF('[1]Validation flags'!$H$3=1,0, IF( ISNUMBER(AU83), 0, 1 ))</f>
        <v>0</v>
      </c>
      <c r="DM83" s="60"/>
      <c r="DN83" s="61">
        <f>IF('[1]Validation flags'!$H$3=1,0, IF( ISNUMBER(AW83), 0, 1 ))</f>
        <v>0</v>
      </c>
      <c r="DO83" s="61">
        <f>IF('[1]Validation flags'!$H$3=1,0, IF( ISNUMBER(AX83), 0, 1 ))</f>
        <v>0</v>
      </c>
      <c r="DP83" s="61">
        <f>IF('[1]Validation flags'!$H$3=1,0, IF( ISNUMBER(AY83), 0, 1 ))</f>
        <v>0</v>
      </c>
      <c r="DQ83" s="61">
        <f>IF('[1]Validation flags'!$H$3=1,0, IF( ISNUMBER(AZ83), 0, 1 ))</f>
        <v>0</v>
      </c>
      <c r="DR83" s="61">
        <f>IF('[1]Validation flags'!$H$3=1,0, IF( ISNUMBER(BA83), 0, 1 ))</f>
        <v>0</v>
      </c>
      <c r="DS83" s="60"/>
    </row>
    <row r="84" spans="2:123" s="7" customFormat="1" ht="14.25" customHeight="1" x14ac:dyDescent="0.3">
      <c r="B84" s="587">
        <f t="shared" si="22"/>
        <v>73</v>
      </c>
      <c r="C84" s="588" t="s">
        <v>1315</v>
      </c>
      <c r="D84" s="589"/>
      <c r="E84" s="331" t="s">
        <v>41</v>
      </c>
      <c r="F84" s="579">
        <v>3</v>
      </c>
      <c r="G84" s="463">
        <v>0</v>
      </c>
      <c r="H84" s="451">
        <v>0</v>
      </c>
      <c r="I84" s="451">
        <v>0</v>
      </c>
      <c r="J84" s="451">
        <v>0</v>
      </c>
      <c r="K84" s="580">
        <v>0</v>
      </c>
      <c r="L84" s="581">
        <f t="shared" si="13"/>
        <v>0</v>
      </c>
      <c r="M84" s="463">
        <v>0</v>
      </c>
      <c r="N84" s="451">
        <v>0</v>
      </c>
      <c r="O84" s="451">
        <v>0</v>
      </c>
      <c r="P84" s="451">
        <v>0</v>
      </c>
      <c r="Q84" s="580">
        <v>0</v>
      </c>
      <c r="R84" s="581">
        <f t="shared" si="14"/>
        <v>0</v>
      </c>
      <c r="S84" s="463">
        <v>0</v>
      </c>
      <c r="T84" s="451">
        <v>0</v>
      </c>
      <c r="U84" s="451">
        <v>0</v>
      </c>
      <c r="V84" s="451">
        <v>0</v>
      </c>
      <c r="W84" s="580">
        <v>0</v>
      </c>
      <c r="X84" s="581">
        <f t="shared" si="15"/>
        <v>0</v>
      </c>
      <c r="Y84" s="463">
        <v>0</v>
      </c>
      <c r="Z84" s="451">
        <v>0</v>
      </c>
      <c r="AA84" s="451">
        <v>0</v>
      </c>
      <c r="AB84" s="451">
        <v>0</v>
      </c>
      <c r="AC84" s="580">
        <v>0</v>
      </c>
      <c r="AD84" s="581">
        <f t="shared" si="16"/>
        <v>0</v>
      </c>
      <c r="AE84" s="463">
        <v>0</v>
      </c>
      <c r="AF84" s="451">
        <v>0</v>
      </c>
      <c r="AG84" s="451">
        <v>0</v>
      </c>
      <c r="AH84" s="451">
        <v>0</v>
      </c>
      <c r="AI84" s="580">
        <v>0</v>
      </c>
      <c r="AJ84" s="581">
        <f t="shared" si="17"/>
        <v>0</v>
      </c>
      <c r="AK84" s="463">
        <v>0</v>
      </c>
      <c r="AL84" s="451">
        <v>0</v>
      </c>
      <c r="AM84" s="451">
        <v>0</v>
      </c>
      <c r="AN84" s="451">
        <v>0</v>
      </c>
      <c r="AO84" s="580">
        <v>0</v>
      </c>
      <c r="AP84" s="581">
        <f t="shared" si="18"/>
        <v>0</v>
      </c>
      <c r="AQ84" s="463">
        <v>0</v>
      </c>
      <c r="AR84" s="451">
        <v>0</v>
      </c>
      <c r="AS84" s="451">
        <v>0</v>
      </c>
      <c r="AT84" s="451">
        <v>0</v>
      </c>
      <c r="AU84" s="580">
        <v>0</v>
      </c>
      <c r="AV84" s="581">
        <f t="shared" si="19"/>
        <v>0</v>
      </c>
      <c r="AW84" s="463">
        <v>0</v>
      </c>
      <c r="AX84" s="451">
        <v>0</v>
      </c>
      <c r="AY84" s="451">
        <v>0</v>
      </c>
      <c r="AZ84" s="451">
        <v>0</v>
      </c>
      <c r="BA84" s="580">
        <v>0</v>
      </c>
      <c r="BB84" s="581">
        <f t="shared" si="20"/>
        <v>0</v>
      </c>
      <c r="BC84" s="424"/>
      <c r="BD84" s="91"/>
      <c r="BE84" s="430"/>
      <c r="BF84" s="71"/>
      <c r="BG84" s="43">
        <f t="shared" si="21"/>
        <v>0</v>
      </c>
      <c r="BH84" s="567"/>
      <c r="BI84" s="549"/>
      <c r="BJ84" s="587">
        <f t="shared" si="23"/>
        <v>73</v>
      </c>
      <c r="BK84" s="588" t="s">
        <v>1315</v>
      </c>
      <c r="BL84" s="331" t="s">
        <v>41</v>
      </c>
      <c r="BM84" s="579">
        <v>3</v>
      </c>
      <c r="BN84" s="590" t="s">
        <v>1633</v>
      </c>
      <c r="BO84" s="591" t="s">
        <v>1634</v>
      </c>
      <c r="BP84" s="591" t="s">
        <v>1635</v>
      </c>
      <c r="BQ84" s="591" t="s">
        <v>1636</v>
      </c>
      <c r="BR84" s="592" t="s">
        <v>1637</v>
      </c>
      <c r="BS84" s="585" t="s">
        <v>1638</v>
      </c>
      <c r="BT84" s="549"/>
      <c r="BV84" s="14"/>
      <c r="BW84" s="14"/>
      <c r="BX84" s="61">
        <f>IF('[1]Validation flags'!$H$3=1,0, IF( ISNUMBER(G84), 0, 1 ))</f>
        <v>0</v>
      </c>
      <c r="BY84" s="61">
        <f>IF('[1]Validation flags'!$H$3=1,0, IF( ISNUMBER(H84), 0, 1 ))</f>
        <v>0</v>
      </c>
      <c r="BZ84" s="61">
        <f>IF('[1]Validation flags'!$H$3=1,0, IF( ISNUMBER(I84), 0, 1 ))</f>
        <v>0</v>
      </c>
      <c r="CA84" s="61">
        <f>IF('[1]Validation flags'!$H$3=1,0, IF( ISNUMBER(J84), 0, 1 ))</f>
        <v>0</v>
      </c>
      <c r="CB84" s="61">
        <f>IF('[1]Validation flags'!$H$3=1,0, IF( ISNUMBER(K84), 0, 1 ))</f>
        <v>0</v>
      </c>
      <c r="CC84" s="577"/>
      <c r="CD84" s="61">
        <f>IF('[1]Validation flags'!$H$3=1,0, IF( ISNUMBER(M84), 0, 1 ))</f>
        <v>0</v>
      </c>
      <c r="CE84" s="61">
        <f>IF('[1]Validation flags'!$H$3=1,0, IF( ISNUMBER(N84), 0, 1 ))</f>
        <v>0</v>
      </c>
      <c r="CF84" s="61">
        <f>IF('[1]Validation flags'!$H$3=1,0, IF( ISNUMBER(O84), 0, 1 ))</f>
        <v>0</v>
      </c>
      <c r="CG84" s="61">
        <f>IF('[1]Validation flags'!$H$3=1,0, IF( ISNUMBER(P84), 0, 1 ))</f>
        <v>0</v>
      </c>
      <c r="CH84" s="61">
        <f>IF('[1]Validation flags'!$H$3=1,0, IF( ISNUMBER(Q84), 0, 1 ))</f>
        <v>0</v>
      </c>
      <c r="CI84" s="60"/>
      <c r="CJ84" s="61">
        <f>IF('[1]Validation flags'!$H$3=1,0, IF( ISNUMBER(S84), 0, 1 ))</f>
        <v>0</v>
      </c>
      <c r="CK84" s="61">
        <f>IF('[1]Validation flags'!$H$3=1,0, IF( ISNUMBER(T84), 0, 1 ))</f>
        <v>0</v>
      </c>
      <c r="CL84" s="61">
        <f>IF('[1]Validation flags'!$H$3=1,0, IF( ISNUMBER(U84), 0, 1 ))</f>
        <v>0</v>
      </c>
      <c r="CM84" s="61">
        <f>IF('[1]Validation flags'!$H$3=1,0, IF( ISNUMBER(V84), 0, 1 ))</f>
        <v>0</v>
      </c>
      <c r="CN84" s="61">
        <f>IF('[1]Validation flags'!$H$3=1,0, IF( ISNUMBER(W84), 0, 1 ))</f>
        <v>0</v>
      </c>
      <c r="CO84" s="60"/>
      <c r="CP84" s="61">
        <f>IF('[1]Validation flags'!$H$3=1,0, IF( ISNUMBER(Y84), 0, 1 ))</f>
        <v>0</v>
      </c>
      <c r="CQ84" s="61">
        <f>IF('[1]Validation flags'!$H$3=1,0, IF( ISNUMBER(Z84), 0, 1 ))</f>
        <v>0</v>
      </c>
      <c r="CR84" s="61">
        <f>IF('[1]Validation flags'!$H$3=1,0, IF( ISNUMBER(AA84), 0, 1 ))</f>
        <v>0</v>
      </c>
      <c r="CS84" s="61">
        <f>IF('[1]Validation flags'!$H$3=1,0, IF( ISNUMBER(AB84), 0, 1 ))</f>
        <v>0</v>
      </c>
      <c r="CT84" s="61">
        <f>IF('[1]Validation flags'!$H$3=1,0, IF( ISNUMBER(AC84), 0, 1 ))</f>
        <v>0</v>
      </c>
      <c r="CU84" s="60"/>
      <c r="CV84" s="61">
        <f>IF('[1]Validation flags'!$H$3=1,0, IF( ISNUMBER(AE84), 0, 1 ))</f>
        <v>0</v>
      </c>
      <c r="CW84" s="61">
        <f>IF('[1]Validation flags'!$H$3=1,0, IF( ISNUMBER(AF84), 0, 1 ))</f>
        <v>0</v>
      </c>
      <c r="CX84" s="61">
        <f>IF('[1]Validation flags'!$H$3=1,0, IF( ISNUMBER(AG84), 0, 1 ))</f>
        <v>0</v>
      </c>
      <c r="CY84" s="61">
        <f>IF('[1]Validation flags'!$H$3=1,0, IF( ISNUMBER(AH84), 0, 1 ))</f>
        <v>0</v>
      </c>
      <c r="CZ84" s="61">
        <f>IF('[1]Validation flags'!$H$3=1,0, IF( ISNUMBER(AI84), 0, 1 ))</f>
        <v>0</v>
      </c>
      <c r="DA84" s="60"/>
      <c r="DB84" s="61">
        <f>IF('[1]Validation flags'!$H$3=1,0, IF( ISNUMBER(AK84), 0, 1 ))</f>
        <v>0</v>
      </c>
      <c r="DC84" s="61">
        <f>IF('[1]Validation flags'!$H$3=1,0, IF( ISNUMBER(AL84), 0, 1 ))</f>
        <v>0</v>
      </c>
      <c r="DD84" s="61">
        <f>IF('[1]Validation flags'!$H$3=1,0, IF( ISNUMBER(AM84), 0, 1 ))</f>
        <v>0</v>
      </c>
      <c r="DE84" s="61">
        <f>IF('[1]Validation flags'!$H$3=1,0, IF( ISNUMBER(AN84), 0, 1 ))</f>
        <v>0</v>
      </c>
      <c r="DF84" s="61">
        <f>IF('[1]Validation flags'!$H$3=1,0, IF( ISNUMBER(AO84), 0, 1 ))</f>
        <v>0</v>
      </c>
      <c r="DG84" s="60"/>
      <c r="DH84" s="61">
        <f>IF('[1]Validation flags'!$H$3=1,0, IF( ISNUMBER(AQ84), 0, 1 ))</f>
        <v>0</v>
      </c>
      <c r="DI84" s="61">
        <f>IF('[1]Validation flags'!$H$3=1,0, IF( ISNUMBER(AR84), 0, 1 ))</f>
        <v>0</v>
      </c>
      <c r="DJ84" s="61">
        <f>IF('[1]Validation flags'!$H$3=1,0, IF( ISNUMBER(AS84), 0, 1 ))</f>
        <v>0</v>
      </c>
      <c r="DK84" s="61">
        <f>IF('[1]Validation flags'!$H$3=1,0, IF( ISNUMBER(AT84), 0, 1 ))</f>
        <v>0</v>
      </c>
      <c r="DL84" s="61">
        <f>IF('[1]Validation flags'!$H$3=1,0, IF( ISNUMBER(AU84), 0, 1 ))</f>
        <v>0</v>
      </c>
      <c r="DM84" s="60"/>
      <c r="DN84" s="61">
        <f>IF('[1]Validation flags'!$H$3=1,0, IF( ISNUMBER(AW84), 0, 1 ))</f>
        <v>0</v>
      </c>
      <c r="DO84" s="61">
        <f>IF('[1]Validation flags'!$H$3=1,0, IF( ISNUMBER(AX84), 0, 1 ))</f>
        <v>0</v>
      </c>
      <c r="DP84" s="61">
        <f>IF('[1]Validation flags'!$H$3=1,0, IF( ISNUMBER(AY84), 0, 1 ))</f>
        <v>0</v>
      </c>
      <c r="DQ84" s="61">
        <f>IF('[1]Validation flags'!$H$3=1,0, IF( ISNUMBER(AZ84), 0, 1 ))</f>
        <v>0</v>
      </c>
      <c r="DR84" s="61">
        <f>IF('[1]Validation flags'!$H$3=1,0, IF( ISNUMBER(BA84), 0, 1 ))</f>
        <v>0</v>
      </c>
      <c r="DS84" s="60"/>
    </row>
    <row r="85" spans="2:123" s="7" customFormat="1" ht="14.25" customHeight="1" x14ac:dyDescent="0.3">
      <c r="B85" s="587">
        <f t="shared" si="22"/>
        <v>74</v>
      </c>
      <c r="C85" s="593" t="s">
        <v>437</v>
      </c>
      <c r="D85" s="589"/>
      <c r="E85" s="331" t="s">
        <v>41</v>
      </c>
      <c r="F85" s="579">
        <v>3</v>
      </c>
      <c r="G85" s="463">
        <v>0</v>
      </c>
      <c r="H85" s="451">
        <v>0</v>
      </c>
      <c r="I85" s="451">
        <v>0</v>
      </c>
      <c r="J85" s="451">
        <v>0</v>
      </c>
      <c r="K85" s="580">
        <v>0</v>
      </c>
      <c r="L85" s="581">
        <f t="shared" si="13"/>
        <v>0</v>
      </c>
      <c r="M85" s="463">
        <v>0</v>
      </c>
      <c r="N85" s="451">
        <v>0</v>
      </c>
      <c r="O85" s="451">
        <v>0</v>
      </c>
      <c r="P85" s="451">
        <v>0</v>
      </c>
      <c r="Q85" s="580">
        <v>0</v>
      </c>
      <c r="R85" s="581">
        <f t="shared" si="14"/>
        <v>0</v>
      </c>
      <c r="S85" s="463">
        <v>0</v>
      </c>
      <c r="T85" s="451">
        <v>0</v>
      </c>
      <c r="U85" s="451">
        <v>0</v>
      </c>
      <c r="V85" s="451">
        <v>0</v>
      </c>
      <c r="W85" s="580">
        <v>0</v>
      </c>
      <c r="X85" s="581">
        <f t="shared" si="15"/>
        <v>0</v>
      </c>
      <c r="Y85" s="463">
        <v>0</v>
      </c>
      <c r="Z85" s="451">
        <v>0</v>
      </c>
      <c r="AA85" s="451">
        <v>0</v>
      </c>
      <c r="AB85" s="451">
        <v>0</v>
      </c>
      <c r="AC85" s="580">
        <v>0</v>
      </c>
      <c r="AD85" s="581">
        <f t="shared" si="16"/>
        <v>0</v>
      </c>
      <c r="AE85" s="463">
        <v>0</v>
      </c>
      <c r="AF85" s="451">
        <v>0</v>
      </c>
      <c r="AG85" s="451">
        <v>0</v>
      </c>
      <c r="AH85" s="451">
        <v>0</v>
      </c>
      <c r="AI85" s="580">
        <v>0</v>
      </c>
      <c r="AJ85" s="581">
        <f t="shared" si="17"/>
        <v>0</v>
      </c>
      <c r="AK85" s="463">
        <v>0</v>
      </c>
      <c r="AL85" s="451">
        <v>0</v>
      </c>
      <c r="AM85" s="451">
        <v>0</v>
      </c>
      <c r="AN85" s="451">
        <v>0</v>
      </c>
      <c r="AO85" s="580">
        <v>0</v>
      </c>
      <c r="AP85" s="581">
        <f t="shared" si="18"/>
        <v>0</v>
      </c>
      <c r="AQ85" s="463">
        <v>0</v>
      </c>
      <c r="AR85" s="451">
        <v>0</v>
      </c>
      <c r="AS85" s="451">
        <v>0</v>
      </c>
      <c r="AT85" s="451">
        <v>0</v>
      </c>
      <c r="AU85" s="580">
        <v>0</v>
      </c>
      <c r="AV85" s="581">
        <f t="shared" si="19"/>
        <v>0</v>
      </c>
      <c r="AW85" s="463">
        <v>0</v>
      </c>
      <c r="AX85" s="451">
        <v>0</v>
      </c>
      <c r="AY85" s="451">
        <v>0</v>
      </c>
      <c r="AZ85" s="451">
        <v>0</v>
      </c>
      <c r="BA85" s="580">
        <v>0</v>
      </c>
      <c r="BB85" s="581">
        <f t="shared" si="20"/>
        <v>0</v>
      </c>
      <c r="BC85" s="424"/>
      <c r="BD85" s="91"/>
      <c r="BE85" s="430"/>
      <c r="BF85" s="71"/>
      <c r="BG85" s="43">
        <f t="shared" si="21"/>
        <v>0</v>
      </c>
      <c r="BH85" s="567"/>
      <c r="BI85" s="549"/>
      <c r="BJ85" s="587">
        <f t="shared" si="23"/>
        <v>74</v>
      </c>
      <c r="BK85" s="593" t="s">
        <v>437</v>
      </c>
      <c r="BL85" s="331" t="s">
        <v>41</v>
      </c>
      <c r="BM85" s="579">
        <v>3</v>
      </c>
      <c r="BN85" s="590" t="s">
        <v>1639</v>
      </c>
      <c r="BO85" s="591" t="s">
        <v>1640</v>
      </c>
      <c r="BP85" s="591" t="s">
        <v>1641</v>
      </c>
      <c r="BQ85" s="591" t="s">
        <v>1642</v>
      </c>
      <c r="BR85" s="592" t="s">
        <v>1643</v>
      </c>
      <c r="BS85" s="585" t="s">
        <v>1644</v>
      </c>
      <c r="BT85" s="549"/>
      <c r="BV85" s="14"/>
      <c r="BW85" s="14"/>
      <c r="BX85" s="61">
        <f>IF('[1]Validation flags'!$H$3=1,0, IF( ISNUMBER(G85), 0, 1 ))</f>
        <v>0</v>
      </c>
      <c r="BY85" s="61">
        <f>IF('[1]Validation flags'!$H$3=1,0, IF( ISNUMBER(H85), 0, 1 ))</f>
        <v>0</v>
      </c>
      <c r="BZ85" s="61">
        <f>IF('[1]Validation flags'!$H$3=1,0, IF( ISNUMBER(I85), 0, 1 ))</f>
        <v>0</v>
      </c>
      <c r="CA85" s="61">
        <f>IF('[1]Validation flags'!$H$3=1,0, IF( ISNUMBER(J85), 0, 1 ))</f>
        <v>0</v>
      </c>
      <c r="CB85" s="61">
        <f>IF('[1]Validation flags'!$H$3=1,0, IF( ISNUMBER(K85), 0, 1 ))</f>
        <v>0</v>
      </c>
      <c r="CC85" s="577"/>
      <c r="CD85" s="61">
        <f>IF('[1]Validation flags'!$H$3=1,0, IF( ISNUMBER(M85), 0, 1 ))</f>
        <v>0</v>
      </c>
      <c r="CE85" s="61">
        <f>IF('[1]Validation flags'!$H$3=1,0, IF( ISNUMBER(N85), 0, 1 ))</f>
        <v>0</v>
      </c>
      <c r="CF85" s="61">
        <f>IF('[1]Validation flags'!$H$3=1,0, IF( ISNUMBER(O85), 0, 1 ))</f>
        <v>0</v>
      </c>
      <c r="CG85" s="61">
        <f>IF('[1]Validation flags'!$H$3=1,0, IF( ISNUMBER(P85), 0, 1 ))</f>
        <v>0</v>
      </c>
      <c r="CH85" s="61">
        <f>IF('[1]Validation flags'!$H$3=1,0, IF( ISNUMBER(Q85), 0, 1 ))</f>
        <v>0</v>
      </c>
      <c r="CI85" s="60"/>
      <c r="CJ85" s="61">
        <f>IF('[1]Validation flags'!$H$3=1,0, IF( ISNUMBER(S85), 0, 1 ))</f>
        <v>0</v>
      </c>
      <c r="CK85" s="61">
        <f>IF('[1]Validation flags'!$H$3=1,0, IF( ISNUMBER(T85), 0, 1 ))</f>
        <v>0</v>
      </c>
      <c r="CL85" s="61">
        <f>IF('[1]Validation flags'!$H$3=1,0, IF( ISNUMBER(U85), 0, 1 ))</f>
        <v>0</v>
      </c>
      <c r="CM85" s="61">
        <f>IF('[1]Validation flags'!$H$3=1,0, IF( ISNUMBER(V85), 0, 1 ))</f>
        <v>0</v>
      </c>
      <c r="CN85" s="61">
        <f>IF('[1]Validation flags'!$H$3=1,0, IF( ISNUMBER(W85), 0, 1 ))</f>
        <v>0</v>
      </c>
      <c r="CO85" s="60"/>
      <c r="CP85" s="61">
        <f>IF('[1]Validation flags'!$H$3=1,0, IF( ISNUMBER(Y85), 0, 1 ))</f>
        <v>0</v>
      </c>
      <c r="CQ85" s="61">
        <f>IF('[1]Validation flags'!$H$3=1,0, IF( ISNUMBER(Z85), 0, 1 ))</f>
        <v>0</v>
      </c>
      <c r="CR85" s="61">
        <f>IF('[1]Validation flags'!$H$3=1,0, IF( ISNUMBER(AA85), 0, 1 ))</f>
        <v>0</v>
      </c>
      <c r="CS85" s="61">
        <f>IF('[1]Validation flags'!$H$3=1,0, IF( ISNUMBER(AB85), 0, 1 ))</f>
        <v>0</v>
      </c>
      <c r="CT85" s="61">
        <f>IF('[1]Validation flags'!$H$3=1,0, IF( ISNUMBER(AC85), 0, 1 ))</f>
        <v>0</v>
      </c>
      <c r="CU85" s="60"/>
      <c r="CV85" s="61">
        <f>IF('[1]Validation flags'!$H$3=1,0, IF( ISNUMBER(AE85), 0, 1 ))</f>
        <v>0</v>
      </c>
      <c r="CW85" s="61">
        <f>IF('[1]Validation flags'!$H$3=1,0, IF( ISNUMBER(AF85), 0, 1 ))</f>
        <v>0</v>
      </c>
      <c r="CX85" s="61">
        <f>IF('[1]Validation flags'!$H$3=1,0, IF( ISNUMBER(AG85), 0, 1 ))</f>
        <v>0</v>
      </c>
      <c r="CY85" s="61">
        <f>IF('[1]Validation flags'!$H$3=1,0, IF( ISNUMBER(AH85), 0, 1 ))</f>
        <v>0</v>
      </c>
      <c r="CZ85" s="61">
        <f>IF('[1]Validation flags'!$H$3=1,0, IF( ISNUMBER(AI85), 0, 1 ))</f>
        <v>0</v>
      </c>
      <c r="DA85" s="60"/>
      <c r="DB85" s="61">
        <f>IF('[1]Validation flags'!$H$3=1,0, IF( ISNUMBER(AK85), 0, 1 ))</f>
        <v>0</v>
      </c>
      <c r="DC85" s="61">
        <f>IF('[1]Validation flags'!$H$3=1,0, IF( ISNUMBER(AL85), 0, 1 ))</f>
        <v>0</v>
      </c>
      <c r="DD85" s="61">
        <f>IF('[1]Validation flags'!$H$3=1,0, IF( ISNUMBER(AM85), 0, 1 ))</f>
        <v>0</v>
      </c>
      <c r="DE85" s="61">
        <f>IF('[1]Validation flags'!$H$3=1,0, IF( ISNUMBER(AN85), 0, 1 ))</f>
        <v>0</v>
      </c>
      <c r="DF85" s="61">
        <f>IF('[1]Validation flags'!$H$3=1,0, IF( ISNUMBER(AO85), 0, 1 ))</f>
        <v>0</v>
      </c>
      <c r="DG85" s="60"/>
      <c r="DH85" s="61">
        <f>IF('[1]Validation flags'!$H$3=1,0, IF( ISNUMBER(AQ85), 0, 1 ))</f>
        <v>0</v>
      </c>
      <c r="DI85" s="61">
        <f>IF('[1]Validation flags'!$H$3=1,0, IF( ISNUMBER(AR85), 0, 1 ))</f>
        <v>0</v>
      </c>
      <c r="DJ85" s="61">
        <f>IF('[1]Validation flags'!$H$3=1,0, IF( ISNUMBER(AS85), 0, 1 ))</f>
        <v>0</v>
      </c>
      <c r="DK85" s="61">
        <f>IF('[1]Validation flags'!$H$3=1,0, IF( ISNUMBER(AT85), 0, 1 ))</f>
        <v>0</v>
      </c>
      <c r="DL85" s="61">
        <f>IF('[1]Validation flags'!$H$3=1,0, IF( ISNUMBER(AU85), 0, 1 ))</f>
        <v>0</v>
      </c>
      <c r="DM85" s="60"/>
      <c r="DN85" s="61">
        <f>IF('[1]Validation flags'!$H$3=1,0, IF( ISNUMBER(AW85), 0, 1 ))</f>
        <v>0</v>
      </c>
      <c r="DO85" s="61">
        <f>IF('[1]Validation flags'!$H$3=1,0, IF( ISNUMBER(AX85), 0, 1 ))</f>
        <v>0</v>
      </c>
      <c r="DP85" s="61">
        <f>IF('[1]Validation flags'!$H$3=1,0, IF( ISNUMBER(AY85), 0, 1 ))</f>
        <v>0</v>
      </c>
      <c r="DQ85" s="61">
        <f>IF('[1]Validation flags'!$H$3=1,0, IF( ISNUMBER(AZ85), 0, 1 ))</f>
        <v>0</v>
      </c>
      <c r="DR85" s="61">
        <f>IF('[1]Validation flags'!$H$3=1,0, IF( ISNUMBER(BA85), 0, 1 ))</f>
        <v>0</v>
      </c>
      <c r="DS85" s="60"/>
    </row>
    <row r="86" spans="2:123" s="7" customFormat="1" ht="14.25" customHeight="1" x14ac:dyDescent="0.3">
      <c r="B86" s="587">
        <f t="shared" si="22"/>
        <v>75</v>
      </c>
      <c r="C86" s="588" t="s">
        <v>443</v>
      </c>
      <c r="D86" s="589"/>
      <c r="E86" s="331" t="s">
        <v>41</v>
      </c>
      <c r="F86" s="579">
        <v>3</v>
      </c>
      <c r="G86" s="463">
        <v>0</v>
      </c>
      <c r="H86" s="451">
        <v>0</v>
      </c>
      <c r="I86" s="451">
        <v>0</v>
      </c>
      <c r="J86" s="451">
        <v>0</v>
      </c>
      <c r="K86" s="580">
        <v>0</v>
      </c>
      <c r="L86" s="581">
        <f t="shared" si="13"/>
        <v>0</v>
      </c>
      <c r="M86" s="463">
        <v>0</v>
      </c>
      <c r="N86" s="451">
        <v>0</v>
      </c>
      <c r="O86" s="451">
        <v>0</v>
      </c>
      <c r="P86" s="451">
        <v>0</v>
      </c>
      <c r="Q86" s="580">
        <v>0</v>
      </c>
      <c r="R86" s="581">
        <f t="shared" si="14"/>
        <v>0</v>
      </c>
      <c r="S86" s="463">
        <v>0</v>
      </c>
      <c r="T86" s="451">
        <v>0</v>
      </c>
      <c r="U86" s="451">
        <v>0</v>
      </c>
      <c r="V86" s="451">
        <v>0</v>
      </c>
      <c r="W86" s="580">
        <v>0</v>
      </c>
      <c r="X86" s="581">
        <f t="shared" si="15"/>
        <v>0</v>
      </c>
      <c r="Y86" s="463">
        <v>0</v>
      </c>
      <c r="Z86" s="451">
        <v>0</v>
      </c>
      <c r="AA86" s="451">
        <v>0</v>
      </c>
      <c r="AB86" s="451">
        <v>0</v>
      </c>
      <c r="AC86" s="580">
        <v>0</v>
      </c>
      <c r="AD86" s="581">
        <f t="shared" si="16"/>
        <v>0</v>
      </c>
      <c r="AE86" s="463">
        <v>0</v>
      </c>
      <c r="AF86" s="451">
        <v>0</v>
      </c>
      <c r="AG86" s="451">
        <v>0</v>
      </c>
      <c r="AH86" s="451">
        <v>0</v>
      </c>
      <c r="AI86" s="580">
        <v>0</v>
      </c>
      <c r="AJ86" s="581">
        <f t="shared" si="17"/>
        <v>0</v>
      </c>
      <c r="AK86" s="463">
        <v>0</v>
      </c>
      <c r="AL86" s="451">
        <v>0</v>
      </c>
      <c r="AM86" s="451">
        <v>0</v>
      </c>
      <c r="AN86" s="451">
        <v>0</v>
      </c>
      <c r="AO86" s="580">
        <v>0</v>
      </c>
      <c r="AP86" s="581">
        <f t="shared" si="18"/>
        <v>0</v>
      </c>
      <c r="AQ86" s="463">
        <v>0</v>
      </c>
      <c r="AR86" s="451">
        <v>0</v>
      </c>
      <c r="AS86" s="451">
        <v>0</v>
      </c>
      <c r="AT86" s="451">
        <v>0</v>
      </c>
      <c r="AU86" s="580">
        <v>0</v>
      </c>
      <c r="AV86" s="581">
        <f t="shared" si="19"/>
        <v>0</v>
      </c>
      <c r="AW86" s="463">
        <v>0</v>
      </c>
      <c r="AX86" s="451">
        <v>0</v>
      </c>
      <c r="AY86" s="451">
        <v>0</v>
      </c>
      <c r="AZ86" s="451">
        <v>0</v>
      </c>
      <c r="BA86" s="580">
        <v>0</v>
      </c>
      <c r="BB86" s="581">
        <f t="shared" si="20"/>
        <v>0</v>
      </c>
      <c r="BC86" s="424"/>
      <c r="BD86" s="91"/>
      <c r="BE86" s="430"/>
      <c r="BF86" s="71"/>
      <c r="BG86" s="43">
        <f t="shared" si="21"/>
        <v>0</v>
      </c>
      <c r="BH86" s="567"/>
      <c r="BI86" s="549"/>
      <c r="BJ86" s="587">
        <f t="shared" si="23"/>
        <v>75</v>
      </c>
      <c r="BK86" s="588" t="s">
        <v>443</v>
      </c>
      <c r="BL86" s="331" t="s">
        <v>41</v>
      </c>
      <c r="BM86" s="579">
        <v>3</v>
      </c>
      <c r="BN86" s="590" t="s">
        <v>1645</v>
      </c>
      <c r="BO86" s="591" t="s">
        <v>1646</v>
      </c>
      <c r="BP86" s="591" t="s">
        <v>1647</v>
      </c>
      <c r="BQ86" s="591" t="s">
        <v>1648</v>
      </c>
      <c r="BR86" s="592" t="s">
        <v>1649</v>
      </c>
      <c r="BS86" s="585" t="s">
        <v>1650</v>
      </c>
      <c r="BT86" s="549"/>
      <c r="BV86" s="14"/>
      <c r="BW86" s="14"/>
      <c r="BX86" s="61">
        <f>IF('[1]Validation flags'!$H$3=1,0, IF( ISNUMBER(G86), 0, 1 ))</f>
        <v>0</v>
      </c>
      <c r="BY86" s="61">
        <f>IF('[1]Validation flags'!$H$3=1,0, IF( ISNUMBER(H86), 0, 1 ))</f>
        <v>0</v>
      </c>
      <c r="BZ86" s="61">
        <f>IF('[1]Validation flags'!$H$3=1,0, IF( ISNUMBER(I86), 0, 1 ))</f>
        <v>0</v>
      </c>
      <c r="CA86" s="61">
        <f>IF('[1]Validation flags'!$H$3=1,0, IF( ISNUMBER(J86), 0, 1 ))</f>
        <v>0</v>
      </c>
      <c r="CB86" s="61">
        <f>IF('[1]Validation flags'!$H$3=1,0, IF( ISNUMBER(K86), 0, 1 ))</f>
        <v>0</v>
      </c>
      <c r="CC86" s="577"/>
      <c r="CD86" s="61">
        <f>IF('[1]Validation flags'!$H$3=1,0, IF( ISNUMBER(M86), 0, 1 ))</f>
        <v>0</v>
      </c>
      <c r="CE86" s="61">
        <f>IF('[1]Validation flags'!$H$3=1,0, IF( ISNUMBER(N86), 0, 1 ))</f>
        <v>0</v>
      </c>
      <c r="CF86" s="61">
        <f>IF('[1]Validation flags'!$H$3=1,0, IF( ISNUMBER(O86), 0, 1 ))</f>
        <v>0</v>
      </c>
      <c r="CG86" s="61">
        <f>IF('[1]Validation flags'!$H$3=1,0, IF( ISNUMBER(P86), 0, 1 ))</f>
        <v>0</v>
      </c>
      <c r="CH86" s="61">
        <f>IF('[1]Validation flags'!$H$3=1,0, IF( ISNUMBER(Q86), 0, 1 ))</f>
        <v>0</v>
      </c>
      <c r="CI86" s="60"/>
      <c r="CJ86" s="61">
        <f>IF('[1]Validation flags'!$H$3=1,0, IF( ISNUMBER(S86), 0, 1 ))</f>
        <v>0</v>
      </c>
      <c r="CK86" s="61">
        <f>IF('[1]Validation flags'!$H$3=1,0, IF( ISNUMBER(T86), 0, 1 ))</f>
        <v>0</v>
      </c>
      <c r="CL86" s="61">
        <f>IF('[1]Validation flags'!$H$3=1,0, IF( ISNUMBER(U86), 0, 1 ))</f>
        <v>0</v>
      </c>
      <c r="CM86" s="61">
        <f>IF('[1]Validation flags'!$H$3=1,0, IF( ISNUMBER(V86), 0, 1 ))</f>
        <v>0</v>
      </c>
      <c r="CN86" s="61">
        <f>IF('[1]Validation flags'!$H$3=1,0, IF( ISNUMBER(W86), 0, 1 ))</f>
        <v>0</v>
      </c>
      <c r="CO86" s="60"/>
      <c r="CP86" s="61">
        <f>IF('[1]Validation flags'!$H$3=1,0, IF( ISNUMBER(Y86), 0, 1 ))</f>
        <v>0</v>
      </c>
      <c r="CQ86" s="61">
        <f>IF('[1]Validation flags'!$H$3=1,0, IF( ISNUMBER(Z86), 0, 1 ))</f>
        <v>0</v>
      </c>
      <c r="CR86" s="61">
        <f>IF('[1]Validation flags'!$H$3=1,0, IF( ISNUMBER(AA86), 0, 1 ))</f>
        <v>0</v>
      </c>
      <c r="CS86" s="61">
        <f>IF('[1]Validation flags'!$H$3=1,0, IF( ISNUMBER(AB86), 0, 1 ))</f>
        <v>0</v>
      </c>
      <c r="CT86" s="61">
        <f>IF('[1]Validation flags'!$H$3=1,0, IF( ISNUMBER(AC86), 0, 1 ))</f>
        <v>0</v>
      </c>
      <c r="CU86" s="60"/>
      <c r="CV86" s="61">
        <f>IF('[1]Validation flags'!$H$3=1,0, IF( ISNUMBER(AE86), 0, 1 ))</f>
        <v>0</v>
      </c>
      <c r="CW86" s="61">
        <f>IF('[1]Validation flags'!$H$3=1,0, IF( ISNUMBER(AF86), 0, 1 ))</f>
        <v>0</v>
      </c>
      <c r="CX86" s="61">
        <f>IF('[1]Validation flags'!$H$3=1,0, IF( ISNUMBER(AG86), 0, 1 ))</f>
        <v>0</v>
      </c>
      <c r="CY86" s="61">
        <f>IF('[1]Validation flags'!$H$3=1,0, IF( ISNUMBER(AH86), 0, 1 ))</f>
        <v>0</v>
      </c>
      <c r="CZ86" s="61">
        <f>IF('[1]Validation flags'!$H$3=1,0, IF( ISNUMBER(AI86), 0, 1 ))</f>
        <v>0</v>
      </c>
      <c r="DA86" s="60"/>
      <c r="DB86" s="61">
        <f>IF('[1]Validation flags'!$H$3=1,0, IF( ISNUMBER(AK86), 0, 1 ))</f>
        <v>0</v>
      </c>
      <c r="DC86" s="61">
        <f>IF('[1]Validation flags'!$H$3=1,0, IF( ISNUMBER(AL86), 0, 1 ))</f>
        <v>0</v>
      </c>
      <c r="DD86" s="61">
        <f>IF('[1]Validation flags'!$H$3=1,0, IF( ISNUMBER(AM86), 0, 1 ))</f>
        <v>0</v>
      </c>
      <c r="DE86" s="61">
        <f>IF('[1]Validation flags'!$H$3=1,0, IF( ISNUMBER(AN86), 0, 1 ))</f>
        <v>0</v>
      </c>
      <c r="DF86" s="61">
        <f>IF('[1]Validation flags'!$H$3=1,0, IF( ISNUMBER(AO86), 0, 1 ))</f>
        <v>0</v>
      </c>
      <c r="DG86" s="60"/>
      <c r="DH86" s="61">
        <f>IF('[1]Validation flags'!$H$3=1,0, IF( ISNUMBER(AQ86), 0, 1 ))</f>
        <v>0</v>
      </c>
      <c r="DI86" s="61">
        <f>IF('[1]Validation flags'!$H$3=1,0, IF( ISNUMBER(AR86), 0, 1 ))</f>
        <v>0</v>
      </c>
      <c r="DJ86" s="61">
        <f>IF('[1]Validation flags'!$H$3=1,0, IF( ISNUMBER(AS86), 0, 1 ))</f>
        <v>0</v>
      </c>
      <c r="DK86" s="61">
        <f>IF('[1]Validation flags'!$H$3=1,0, IF( ISNUMBER(AT86), 0, 1 ))</f>
        <v>0</v>
      </c>
      <c r="DL86" s="61">
        <f>IF('[1]Validation flags'!$H$3=1,0, IF( ISNUMBER(AU86), 0, 1 ))</f>
        <v>0</v>
      </c>
      <c r="DM86" s="60"/>
      <c r="DN86" s="61">
        <f>IF('[1]Validation flags'!$H$3=1,0, IF( ISNUMBER(AW86), 0, 1 ))</f>
        <v>0</v>
      </c>
      <c r="DO86" s="61">
        <f>IF('[1]Validation flags'!$H$3=1,0, IF( ISNUMBER(AX86), 0, 1 ))</f>
        <v>0</v>
      </c>
      <c r="DP86" s="61">
        <f>IF('[1]Validation flags'!$H$3=1,0, IF( ISNUMBER(AY86), 0, 1 ))</f>
        <v>0</v>
      </c>
      <c r="DQ86" s="61">
        <f>IF('[1]Validation flags'!$H$3=1,0, IF( ISNUMBER(AZ86), 0, 1 ))</f>
        <v>0</v>
      </c>
      <c r="DR86" s="61">
        <f>IF('[1]Validation flags'!$H$3=1,0, IF( ISNUMBER(BA86), 0, 1 ))</f>
        <v>0</v>
      </c>
      <c r="DS86" s="60"/>
    </row>
    <row r="87" spans="2:123" s="7" customFormat="1" ht="14.25" customHeight="1" x14ac:dyDescent="0.3">
      <c r="B87" s="587">
        <f t="shared" si="22"/>
        <v>76</v>
      </c>
      <c r="C87" s="594" t="s">
        <v>449</v>
      </c>
      <c r="D87" s="589"/>
      <c r="E87" s="331" t="s">
        <v>41</v>
      </c>
      <c r="F87" s="579">
        <v>3</v>
      </c>
      <c r="G87" s="463">
        <v>0</v>
      </c>
      <c r="H87" s="451">
        <v>0</v>
      </c>
      <c r="I87" s="451">
        <v>0</v>
      </c>
      <c r="J87" s="451">
        <v>0</v>
      </c>
      <c r="K87" s="580">
        <v>0</v>
      </c>
      <c r="L87" s="581">
        <f t="shared" si="13"/>
        <v>0</v>
      </c>
      <c r="M87" s="463">
        <v>0</v>
      </c>
      <c r="N87" s="451">
        <v>0</v>
      </c>
      <c r="O87" s="451">
        <v>0</v>
      </c>
      <c r="P87" s="451">
        <v>0</v>
      </c>
      <c r="Q87" s="580">
        <v>0</v>
      </c>
      <c r="R87" s="581">
        <f t="shared" si="14"/>
        <v>0</v>
      </c>
      <c r="S87" s="463">
        <v>0</v>
      </c>
      <c r="T87" s="451">
        <v>0</v>
      </c>
      <c r="U87" s="451">
        <v>0</v>
      </c>
      <c r="V87" s="451">
        <v>0</v>
      </c>
      <c r="W87" s="580">
        <v>0</v>
      </c>
      <c r="X87" s="581">
        <f t="shared" si="15"/>
        <v>0</v>
      </c>
      <c r="Y87" s="463">
        <v>0</v>
      </c>
      <c r="Z87" s="451">
        <v>0</v>
      </c>
      <c r="AA87" s="451">
        <v>0</v>
      </c>
      <c r="AB87" s="451">
        <v>0</v>
      </c>
      <c r="AC87" s="580">
        <v>0</v>
      </c>
      <c r="AD87" s="581">
        <f t="shared" si="16"/>
        <v>0</v>
      </c>
      <c r="AE87" s="463">
        <v>0</v>
      </c>
      <c r="AF87" s="451">
        <v>0</v>
      </c>
      <c r="AG87" s="451">
        <v>0</v>
      </c>
      <c r="AH87" s="451">
        <v>0</v>
      </c>
      <c r="AI87" s="580">
        <v>0</v>
      </c>
      <c r="AJ87" s="581">
        <f t="shared" si="17"/>
        <v>0</v>
      </c>
      <c r="AK87" s="463">
        <v>0</v>
      </c>
      <c r="AL87" s="451">
        <v>0</v>
      </c>
      <c r="AM87" s="451">
        <v>0</v>
      </c>
      <c r="AN87" s="451">
        <v>0</v>
      </c>
      <c r="AO87" s="580">
        <v>0</v>
      </c>
      <c r="AP87" s="581">
        <f t="shared" si="18"/>
        <v>0</v>
      </c>
      <c r="AQ87" s="463">
        <v>0</v>
      </c>
      <c r="AR87" s="451">
        <v>0</v>
      </c>
      <c r="AS87" s="451">
        <v>0</v>
      </c>
      <c r="AT87" s="451">
        <v>0</v>
      </c>
      <c r="AU87" s="580">
        <v>0</v>
      </c>
      <c r="AV87" s="581">
        <f t="shared" si="19"/>
        <v>0</v>
      </c>
      <c r="AW87" s="463">
        <v>0</v>
      </c>
      <c r="AX87" s="451">
        <v>0</v>
      </c>
      <c r="AY87" s="451">
        <v>0</v>
      </c>
      <c r="AZ87" s="451">
        <v>0</v>
      </c>
      <c r="BA87" s="580">
        <v>0</v>
      </c>
      <c r="BB87" s="581">
        <f t="shared" si="20"/>
        <v>0</v>
      </c>
      <c r="BC87" s="424"/>
      <c r="BD87" s="91"/>
      <c r="BE87" s="430"/>
      <c r="BF87" s="71"/>
      <c r="BG87" s="43">
        <f t="shared" si="21"/>
        <v>0</v>
      </c>
      <c r="BH87" s="567"/>
      <c r="BI87" s="549"/>
      <c r="BJ87" s="587">
        <f t="shared" si="23"/>
        <v>76</v>
      </c>
      <c r="BK87" s="594" t="s">
        <v>449</v>
      </c>
      <c r="BL87" s="331" t="s">
        <v>41</v>
      </c>
      <c r="BM87" s="579">
        <v>3</v>
      </c>
      <c r="BN87" s="582" t="s">
        <v>1651</v>
      </c>
      <c r="BO87" s="583" t="s">
        <v>1652</v>
      </c>
      <c r="BP87" s="583" t="s">
        <v>1653</v>
      </c>
      <c r="BQ87" s="583" t="s">
        <v>1654</v>
      </c>
      <c r="BR87" s="584" t="s">
        <v>1655</v>
      </c>
      <c r="BS87" s="585" t="s">
        <v>1656</v>
      </c>
      <c r="BT87" s="549"/>
      <c r="BV87" s="14"/>
      <c r="BW87" s="14"/>
      <c r="BX87" s="61">
        <f>IF('[1]Validation flags'!$H$3=1,0, IF( ISNUMBER(G87), 0, 1 ))</f>
        <v>0</v>
      </c>
      <c r="BY87" s="61">
        <f>IF('[1]Validation flags'!$H$3=1,0, IF( ISNUMBER(H87), 0, 1 ))</f>
        <v>0</v>
      </c>
      <c r="BZ87" s="61">
        <f>IF('[1]Validation flags'!$H$3=1,0, IF( ISNUMBER(I87), 0, 1 ))</f>
        <v>0</v>
      </c>
      <c r="CA87" s="61">
        <f>IF('[1]Validation flags'!$H$3=1,0, IF( ISNUMBER(J87), 0, 1 ))</f>
        <v>0</v>
      </c>
      <c r="CB87" s="61">
        <f>IF('[1]Validation flags'!$H$3=1,0, IF( ISNUMBER(K87), 0, 1 ))</f>
        <v>0</v>
      </c>
      <c r="CC87" s="577"/>
      <c r="CD87" s="61">
        <f>IF('[1]Validation flags'!$H$3=1,0, IF( ISNUMBER(M87), 0, 1 ))</f>
        <v>0</v>
      </c>
      <c r="CE87" s="61">
        <f>IF('[1]Validation flags'!$H$3=1,0, IF( ISNUMBER(N87), 0, 1 ))</f>
        <v>0</v>
      </c>
      <c r="CF87" s="61">
        <f>IF('[1]Validation flags'!$H$3=1,0, IF( ISNUMBER(O87), 0, 1 ))</f>
        <v>0</v>
      </c>
      <c r="CG87" s="61">
        <f>IF('[1]Validation flags'!$H$3=1,0, IF( ISNUMBER(P87), 0, 1 ))</f>
        <v>0</v>
      </c>
      <c r="CH87" s="61">
        <f>IF('[1]Validation flags'!$H$3=1,0, IF( ISNUMBER(Q87), 0, 1 ))</f>
        <v>0</v>
      </c>
      <c r="CI87" s="60"/>
      <c r="CJ87" s="61">
        <f>IF('[1]Validation flags'!$H$3=1,0, IF( ISNUMBER(S87), 0, 1 ))</f>
        <v>0</v>
      </c>
      <c r="CK87" s="61">
        <f>IF('[1]Validation flags'!$H$3=1,0, IF( ISNUMBER(T87), 0, 1 ))</f>
        <v>0</v>
      </c>
      <c r="CL87" s="61">
        <f>IF('[1]Validation flags'!$H$3=1,0, IF( ISNUMBER(U87), 0, 1 ))</f>
        <v>0</v>
      </c>
      <c r="CM87" s="61">
        <f>IF('[1]Validation flags'!$H$3=1,0, IF( ISNUMBER(V87), 0, 1 ))</f>
        <v>0</v>
      </c>
      <c r="CN87" s="61">
        <f>IF('[1]Validation flags'!$H$3=1,0, IF( ISNUMBER(W87), 0, 1 ))</f>
        <v>0</v>
      </c>
      <c r="CO87" s="60"/>
      <c r="CP87" s="61">
        <f>IF('[1]Validation flags'!$H$3=1,0, IF( ISNUMBER(Y87), 0, 1 ))</f>
        <v>0</v>
      </c>
      <c r="CQ87" s="61">
        <f>IF('[1]Validation flags'!$H$3=1,0, IF( ISNUMBER(Z87), 0, 1 ))</f>
        <v>0</v>
      </c>
      <c r="CR87" s="61">
        <f>IF('[1]Validation flags'!$H$3=1,0, IF( ISNUMBER(AA87), 0, 1 ))</f>
        <v>0</v>
      </c>
      <c r="CS87" s="61">
        <f>IF('[1]Validation flags'!$H$3=1,0, IF( ISNUMBER(AB87), 0, 1 ))</f>
        <v>0</v>
      </c>
      <c r="CT87" s="61">
        <f>IF('[1]Validation flags'!$H$3=1,0, IF( ISNUMBER(AC87), 0, 1 ))</f>
        <v>0</v>
      </c>
      <c r="CU87" s="60"/>
      <c r="CV87" s="61">
        <f>IF('[1]Validation flags'!$H$3=1,0, IF( ISNUMBER(AE87), 0, 1 ))</f>
        <v>0</v>
      </c>
      <c r="CW87" s="61">
        <f>IF('[1]Validation flags'!$H$3=1,0, IF( ISNUMBER(AF87), 0, 1 ))</f>
        <v>0</v>
      </c>
      <c r="CX87" s="61">
        <f>IF('[1]Validation flags'!$H$3=1,0, IF( ISNUMBER(AG87), 0, 1 ))</f>
        <v>0</v>
      </c>
      <c r="CY87" s="61">
        <f>IF('[1]Validation flags'!$H$3=1,0, IF( ISNUMBER(AH87), 0, 1 ))</f>
        <v>0</v>
      </c>
      <c r="CZ87" s="61">
        <f>IF('[1]Validation flags'!$H$3=1,0, IF( ISNUMBER(AI87), 0, 1 ))</f>
        <v>0</v>
      </c>
      <c r="DA87" s="60"/>
      <c r="DB87" s="61">
        <f>IF('[1]Validation flags'!$H$3=1,0, IF( ISNUMBER(AK87), 0, 1 ))</f>
        <v>0</v>
      </c>
      <c r="DC87" s="61">
        <f>IF('[1]Validation flags'!$H$3=1,0, IF( ISNUMBER(AL87), 0, 1 ))</f>
        <v>0</v>
      </c>
      <c r="DD87" s="61">
        <f>IF('[1]Validation flags'!$H$3=1,0, IF( ISNUMBER(AM87), 0, 1 ))</f>
        <v>0</v>
      </c>
      <c r="DE87" s="61">
        <f>IF('[1]Validation flags'!$H$3=1,0, IF( ISNUMBER(AN87), 0, 1 ))</f>
        <v>0</v>
      </c>
      <c r="DF87" s="61">
        <f>IF('[1]Validation flags'!$H$3=1,0, IF( ISNUMBER(AO87), 0, 1 ))</f>
        <v>0</v>
      </c>
      <c r="DG87" s="60"/>
      <c r="DH87" s="61">
        <f>IF('[1]Validation flags'!$H$3=1,0, IF( ISNUMBER(AQ87), 0, 1 ))</f>
        <v>0</v>
      </c>
      <c r="DI87" s="61">
        <f>IF('[1]Validation flags'!$H$3=1,0, IF( ISNUMBER(AR87), 0, 1 ))</f>
        <v>0</v>
      </c>
      <c r="DJ87" s="61">
        <f>IF('[1]Validation flags'!$H$3=1,0, IF( ISNUMBER(AS87), 0, 1 ))</f>
        <v>0</v>
      </c>
      <c r="DK87" s="61">
        <f>IF('[1]Validation flags'!$H$3=1,0, IF( ISNUMBER(AT87), 0, 1 ))</f>
        <v>0</v>
      </c>
      <c r="DL87" s="61">
        <f>IF('[1]Validation flags'!$H$3=1,0, IF( ISNUMBER(AU87), 0, 1 ))</f>
        <v>0</v>
      </c>
      <c r="DM87" s="60"/>
      <c r="DN87" s="61">
        <f>IF('[1]Validation flags'!$H$3=1,0, IF( ISNUMBER(AW87), 0, 1 ))</f>
        <v>0</v>
      </c>
      <c r="DO87" s="61">
        <f>IF('[1]Validation flags'!$H$3=1,0, IF( ISNUMBER(AX87), 0, 1 ))</f>
        <v>0</v>
      </c>
      <c r="DP87" s="61">
        <f>IF('[1]Validation flags'!$H$3=1,0, IF( ISNUMBER(AY87), 0, 1 ))</f>
        <v>0</v>
      </c>
      <c r="DQ87" s="61">
        <f>IF('[1]Validation flags'!$H$3=1,0, IF( ISNUMBER(AZ87), 0, 1 ))</f>
        <v>0</v>
      </c>
      <c r="DR87" s="61">
        <f>IF('[1]Validation flags'!$H$3=1,0, IF( ISNUMBER(BA87), 0, 1 ))</f>
        <v>0</v>
      </c>
      <c r="DS87" s="60"/>
    </row>
    <row r="88" spans="2:123" s="7" customFormat="1" ht="14.25" customHeight="1" x14ac:dyDescent="0.3">
      <c r="B88" s="587">
        <f t="shared" si="22"/>
        <v>77</v>
      </c>
      <c r="C88" s="593" t="s">
        <v>1340</v>
      </c>
      <c r="D88" s="589"/>
      <c r="E88" s="331" t="s">
        <v>41</v>
      </c>
      <c r="F88" s="579">
        <v>3</v>
      </c>
      <c r="G88" s="463">
        <v>0</v>
      </c>
      <c r="H88" s="451">
        <v>0</v>
      </c>
      <c r="I88" s="451">
        <v>0</v>
      </c>
      <c r="J88" s="451">
        <v>0</v>
      </c>
      <c r="K88" s="580">
        <v>0</v>
      </c>
      <c r="L88" s="581">
        <f t="shared" si="13"/>
        <v>0</v>
      </c>
      <c r="M88" s="463">
        <v>0</v>
      </c>
      <c r="N88" s="451">
        <v>0</v>
      </c>
      <c r="O88" s="451">
        <v>0</v>
      </c>
      <c r="P88" s="451">
        <v>0</v>
      </c>
      <c r="Q88" s="580">
        <v>0</v>
      </c>
      <c r="R88" s="581">
        <f t="shared" si="14"/>
        <v>0</v>
      </c>
      <c r="S88" s="463">
        <v>0</v>
      </c>
      <c r="T88" s="451">
        <v>0</v>
      </c>
      <c r="U88" s="451">
        <v>0</v>
      </c>
      <c r="V88" s="451">
        <v>0</v>
      </c>
      <c r="W88" s="580">
        <v>0</v>
      </c>
      <c r="X88" s="581">
        <f t="shared" si="15"/>
        <v>0</v>
      </c>
      <c r="Y88" s="463">
        <v>0</v>
      </c>
      <c r="Z88" s="451">
        <v>0</v>
      </c>
      <c r="AA88" s="451">
        <v>0</v>
      </c>
      <c r="AB88" s="451">
        <v>0</v>
      </c>
      <c r="AC88" s="580">
        <v>0</v>
      </c>
      <c r="AD88" s="581">
        <f t="shared" si="16"/>
        <v>0</v>
      </c>
      <c r="AE88" s="463">
        <v>0</v>
      </c>
      <c r="AF88" s="451">
        <v>0</v>
      </c>
      <c r="AG88" s="451">
        <v>0</v>
      </c>
      <c r="AH88" s="451">
        <v>0</v>
      </c>
      <c r="AI88" s="580">
        <v>0</v>
      </c>
      <c r="AJ88" s="581">
        <f t="shared" si="17"/>
        <v>0</v>
      </c>
      <c r="AK88" s="463">
        <v>0</v>
      </c>
      <c r="AL88" s="451">
        <v>0</v>
      </c>
      <c r="AM88" s="451">
        <v>0</v>
      </c>
      <c r="AN88" s="451">
        <v>0</v>
      </c>
      <c r="AO88" s="580">
        <v>0</v>
      </c>
      <c r="AP88" s="581">
        <f t="shared" si="18"/>
        <v>0</v>
      </c>
      <c r="AQ88" s="463">
        <v>0</v>
      </c>
      <c r="AR88" s="451">
        <v>0</v>
      </c>
      <c r="AS88" s="451">
        <v>0</v>
      </c>
      <c r="AT88" s="451">
        <v>0</v>
      </c>
      <c r="AU88" s="580">
        <v>0</v>
      </c>
      <c r="AV88" s="581">
        <f t="shared" si="19"/>
        <v>0</v>
      </c>
      <c r="AW88" s="463">
        <v>0</v>
      </c>
      <c r="AX88" s="451">
        <v>0</v>
      </c>
      <c r="AY88" s="451">
        <v>0</v>
      </c>
      <c r="AZ88" s="451">
        <v>0</v>
      </c>
      <c r="BA88" s="580">
        <v>0</v>
      </c>
      <c r="BB88" s="581">
        <f t="shared" si="20"/>
        <v>0</v>
      </c>
      <c r="BC88" s="424"/>
      <c r="BD88" s="91"/>
      <c r="BE88" s="430"/>
      <c r="BF88" s="71"/>
      <c r="BG88" s="43">
        <f t="shared" si="21"/>
        <v>0</v>
      </c>
      <c r="BH88" s="567"/>
      <c r="BI88" s="549"/>
      <c r="BJ88" s="587">
        <f t="shared" si="23"/>
        <v>77</v>
      </c>
      <c r="BK88" s="593" t="s">
        <v>1340</v>
      </c>
      <c r="BL88" s="331" t="s">
        <v>41</v>
      </c>
      <c r="BM88" s="579">
        <v>3</v>
      </c>
      <c r="BN88" s="590" t="s">
        <v>1657</v>
      </c>
      <c r="BO88" s="591" t="s">
        <v>1658</v>
      </c>
      <c r="BP88" s="591" t="s">
        <v>1659</v>
      </c>
      <c r="BQ88" s="591" t="s">
        <v>1660</v>
      </c>
      <c r="BR88" s="592" t="s">
        <v>1661</v>
      </c>
      <c r="BS88" s="585" t="s">
        <v>1662</v>
      </c>
      <c r="BT88" s="549"/>
      <c r="BV88" s="14"/>
      <c r="BW88" s="14"/>
      <c r="BX88" s="61">
        <f>IF('[1]Validation flags'!$H$3=1,0, IF( ISNUMBER(G88), 0, 1 ))</f>
        <v>0</v>
      </c>
      <c r="BY88" s="61">
        <f>IF('[1]Validation flags'!$H$3=1,0, IF( ISNUMBER(H88), 0, 1 ))</f>
        <v>0</v>
      </c>
      <c r="BZ88" s="61">
        <f>IF('[1]Validation flags'!$H$3=1,0, IF( ISNUMBER(I88), 0, 1 ))</f>
        <v>0</v>
      </c>
      <c r="CA88" s="61">
        <f>IF('[1]Validation flags'!$H$3=1,0, IF( ISNUMBER(J88), 0, 1 ))</f>
        <v>0</v>
      </c>
      <c r="CB88" s="61">
        <f>IF('[1]Validation flags'!$H$3=1,0, IF( ISNUMBER(K88), 0, 1 ))</f>
        <v>0</v>
      </c>
      <c r="CC88" s="577"/>
      <c r="CD88" s="61">
        <f>IF('[1]Validation flags'!$H$3=1,0, IF( ISNUMBER(M88), 0, 1 ))</f>
        <v>0</v>
      </c>
      <c r="CE88" s="61">
        <f>IF('[1]Validation flags'!$H$3=1,0, IF( ISNUMBER(N88), 0, 1 ))</f>
        <v>0</v>
      </c>
      <c r="CF88" s="61">
        <f>IF('[1]Validation flags'!$H$3=1,0, IF( ISNUMBER(O88), 0, 1 ))</f>
        <v>0</v>
      </c>
      <c r="CG88" s="61">
        <f>IF('[1]Validation flags'!$H$3=1,0, IF( ISNUMBER(P88), 0, 1 ))</f>
        <v>0</v>
      </c>
      <c r="CH88" s="61">
        <f>IF('[1]Validation flags'!$H$3=1,0, IF( ISNUMBER(Q88), 0, 1 ))</f>
        <v>0</v>
      </c>
      <c r="CI88" s="60"/>
      <c r="CJ88" s="61">
        <f>IF('[1]Validation flags'!$H$3=1,0, IF( ISNUMBER(S88), 0, 1 ))</f>
        <v>0</v>
      </c>
      <c r="CK88" s="61">
        <f>IF('[1]Validation flags'!$H$3=1,0, IF( ISNUMBER(T88), 0, 1 ))</f>
        <v>0</v>
      </c>
      <c r="CL88" s="61">
        <f>IF('[1]Validation flags'!$H$3=1,0, IF( ISNUMBER(U88), 0, 1 ))</f>
        <v>0</v>
      </c>
      <c r="CM88" s="61">
        <f>IF('[1]Validation flags'!$H$3=1,0, IF( ISNUMBER(V88), 0, 1 ))</f>
        <v>0</v>
      </c>
      <c r="CN88" s="61">
        <f>IF('[1]Validation flags'!$H$3=1,0, IF( ISNUMBER(W88), 0, 1 ))</f>
        <v>0</v>
      </c>
      <c r="CO88" s="60"/>
      <c r="CP88" s="61">
        <f>IF('[1]Validation flags'!$H$3=1,0, IF( ISNUMBER(Y88), 0, 1 ))</f>
        <v>0</v>
      </c>
      <c r="CQ88" s="61">
        <f>IF('[1]Validation flags'!$H$3=1,0, IF( ISNUMBER(Z88), 0, 1 ))</f>
        <v>0</v>
      </c>
      <c r="CR88" s="61">
        <f>IF('[1]Validation flags'!$H$3=1,0, IF( ISNUMBER(AA88), 0, 1 ))</f>
        <v>0</v>
      </c>
      <c r="CS88" s="61">
        <f>IF('[1]Validation flags'!$H$3=1,0, IF( ISNUMBER(AB88), 0, 1 ))</f>
        <v>0</v>
      </c>
      <c r="CT88" s="61">
        <f>IF('[1]Validation flags'!$H$3=1,0, IF( ISNUMBER(AC88), 0, 1 ))</f>
        <v>0</v>
      </c>
      <c r="CU88" s="60"/>
      <c r="CV88" s="61">
        <f>IF('[1]Validation flags'!$H$3=1,0, IF( ISNUMBER(AE88), 0, 1 ))</f>
        <v>0</v>
      </c>
      <c r="CW88" s="61">
        <f>IF('[1]Validation flags'!$H$3=1,0, IF( ISNUMBER(AF88), 0, 1 ))</f>
        <v>0</v>
      </c>
      <c r="CX88" s="61">
        <f>IF('[1]Validation flags'!$H$3=1,0, IF( ISNUMBER(AG88), 0, 1 ))</f>
        <v>0</v>
      </c>
      <c r="CY88" s="61">
        <f>IF('[1]Validation flags'!$H$3=1,0, IF( ISNUMBER(AH88), 0, 1 ))</f>
        <v>0</v>
      </c>
      <c r="CZ88" s="61">
        <f>IF('[1]Validation flags'!$H$3=1,0, IF( ISNUMBER(AI88), 0, 1 ))</f>
        <v>0</v>
      </c>
      <c r="DA88" s="60"/>
      <c r="DB88" s="61">
        <f>IF('[1]Validation flags'!$H$3=1,0, IF( ISNUMBER(AK88), 0, 1 ))</f>
        <v>0</v>
      </c>
      <c r="DC88" s="61">
        <f>IF('[1]Validation flags'!$H$3=1,0, IF( ISNUMBER(AL88), 0, 1 ))</f>
        <v>0</v>
      </c>
      <c r="DD88" s="61">
        <f>IF('[1]Validation flags'!$H$3=1,0, IF( ISNUMBER(AM88), 0, 1 ))</f>
        <v>0</v>
      </c>
      <c r="DE88" s="61">
        <f>IF('[1]Validation flags'!$H$3=1,0, IF( ISNUMBER(AN88), 0, 1 ))</f>
        <v>0</v>
      </c>
      <c r="DF88" s="61">
        <f>IF('[1]Validation flags'!$H$3=1,0, IF( ISNUMBER(AO88), 0, 1 ))</f>
        <v>0</v>
      </c>
      <c r="DG88" s="60"/>
      <c r="DH88" s="61">
        <f>IF('[1]Validation flags'!$H$3=1,0, IF( ISNUMBER(AQ88), 0, 1 ))</f>
        <v>0</v>
      </c>
      <c r="DI88" s="61">
        <f>IF('[1]Validation flags'!$H$3=1,0, IF( ISNUMBER(AR88), 0, 1 ))</f>
        <v>0</v>
      </c>
      <c r="DJ88" s="61">
        <f>IF('[1]Validation flags'!$H$3=1,0, IF( ISNUMBER(AS88), 0, 1 ))</f>
        <v>0</v>
      </c>
      <c r="DK88" s="61">
        <f>IF('[1]Validation flags'!$H$3=1,0, IF( ISNUMBER(AT88), 0, 1 ))</f>
        <v>0</v>
      </c>
      <c r="DL88" s="61">
        <f>IF('[1]Validation flags'!$H$3=1,0, IF( ISNUMBER(AU88), 0, 1 ))</f>
        <v>0</v>
      </c>
      <c r="DM88" s="60"/>
      <c r="DN88" s="61">
        <f>IF('[1]Validation flags'!$H$3=1,0, IF( ISNUMBER(AW88), 0, 1 ))</f>
        <v>0</v>
      </c>
      <c r="DO88" s="61">
        <f>IF('[1]Validation flags'!$H$3=1,0, IF( ISNUMBER(AX88), 0, 1 ))</f>
        <v>0</v>
      </c>
      <c r="DP88" s="61">
        <f>IF('[1]Validation flags'!$H$3=1,0, IF( ISNUMBER(AY88), 0, 1 ))</f>
        <v>0</v>
      </c>
      <c r="DQ88" s="61">
        <f>IF('[1]Validation flags'!$H$3=1,0, IF( ISNUMBER(AZ88), 0, 1 ))</f>
        <v>0</v>
      </c>
      <c r="DR88" s="61">
        <f>IF('[1]Validation flags'!$H$3=1,0, IF( ISNUMBER(BA88), 0, 1 ))</f>
        <v>0</v>
      </c>
      <c r="DS88" s="60"/>
    </row>
    <row r="89" spans="2:123" s="7" customFormat="1" ht="14.25" customHeight="1" x14ac:dyDescent="0.3">
      <c r="B89" s="587">
        <f t="shared" si="22"/>
        <v>78</v>
      </c>
      <c r="C89" s="593" t="s">
        <v>1347</v>
      </c>
      <c r="D89" s="589"/>
      <c r="E89" s="331" t="s">
        <v>41</v>
      </c>
      <c r="F89" s="579">
        <v>3</v>
      </c>
      <c r="G89" s="463">
        <v>0</v>
      </c>
      <c r="H89" s="451">
        <v>0</v>
      </c>
      <c r="I89" s="451">
        <v>0</v>
      </c>
      <c r="J89" s="451">
        <v>0</v>
      </c>
      <c r="K89" s="580">
        <v>0</v>
      </c>
      <c r="L89" s="581">
        <f>SUM(G89:K89)</f>
        <v>0</v>
      </c>
      <c r="M89" s="463">
        <v>0</v>
      </c>
      <c r="N89" s="451">
        <v>0</v>
      </c>
      <c r="O89" s="451">
        <v>0</v>
      </c>
      <c r="P89" s="451">
        <v>0</v>
      </c>
      <c r="Q89" s="580">
        <v>0</v>
      </c>
      <c r="R89" s="581">
        <f>SUM(M89:Q89)</f>
        <v>0</v>
      </c>
      <c r="S89" s="463">
        <v>0</v>
      </c>
      <c r="T89" s="451">
        <v>0</v>
      </c>
      <c r="U89" s="451">
        <v>0</v>
      </c>
      <c r="V89" s="451">
        <v>0</v>
      </c>
      <c r="W89" s="580">
        <v>0</v>
      </c>
      <c r="X89" s="581">
        <f>SUM(S89:W89)</f>
        <v>0</v>
      </c>
      <c r="Y89" s="463">
        <v>0</v>
      </c>
      <c r="Z89" s="451">
        <v>0</v>
      </c>
      <c r="AA89" s="451">
        <v>0</v>
      </c>
      <c r="AB89" s="451">
        <v>0</v>
      </c>
      <c r="AC89" s="580">
        <v>0</v>
      </c>
      <c r="AD89" s="581">
        <f>SUM(Y89:AC89)</f>
        <v>0</v>
      </c>
      <c r="AE89" s="463">
        <v>0</v>
      </c>
      <c r="AF89" s="451">
        <v>0</v>
      </c>
      <c r="AG89" s="451">
        <v>0</v>
      </c>
      <c r="AH89" s="451">
        <v>0</v>
      </c>
      <c r="AI89" s="580">
        <v>0</v>
      </c>
      <c r="AJ89" s="581">
        <f>SUM(AE89:AI89)</f>
        <v>0</v>
      </c>
      <c r="AK89" s="463">
        <v>0</v>
      </c>
      <c r="AL89" s="451">
        <v>0</v>
      </c>
      <c r="AM89" s="451">
        <v>0</v>
      </c>
      <c r="AN89" s="451">
        <v>0</v>
      </c>
      <c r="AO89" s="580">
        <v>0</v>
      </c>
      <c r="AP89" s="581">
        <f>SUM(AK89:AO89)</f>
        <v>0</v>
      </c>
      <c r="AQ89" s="463">
        <v>0</v>
      </c>
      <c r="AR89" s="451">
        <v>0</v>
      </c>
      <c r="AS89" s="451">
        <v>0</v>
      </c>
      <c r="AT89" s="451">
        <v>0</v>
      </c>
      <c r="AU89" s="580">
        <v>0</v>
      </c>
      <c r="AV89" s="581">
        <f>SUM(AQ89:AU89)</f>
        <v>0</v>
      </c>
      <c r="AW89" s="463">
        <v>0</v>
      </c>
      <c r="AX89" s="451">
        <v>0</v>
      </c>
      <c r="AY89" s="451">
        <v>0</v>
      </c>
      <c r="AZ89" s="451">
        <v>0</v>
      </c>
      <c r="BA89" s="580">
        <v>0</v>
      </c>
      <c r="BB89" s="581">
        <f>SUM(AW89:BA89)</f>
        <v>0</v>
      </c>
      <c r="BC89" s="424"/>
      <c r="BD89" s="91"/>
      <c r="BE89" s="430"/>
      <c r="BF89" s="71"/>
      <c r="BG89" s="43">
        <f t="shared" si="21"/>
        <v>0</v>
      </c>
      <c r="BH89" s="567"/>
      <c r="BI89" s="549"/>
      <c r="BJ89" s="587">
        <f t="shared" si="23"/>
        <v>78</v>
      </c>
      <c r="BK89" s="593" t="s">
        <v>1347</v>
      </c>
      <c r="BL89" s="331" t="s">
        <v>41</v>
      </c>
      <c r="BM89" s="579">
        <v>3</v>
      </c>
      <c r="BN89" s="590" t="s">
        <v>1663</v>
      </c>
      <c r="BO89" s="591" t="s">
        <v>1664</v>
      </c>
      <c r="BP89" s="591" t="s">
        <v>1665</v>
      </c>
      <c r="BQ89" s="591" t="s">
        <v>1666</v>
      </c>
      <c r="BR89" s="592" t="s">
        <v>1667</v>
      </c>
      <c r="BS89" s="585" t="s">
        <v>1668</v>
      </c>
      <c r="BT89" s="549"/>
      <c r="BV89" s="14"/>
      <c r="BW89" s="14"/>
      <c r="BX89" s="61">
        <f>IF('[1]Validation flags'!$H$3=1,0, IF( ISNUMBER(G89), 0, 1 ))</f>
        <v>0</v>
      </c>
      <c r="BY89" s="61">
        <f>IF('[1]Validation flags'!$H$3=1,0, IF( ISNUMBER(H89), 0, 1 ))</f>
        <v>0</v>
      </c>
      <c r="BZ89" s="61">
        <f>IF('[1]Validation flags'!$H$3=1,0, IF( ISNUMBER(I89), 0, 1 ))</f>
        <v>0</v>
      </c>
      <c r="CA89" s="61">
        <f>IF('[1]Validation flags'!$H$3=1,0, IF( ISNUMBER(J89), 0, 1 ))</f>
        <v>0</v>
      </c>
      <c r="CB89" s="61">
        <f>IF('[1]Validation flags'!$H$3=1,0, IF( ISNUMBER(K89), 0, 1 ))</f>
        <v>0</v>
      </c>
      <c r="CC89" s="577"/>
      <c r="CD89" s="61">
        <f>IF('[1]Validation flags'!$H$3=1,0, IF( ISNUMBER(M89), 0, 1 ))</f>
        <v>0</v>
      </c>
      <c r="CE89" s="61">
        <f>IF('[1]Validation flags'!$H$3=1,0, IF( ISNUMBER(N89), 0, 1 ))</f>
        <v>0</v>
      </c>
      <c r="CF89" s="61">
        <f>IF('[1]Validation flags'!$H$3=1,0, IF( ISNUMBER(O89), 0, 1 ))</f>
        <v>0</v>
      </c>
      <c r="CG89" s="61">
        <f>IF('[1]Validation flags'!$H$3=1,0, IF( ISNUMBER(P89), 0, 1 ))</f>
        <v>0</v>
      </c>
      <c r="CH89" s="61">
        <f>IF('[1]Validation flags'!$H$3=1,0, IF( ISNUMBER(Q89), 0, 1 ))</f>
        <v>0</v>
      </c>
      <c r="CI89" s="60"/>
      <c r="CJ89" s="61">
        <f>IF('[1]Validation flags'!$H$3=1,0, IF( ISNUMBER(S89), 0, 1 ))</f>
        <v>0</v>
      </c>
      <c r="CK89" s="61">
        <f>IF('[1]Validation flags'!$H$3=1,0, IF( ISNUMBER(T89), 0, 1 ))</f>
        <v>0</v>
      </c>
      <c r="CL89" s="61">
        <f>IF('[1]Validation flags'!$H$3=1,0, IF( ISNUMBER(U89), 0, 1 ))</f>
        <v>0</v>
      </c>
      <c r="CM89" s="61">
        <f>IF('[1]Validation flags'!$H$3=1,0, IF( ISNUMBER(V89), 0, 1 ))</f>
        <v>0</v>
      </c>
      <c r="CN89" s="61">
        <f>IF('[1]Validation flags'!$H$3=1,0, IF( ISNUMBER(W89), 0, 1 ))</f>
        <v>0</v>
      </c>
      <c r="CO89" s="60"/>
      <c r="CP89" s="61">
        <f>IF('[1]Validation flags'!$H$3=1,0, IF( ISNUMBER(Y89), 0, 1 ))</f>
        <v>0</v>
      </c>
      <c r="CQ89" s="61">
        <f>IF('[1]Validation flags'!$H$3=1,0, IF( ISNUMBER(Z89), 0, 1 ))</f>
        <v>0</v>
      </c>
      <c r="CR89" s="61">
        <f>IF('[1]Validation flags'!$H$3=1,0, IF( ISNUMBER(AA89), 0, 1 ))</f>
        <v>0</v>
      </c>
      <c r="CS89" s="61">
        <f>IF('[1]Validation flags'!$H$3=1,0, IF( ISNUMBER(AB89), 0, 1 ))</f>
        <v>0</v>
      </c>
      <c r="CT89" s="61">
        <f>IF('[1]Validation flags'!$H$3=1,0, IF( ISNUMBER(AC89), 0, 1 ))</f>
        <v>0</v>
      </c>
      <c r="CU89" s="60"/>
      <c r="CV89" s="61">
        <f>IF('[1]Validation flags'!$H$3=1,0, IF( ISNUMBER(AE89), 0, 1 ))</f>
        <v>0</v>
      </c>
      <c r="CW89" s="61">
        <f>IF('[1]Validation flags'!$H$3=1,0, IF( ISNUMBER(AF89), 0, 1 ))</f>
        <v>0</v>
      </c>
      <c r="CX89" s="61">
        <f>IF('[1]Validation flags'!$H$3=1,0, IF( ISNUMBER(AG89), 0, 1 ))</f>
        <v>0</v>
      </c>
      <c r="CY89" s="61">
        <f>IF('[1]Validation flags'!$H$3=1,0, IF( ISNUMBER(AH89), 0, 1 ))</f>
        <v>0</v>
      </c>
      <c r="CZ89" s="61">
        <f>IF('[1]Validation flags'!$H$3=1,0, IF( ISNUMBER(AI89), 0, 1 ))</f>
        <v>0</v>
      </c>
      <c r="DA89" s="60"/>
      <c r="DB89" s="61">
        <f>IF('[1]Validation flags'!$H$3=1,0, IF( ISNUMBER(AK89), 0, 1 ))</f>
        <v>0</v>
      </c>
      <c r="DC89" s="61">
        <f>IF('[1]Validation flags'!$H$3=1,0, IF( ISNUMBER(AL89), 0, 1 ))</f>
        <v>0</v>
      </c>
      <c r="DD89" s="61">
        <f>IF('[1]Validation flags'!$H$3=1,0, IF( ISNUMBER(AM89), 0, 1 ))</f>
        <v>0</v>
      </c>
      <c r="DE89" s="61">
        <f>IF('[1]Validation flags'!$H$3=1,0, IF( ISNUMBER(AN89), 0, 1 ))</f>
        <v>0</v>
      </c>
      <c r="DF89" s="61">
        <f>IF('[1]Validation flags'!$H$3=1,0, IF( ISNUMBER(AO89), 0, 1 ))</f>
        <v>0</v>
      </c>
      <c r="DG89" s="60"/>
      <c r="DH89" s="61">
        <f>IF('[1]Validation flags'!$H$3=1,0, IF( ISNUMBER(AQ89), 0, 1 ))</f>
        <v>0</v>
      </c>
      <c r="DI89" s="61">
        <f>IF('[1]Validation flags'!$H$3=1,0, IF( ISNUMBER(AR89), 0, 1 ))</f>
        <v>0</v>
      </c>
      <c r="DJ89" s="61">
        <f>IF('[1]Validation flags'!$H$3=1,0, IF( ISNUMBER(AS89), 0, 1 ))</f>
        <v>0</v>
      </c>
      <c r="DK89" s="61">
        <f>IF('[1]Validation flags'!$H$3=1,0, IF( ISNUMBER(AT89), 0, 1 ))</f>
        <v>0</v>
      </c>
      <c r="DL89" s="61">
        <f>IF('[1]Validation flags'!$H$3=1,0, IF( ISNUMBER(AU89), 0, 1 ))</f>
        <v>0</v>
      </c>
      <c r="DM89" s="60"/>
      <c r="DN89" s="61">
        <f>IF('[1]Validation flags'!$H$3=1,0, IF( ISNUMBER(AW89), 0, 1 ))</f>
        <v>0</v>
      </c>
      <c r="DO89" s="61">
        <f>IF('[1]Validation flags'!$H$3=1,0, IF( ISNUMBER(AX89), 0, 1 ))</f>
        <v>0</v>
      </c>
      <c r="DP89" s="61">
        <f>IF('[1]Validation flags'!$H$3=1,0, IF( ISNUMBER(AY89), 0, 1 ))</f>
        <v>0</v>
      </c>
      <c r="DQ89" s="61">
        <f>IF('[1]Validation flags'!$H$3=1,0, IF( ISNUMBER(AZ89), 0, 1 ))</f>
        <v>0</v>
      </c>
      <c r="DR89" s="61">
        <f>IF('[1]Validation flags'!$H$3=1,0, IF( ISNUMBER(BA89), 0, 1 ))</f>
        <v>0</v>
      </c>
      <c r="DS89" s="60"/>
    </row>
    <row r="90" spans="2:123" s="7" customFormat="1" ht="14.25" customHeight="1" x14ac:dyDescent="0.3">
      <c r="B90" s="587">
        <f t="shared" si="22"/>
        <v>79</v>
      </c>
      <c r="C90" s="514" t="s">
        <v>1669</v>
      </c>
      <c r="D90" s="589"/>
      <c r="E90" s="331" t="s">
        <v>41</v>
      </c>
      <c r="F90" s="579">
        <v>3</v>
      </c>
      <c r="G90" s="463"/>
      <c r="H90" s="451"/>
      <c r="I90" s="451"/>
      <c r="J90" s="451"/>
      <c r="K90" s="580"/>
      <c r="L90" s="581">
        <f t="shared" si="13"/>
        <v>0</v>
      </c>
      <c r="M90" s="463"/>
      <c r="N90" s="451"/>
      <c r="O90" s="451"/>
      <c r="P90" s="451"/>
      <c r="Q90" s="580"/>
      <c r="R90" s="581">
        <f t="shared" si="14"/>
        <v>0</v>
      </c>
      <c r="S90" s="463"/>
      <c r="T90" s="451"/>
      <c r="U90" s="451"/>
      <c r="V90" s="451"/>
      <c r="W90" s="580"/>
      <c r="X90" s="581">
        <f t="shared" si="15"/>
        <v>0</v>
      </c>
      <c r="Y90" s="463"/>
      <c r="Z90" s="451"/>
      <c r="AA90" s="451"/>
      <c r="AB90" s="451"/>
      <c r="AC90" s="580"/>
      <c r="AD90" s="581">
        <f t="shared" si="16"/>
        <v>0</v>
      </c>
      <c r="AE90" s="463"/>
      <c r="AF90" s="451"/>
      <c r="AG90" s="451"/>
      <c r="AH90" s="451"/>
      <c r="AI90" s="580"/>
      <c r="AJ90" s="581">
        <f t="shared" si="17"/>
        <v>0</v>
      </c>
      <c r="AK90" s="463"/>
      <c r="AL90" s="451"/>
      <c r="AM90" s="451"/>
      <c r="AN90" s="451"/>
      <c r="AO90" s="580"/>
      <c r="AP90" s="581">
        <f t="shared" si="18"/>
        <v>0</v>
      </c>
      <c r="AQ90" s="463"/>
      <c r="AR90" s="451"/>
      <c r="AS90" s="451"/>
      <c r="AT90" s="451"/>
      <c r="AU90" s="580"/>
      <c r="AV90" s="581">
        <f t="shared" si="19"/>
        <v>0</v>
      </c>
      <c r="AW90" s="463"/>
      <c r="AX90" s="451"/>
      <c r="AY90" s="451"/>
      <c r="AZ90" s="451"/>
      <c r="BA90" s="580"/>
      <c r="BB90" s="581">
        <f t="shared" si="20"/>
        <v>0</v>
      </c>
      <c r="BC90" s="424"/>
      <c r="BD90" s="91"/>
      <c r="BE90" s="430" t="s">
        <v>498</v>
      </c>
      <c r="BF90" s="71"/>
      <c r="BG90" s="43">
        <f>(IF(SUM(BX90:DR90)=0,IF(BV90=1,$BV$5,0),$BX$5))</f>
        <v>0</v>
      </c>
      <c r="BH90" s="567"/>
      <c r="BI90" s="549"/>
      <c r="BJ90" s="587">
        <f t="shared" si="23"/>
        <v>79</v>
      </c>
      <c r="BK90" s="596" t="s">
        <v>1670</v>
      </c>
      <c r="BL90" s="331" t="s">
        <v>41</v>
      </c>
      <c r="BM90" s="579">
        <v>3</v>
      </c>
      <c r="BN90" s="590" t="s">
        <v>1671</v>
      </c>
      <c r="BO90" s="591" t="s">
        <v>1672</v>
      </c>
      <c r="BP90" s="591" t="s">
        <v>1673</v>
      </c>
      <c r="BQ90" s="591" t="s">
        <v>1674</v>
      </c>
      <c r="BR90" s="592" t="s">
        <v>1675</v>
      </c>
      <c r="BS90" s="585" t="s">
        <v>1676</v>
      </c>
      <c r="BT90" s="549"/>
      <c r="BV90" s="597">
        <f t="shared" ref="BV90:BV104" si="24" xml:space="preserve"> IF( AND( OR( C90 = DS90, C90=""), SUM(G90:BB90) &lt;&gt; 0), 1, 0 )</f>
        <v>0</v>
      </c>
      <c r="BW90" s="14"/>
      <c r="BX90" s="61">
        <f xml:space="preserve"> IF( OR( $C$90 = $DS$90, $C$90 =""), 0, IF( ISNUMBER( G90 ), 0, 1 ))</f>
        <v>0</v>
      </c>
      <c r="BY90" s="61">
        <f xml:space="preserve"> IF( OR( $C$90 = $DS$90, $C$90 =""), 0, IF( ISNUMBER( H90 ), 0, 1 ))</f>
        <v>0</v>
      </c>
      <c r="BZ90" s="61">
        <f xml:space="preserve"> IF( OR( $C$90 = $DS$90, $C$90 =""), 0, IF( ISNUMBER( I90 ), 0, 1 ))</f>
        <v>0</v>
      </c>
      <c r="CA90" s="61">
        <f xml:space="preserve"> IF( OR( $C$90 = $DS$90, $C$90 =""), 0, IF( ISNUMBER( J90 ), 0, 1 ))</f>
        <v>0</v>
      </c>
      <c r="CB90" s="61">
        <f xml:space="preserve"> IF( OR( $C$90 = $DS$90, $C$90 =""), 0, IF( ISNUMBER( K90 ), 0, 1 ))</f>
        <v>0</v>
      </c>
      <c r="CC90" s="8"/>
      <c r="CD90" s="61">
        <f xml:space="preserve"> IF( OR( $C$90 = $DS$90, $C$90 =""), 0, IF( ISNUMBER( M90 ), 0, 1 ))</f>
        <v>0</v>
      </c>
      <c r="CE90" s="61">
        <f xml:space="preserve"> IF( OR( $C$90 = $DS$90, $C$90 =""), 0, IF( ISNUMBER( N90 ), 0, 1 ))</f>
        <v>0</v>
      </c>
      <c r="CF90" s="61">
        <f xml:space="preserve"> IF( OR( $C$90 = $DS$90, $C$90 =""), 0, IF( ISNUMBER( O90 ), 0, 1 ))</f>
        <v>0</v>
      </c>
      <c r="CG90" s="61">
        <f xml:space="preserve"> IF( OR( $C$90 = $DS$90, $C$90 =""), 0, IF( ISNUMBER( P90 ), 0, 1 ))</f>
        <v>0</v>
      </c>
      <c r="CH90" s="61">
        <f xml:space="preserve"> IF( OR( $C$90 = $DS$90, $C$90 =""), 0, IF( ISNUMBER( Q90 ), 0, 1 ))</f>
        <v>0</v>
      </c>
      <c r="CI90" s="8"/>
      <c r="CJ90" s="61">
        <f xml:space="preserve"> IF( OR( $C$90 = $DS$90, $C$90 =""), 0, IF( ISNUMBER( S90 ), 0, 1 ))</f>
        <v>0</v>
      </c>
      <c r="CK90" s="61">
        <f xml:space="preserve"> IF( OR( $C$90 = $DS$90, $C$90 =""), 0, IF( ISNUMBER( T90 ), 0, 1 ))</f>
        <v>0</v>
      </c>
      <c r="CL90" s="61">
        <f xml:space="preserve"> IF( OR( $C$90 = $DS$90, $C$90 =""), 0, IF( ISNUMBER( U90 ), 0, 1 ))</f>
        <v>0</v>
      </c>
      <c r="CM90" s="61">
        <f xml:space="preserve"> IF( OR( $C$90 = $DS$90, $C$90 =""), 0, IF( ISNUMBER( V90 ), 0, 1 ))</f>
        <v>0</v>
      </c>
      <c r="CN90" s="61">
        <f xml:space="preserve"> IF( OR( $C$90 = $DS$90, $C$90 =""), 0, IF( ISNUMBER( W90 ), 0, 1 ))</f>
        <v>0</v>
      </c>
      <c r="CO90" s="8"/>
      <c r="CP90" s="61">
        <f xml:space="preserve"> IF( OR( $C$90 = $DS$90, $C$90 =""), 0, IF( ISNUMBER( Y90 ), 0, 1 ))</f>
        <v>0</v>
      </c>
      <c r="CQ90" s="61">
        <f xml:space="preserve"> IF( OR( $C$90 = $DS$90, $C$90 =""), 0, IF( ISNUMBER( Z90 ), 0, 1 ))</f>
        <v>0</v>
      </c>
      <c r="CR90" s="61">
        <f xml:space="preserve"> IF( OR( $C$90 = $DS$90, $C$90 =""), 0, IF( ISNUMBER( AA90 ), 0, 1 ))</f>
        <v>0</v>
      </c>
      <c r="CS90" s="61">
        <f xml:space="preserve"> IF( OR( $C$90 = $DS$90, $C$90 =""), 0, IF( ISNUMBER( AB90 ), 0, 1 ))</f>
        <v>0</v>
      </c>
      <c r="CT90" s="61">
        <f xml:space="preserve"> IF( OR( $C$90 = $DS$90, $C$90 =""), 0, IF( ISNUMBER( AC90 ), 0, 1 ))</f>
        <v>0</v>
      </c>
      <c r="CU90" s="8"/>
      <c r="CV90" s="61">
        <f xml:space="preserve"> IF( OR( $C$90 = $DS$90, $C$90 =""), 0, IF( ISNUMBER( AE90 ), 0, 1 ))</f>
        <v>0</v>
      </c>
      <c r="CW90" s="61">
        <f xml:space="preserve"> IF( OR( $C$90 = $DS$90, $C$90 =""), 0, IF( ISNUMBER( AF90 ), 0, 1 ))</f>
        <v>0</v>
      </c>
      <c r="CX90" s="61">
        <f xml:space="preserve"> IF( OR( $C$90 = $DS$90, $C$90 =""), 0, IF( ISNUMBER( AG90 ), 0, 1 ))</f>
        <v>0</v>
      </c>
      <c r="CY90" s="61">
        <f xml:space="preserve"> IF( OR( $C$90 = $DS$90, $C$90 =""), 0, IF( ISNUMBER( AH90 ), 0, 1 ))</f>
        <v>0</v>
      </c>
      <c r="CZ90" s="61">
        <f xml:space="preserve"> IF( OR( $C$90 = $DS$90, $C$90 =""), 0, IF( ISNUMBER( AI90 ), 0, 1 ))</f>
        <v>0</v>
      </c>
      <c r="DA90" s="8"/>
      <c r="DB90" s="61">
        <f xml:space="preserve"> IF( OR( $C$90 = $DS$90, $C$90 =""), 0, IF( ISNUMBER( AK90 ), 0, 1 ))</f>
        <v>0</v>
      </c>
      <c r="DC90" s="61">
        <f xml:space="preserve"> IF( OR( $C$90 = $DS$90, $C$90 =""), 0, IF( ISNUMBER( AL90 ), 0, 1 ))</f>
        <v>0</v>
      </c>
      <c r="DD90" s="61">
        <f xml:space="preserve"> IF( OR( $C$90 = $DS$90, $C$90 =""), 0, IF( ISNUMBER( AM90 ), 0, 1 ))</f>
        <v>0</v>
      </c>
      <c r="DE90" s="61">
        <f xml:space="preserve"> IF( OR( $C$90 = $DS$90, $C$90 =""), 0, IF( ISNUMBER( AN90 ), 0, 1 ))</f>
        <v>0</v>
      </c>
      <c r="DF90" s="61">
        <f xml:space="preserve"> IF( OR( $C$90 = $DS$90, $C$90 =""), 0, IF( ISNUMBER( AO90 ), 0, 1 ))</f>
        <v>0</v>
      </c>
      <c r="DG90" s="8"/>
      <c r="DH90" s="61">
        <f xml:space="preserve"> IF( OR( $C$90 = $DS$90, $C$90 =""), 0, IF( ISNUMBER( AQ90 ), 0, 1 ))</f>
        <v>0</v>
      </c>
      <c r="DI90" s="61">
        <f xml:space="preserve"> IF( OR( $C$90 = $DS$90, $C$90 =""), 0, IF( ISNUMBER( AR90 ), 0, 1 ))</f>
        <v>0</v>
      </c>
      <c r="DJ90" s="61">
        <f xml:space="preserve"> IF( OR( $C$90 = $DS$90, $C$90 =""), 0, IF( ISNUMBER( AS90 ), 0, 1 ))</f>
        <v>0</v>
      </c>
      <c r="DK90" s="61">
        <f xml:space="preserve"> IF( OR( $C$90 = $DS$90, $C$90 =""), 0, IF( ISNUMBER( AT90 ), 0, 1 ))</f>
        <v>0</v>
      </c>
      <c r="DL90" s="61">
        <f xml:space="preserve"> IF( OR( $C$90 = $DS$90, $C$90 =""), 0, IF( ISNUMBER( AU90 ), 0, 1 ))</f>
        <v>0</v>
      </c>
      <c r="DM90" s="8"/>
      <c r="DN90" s="61">
        <f xml:space="preserve"> IF( OR( $C$90 = $DS$90, $C$90 =""), 0, IF( ISNUMBER( AW90 ), 0, 1 ))</f>
        <v>0</v>
      </c>
      <c r="DO90" s="61">
        <f xml:space="preserve"> IF( OR( $C$90 = $DS$90, $C$90 =""), 0, IF( ISNUMBER( AX90 ), 0, 1 ))</f>
        <v>0</v>
      </c>
      <c r="DP90" s="61">
        <f xml:space="preserve"> IF( OR( $C$90 = $DS$90, $C$90 =""), 0, IF( ISNUMBER( AY90 ), 0, 1 ))</f>
        <v>0</v>
      </c>
      <c r="DQ90" s="61">
        <f xml:space="preserve"> IF( OR( $C$90 = $DS$90, $C$90 =""), 0, IF( ISNUMBER( AZ90 ), 0, 1 ))</f>
        <v>0</v>
      </c>
      <c r="DR90" s="61">
        <f xml:space="preserve"> IF( OR( $C$90 = $DS$90, $C$90 =""), 0, IF( ISNUMBER( BA90 ), 0, 1 ))</f>
        <v>0</v>
      </c>
      <c r="DS90" s="8" t="s">
        <v>1669</v>
      </c>
    </row>
    <row r="91" spans="2:123" s="7" customFormat="1" ht="14.25" customHeight="1" x14ac:dyDescent="0.3">
      <c r="B91" s="587">
        <f t="shared" si="22"/>
        <v>80</v>
      </c>
      <c r="C91" s="514" t="s">
        <v>1677</v>
      </c>
      <c r="D91" s="589"/>
      <c r="E91" s="331" t="s">
        <v>41</v>
      </c>
      <c r="F91" s="579">
        <v>3</v>
      </c>
      <c r="G91" s="463"/>
      <c r="H91" s="451"/>
      <c r="I91" s="451"/>
      <c r="J91" s="451"/>
      <c r="K91" s="580"/>
      <c r="L91" s="581">
        <f t="shared" si="13"/>
        <v>0</v>
      </c>
      <c r="M91" s="463"/>
      <c r="N91" s="451"/>
      <c r="O91" s="451"/>
      <c r="P91" s="451"/>
      <c r="Q91" s="580"/>
      <c r="R91" s="581">
        <f t="shared" si="14"/>
        <v>0</v>
      </c>
      <c r="S91" s="463"/>
      <c r="T91" s="451"/>
      <c r="U91" s="451"/>
      <c r="V91" s="451"/>
      <c r="W91" s="580"/>
      <c r="X91" s="581">
        <f t="shared" si="15"/>
        <v>0</v>
      </c>
      <c r="Y91" s="463"/>
      <c r="Z91" s="451"/>
      <c r="AA91" s="451"/>
      <c r="AB91" s="451"/>
      <c r="AC91" s="580"/>
      <c r="AD91" s="581">
        <f t="shared" si="16"/>
        <v>0</v>
      </c>
      <c r="AE91" s="463"/>
      <c r="AF91" s="451"/>
      <c r="AG91" s="451"/>
      <c r="AH91" s="451"/>
      <c r="AI91" s="580"/>
      <c r="AJ91" s="581">
        <f t="shared" si="17"/>
        <v>0</v>
      </c>
      <c r="AK91" s="463"/>
      <c r="AL91" s="451"/>
      <c r="AM91" s="451"/>
      <c r="AN91" s="451"/>
      <c r="AO91" s="580"/>
      <c r="AP91" s="581">
        <f t="shared" si="18"/>
        <v>0</v>
      </c>
      <c r="AQ91" s="463"/>
      <c r="AR91" s="451"/>
      <c r="AS91" s="451"/>
      <c r="AT91" s="451"/>
      <c r="AU91" s="580"/>
      <c r="AV91" s="581">
        <f t="shared" si="19"/>
        <v>0</v>
      </c>
      <c r="AW91" s="463"/>
      <c r="AX91" s="451"/>
      <c r="AY91" s="451"/>
      <c r="AZ91" s="451"/>
      <c r="BA91" s="580"/>
      <c r="BB91" s="581">
        <f t="shared" si="20"/>
        <v>0</v>
      </c>
      <c r="BC91" s="424"/>
      <c r="BD91" s="91"/>
      <c r="BE91" s="430" t="s">
        <v>498</v>
      </c>
      <c r="BF91" s="115"/>
      <c r="BG91" s="43">
        <f t="shared" ref="BG91:BG104" si="25">(IF(SUM(BX91:DR91)=0,IF(BV91=1,$BV$5,0),$BX$5))</f>
        <v>0</v>
      </c>
      <c r="BH91" s="567"/>
      <c r="BI91" s="549"/>
      <c r="BJ91" s="587">
        <f t="shared" si="23"/>
        <v>80</v>
      </c>
      <c r="BK91" s="598" t="s">
        <v>1678</v>
      </c>
      <c r="BL91" s="331" t="s">
        <v>41</v>
      </c>
      <c r="BM91" s="579">
        <v>3</v>
      </c>
      <c r="BN91" s="590" t="s">
        <v>1679</v>
      </c>
      <c r="BO91" s="591" t="s">
        <v>1680</v>
      </c>
      <c r="BP91" s="591" t="s">
        <v>1681</v>
      </c>
      <c r="BQ91" s="591" t="s">
        <v>1682</v>
      </c>
      <c r="BR91" s="592" t="s">
        <v>1683</v>
      </c>
      <c r="BS91" s="585" t="s">
        <v>1684</v>
      </c>
      <c r="BT91" s="549"/>
      <c r="BV91" s="597">
        <f t="shared" si="24"/>
        <v>0</v>
      </c>
      <c r="BW91" s="14"/>
      <c r="BX91" s="61">
        <f xml:space="preserve"> IF( OR( $C$91 = $DS$91, $C$91 =""), 0, IF( ISNUMBER( G91 ), 0, 1 ))</f>
        <v>0</v>
      </c>
      <c r="BY91" s="61">
        <f xml:space="preserve"> IF( OR( $C$91 = $DS$91, $C$91 =""), 0, IF( ISNUMBER( H91 ), 0, 1 ))</f>
        <v>0</v>
      </c>
      <c r="BZ91" s="61">
        <f xml:space="preserve"> IF( OR( $C$91 = $DS$91, $C$91 =""), 0, IF( ISNUMBER( I91 ), 0, 1 ))</f>
        <v>0</v>
      </c>
      <c r="CA91" s="61">
        <f xml:space="preserve"> IF( OR( $C$91 = $DS$91, $C$91 =""), 0, IF( ISNUMBER( J91 ), 0, 1 ))</f>
        <v>0</v>
      </c>
      <c r="CB91" s="61">
        <f xml:space="preserve"> IF( OR( $C$91 = $DS$91, $C$91 =""), 0, IF( ISNUMBER( K91 ), 0, 1 ))</f>
        <v>0</v>
      </c>
      <c r="CC91" s="8"/>
      <c r="CD91" s="61">
        <f xml:space="preserve"> IF( OR( $C$91 = $DS$91, $C$91 =""), 0, IF( ISNUMBER( M91 ), 0, 1 ))</f>
        <v>0</v>
      </c>
      <c r="CE91" s="61">
        <f xml:space="preserve"> IF( OR( $C$91 = $DS$91, $C$91 =""), 0, IF( ISNUMBER( N91 ), 0, 1 ))</f>
        <v>0</v>
      </c>
      <c r="CF91" s="61">
        <f xml:space="preserve"> IF( OR( $C$91 = $DS$91, $C$91 =""), 0, IF( ISNUMBER( O91 ), 0, 1 ))</f>
        <v>0</v>
      </c>
      <c r="CG91" s="61">
        <f xml:space="preserve"> IF( OR( $C$91 = $DS$91, $C$91 =""), 0, IF( ISNUMBER( P91 ), 0, 1 ))</f>
        <v>0</v>
      </c>
      <c r="CH91" s="61">
        <f xml:space="preserve"> IF( OR( $C$91 = $DS$91, $C$91 =""), 0, IF( ISNUMBER( Q91 ), 0, 1 ))</f>
        <v>0</v>
      </c>
      <c r="CI91" s="8"/>
      <c r="CJ91" s="61">
        <f xml:space="preserve"> IF( OR( $C$91 = $DS$91, $C$91 =""), 0, IF( ISNUMBER( S91 ), 0, 1 ))</f>
        <v>0</v>
      </c>
      <c r="CK91" s="61">
        <f xml:space="preserve"> IF( OR( $C$91 = $DS$91, $C$91 =""), 0, IF( ISNUMBER( T91 ), 0, 1 ))</f>
        <v>0</v>
      </c>
      <c r="CL91" s="61">
        <f xml:space="preserve"> IF( OR( $C$91 = $DS$91, $C$91 =""), 0, IF( ISNUMBER( U91 ), 0, 1 ))</f>
        <v>0</v>
      </c>
      <c r="CM91" s="61">
        <f xml:space="preserve"> IF( OR( $C$91 = $DS$91, $C$91 =""), 0, IF( ISNUMBER( V91 ), 0, 1 ))</f>
        <v>0</v>
      </c>
      <c r="CN91" s="61">
        <f xml:space="preserve"> IF( OR( $C$91 = $DS$91, $C$91 =""), 0, IF( ISNUMBER( W91 ), 0, 1 ))</f>
        <v>0</v>
      </c>
      <c r="CO91" s="8"/>
      <c r="CP91" s="61">
        <f xml:space="preserve"> IF( OR( $C$91 = $DS$91, $C$91 =""), 0, IF( ISNUMBER( Y91 ), 0, 1 ))</f>
        <v>0</v>
      </c>
      <c r="CQ91" s="61">
        <f xml:space="preserve"> IF( OR( $C$91 = $DS$91, $C$91 =""), 0, IF( ISNUMBER( Z91 ), 0, 1 ))</f>
        <v>0</v>
      </c>
      <c r="CR91" s="61">
        <f xml:space="preserve"> IF( OR( $C$91 = $DS$91, $C$91 =""), 0, IF( ISNUMBER( AA91 ), 0, 1 ))</f>
        <v>0</v>
      </c>
      <c r="CS91" s="61">
        <f xml:space="preserve"> IF( OR( $C$91 = $DS$91, $C$91 =""), 0, IF( ISNUMBER( AB91 ), 0, 1 ))</f>
        <v>0</v>
      </c>
      <c r="CT91" s="61">
        <f xml:space="preserve"> IF( OR( $C$91 = $DS$91, $C$91 =""), 0, IF( ISNUMBER( AC91 ), 0, 1 ))</f>
        <v>0</v>
      </c>
      <c r="CU91" s="8"/>
      <c r="CV91" s="61">
        <f xml:space="preserve"> IF( OR( $C$91 = $DS$91, $C$91 =""), 0, IF( ISNUMBER( AE91 ), 0, 1 ))</f>
        <v>0</v>
      </c>
      <c r="CW91" s="61">
        <f xml:space="preserve"> IF( OR( $C$91 = $DS$91, $C$91 =""), 0, IF( ISNUMBER( AF91 ), 0, 1 ))</f>
        <v>0</v>
      </c>
      <c r="CX91" s="61">
        <f xml:space="preserve"> IF( OR( $C$91 = $DS$91, $C$91 =""), 0, IF( ISNUMBER( AG91 ), 0, 1 ))</f>
        <v>0</v>
      </c>
      <c r="CY91" s="61">
        <f xml:space="preserve"> IF( OR( $C$91 = $DS$91, $C$91 =""), 0, IF( ISNUMBER( AH91 ), 0, 1 ))</f>
        <v>0</v>
      </c>
      <c r="CZ91" s="61">
        <f xml:space="preserve"> IF( OR( $C$91 = $DS$91, $C$91 =""), 0, IF( ISNUMBER( AI91 ), 0, 1 ))</f>
        <v>0</v>
      </c>
      <c r="DA91" s="8"/>
      <c r="DB91" s="61">
        <f xml:space="preserve"> IF( OR( $C$91 = $DS$91, $C$91 =""), 0, IF( ISNUMBER( AK91 ), 0, 1 ))</f>
        <v>0</v>
      </c>
      <c r="DC91" s="61">
        <f xml:space="preserve"> IF( OR( $C$91 = $DS$91, $C$91 =""), 0, IF( ISNUMBER( AL91 ), 0, 1 ))</f>
        <v>0</v>
      </c>
      <c r="DD91" s="61">
        <f xml:space="preserve"> IF( OR( $C$91 = $DS$91, $C$91 =""), 0, IF( ISNUMBER( AM91 ), 0, 1 ))</f>
        <v>0</v>
      </c>
      <c r="DE91" s="61">
        <f xml:space="preserve"> IF( OR( $C$91 = $DS$91, $C$91 =""), 0, IF( ISNUMBER( AN91 ), 0, 1 ))</f>
        <v>0</v>
      </c>
      <c r="DF91" s="61">
        <f xml:space="preserve"> IF( OR( $C$91 = $DS$91, $C$91 =""), 0, IF( ISNUMBER( AO91 ), 0, 1 ))</f>
        <v>0</v>
      </c>
      <c r="DG91" s="8"/>
      <c r="DH91" s="61">
        <f xml:space="preserve"> IF( OR( $C$91 = $DS$91, $C$91 =""), 0, IF( ISNUMBER( AQ91 ), 0, 1 ))</f>
        <v>0</v>
      </c>
      <c r="DI91" s="61">
        <f xml:space="preserve"> IF( OR( $C$91 = $DS$91, $C$91 =""), 0, IF( ISNUMBER( AR91 ), 0, 1 ))</f>
        <v>0</v>
      </c>
      <c r="DJ91" s="61">
        <f xml:space="preserve"> IF( OR( $C$91 = $DS$91, $C$91 =""), 0, IF( ISNUMBER( AS91 ), 0, 1 ))</f>
        <v>0</v>
      </c>
      <c r="DK91" s="61">
        <f xml:space="preserve"> IF( OR( $C$91 = $DS$91, $C$91 =""), 0, IF( ISNUMBER( AT91 ), 0, 1 ))</f>
        <v>0</v>
      </c>
      <c r="DL91" s="61">
        <f xml:space="preserve"> IF( OR( $C$91 = $DS$91, $C$91 =""), 0, IF( ISNUMBER( AU91 ), 0, 1 ))</f>
        <v>0</v>
      </c>
      <c r="DM91" s="8"/>
      <c r="DN91" s="61">
        <f xml:space="preserve"> IF( OR( $C$91 = $DS$91, $C$91 =""), 0, IF( ISNUMBER( AW91 ), 0, 1 ))</f>
        <v>0</v>
      </c>
      <c r="DO91" s="61">
        <f xml:space="preserve"> IF( OR( $C$91 = $DS$91, $C$91 =""), 0, IF( ISNUMBER( AX91 ), 0, 1 ))</f>
        <v>0</v>
      </c>
      <c r="DP91" s="61">
        <f xml:space="preserve"> IF( OR( $C$91 = $DS$91, $C$91 =""), 0, IF( ISNUMBER( AY91 ), 0, 1 ))</f>
        <v>0</v>
      </c>
      <c r="DQ91" s="61">
        <f xml:space="preserve"> IF( OR( $C$91 = $DS$91, $C$91 =""), 0, IF( ISNUMBER( AZ91 ), 0, 1 ))</f>
        <v>0</v>
      </c>
      <c r="DR91" s="61">
        <f xml:space="preserve"> IF( OR( $C$91 = $DS$91, $C$91 =""), 0, IF( ISNUMBER( BA91 ), 0, 1 ))</f>
        <v>0</v>
      </c>
      <c r="DS91" s="8" t="s">
        <v>1677</v>
      </c>
    </row>
    <row r="92" spans="2:123" s="7" customFormat="1" ht="14.25" customHeight="1" x14ac:dyDescent="0.3">
      <c r="B92" s="587">
        <f t="shared" si="22"/>
        <v>81</v>
      </c>
      <c r="C92" s="514" t="s">
        <v>1685</v>
      </c>
      <c r="D92" s="589"/>
      <c r="E92" s="331" t="s">
        <v>41</v>
      </c>
      <c r="F92" s="579">
        <v>3</v>
      </c>
      <c r="G92" s="463"/>
      <c r="H92" s="451"/>
      <c r="I92" s="451"/>
      <c r="J92" s="451"/>
      <c r="K92" s="580"/>
      <c r="L92" s="581">
        <f t="shared" si="13"/>
        <v>0</v>
      </c>
      <c r="M92" s="463"/>
      <c r="N92" s="451"/>
      <c r="O92" s="451"/>
      <c r="P92" s="451"/>
      <c r="Q92" s="580"/>
      <c r="R92" s="581">
        <f t="shared" si="14"/>
        <v>0</v>
      </c>
      <c r="S92" s="463"/>
      <c r="T92" s="451"/>
      <c r="U92" s="451"/>
      <c r="V92" s="451"/>
      <c r="W92" s="580"/>
      <c r="X92" s="581">
        <f t="shared" si="15"/>
        <v>0</v>
      </c>
      <c r="Y92" s="463"/>
      <c r="Z92" s="451"/>
      <c r="AA92" s="451"/>
      <c r="AB92" s="451"/>
      <c r="AC92" s="580"/>
      <c r="AD92" s="581">
        <f t="shared" si="16"/>
        <v>0</v>
      </c>
      <c r="AE92" s="463"/>
      <c r="AF92" s="451"/>
      <c r="AG92" s="451"/>
      <c r="AH92" s="451"/>
      <c r="AI92" s="580"/>
      <c r="AJ92" s="581">
        <f t="shared" si="17"/>
        <v>0</v>
      </c>
      <c r="AK92" s="463"/>
      <c r="AL92" s="451"/>
      <c r="AM92" s="451"/>
      <c r="AN92" s="451"/>
      <c r="AO92" s="580"/>
      <c r="AP92" s="581">
        <f t="shared" si="18"/>
        <v>0</v>
      </c>
      <c r="AQ92" s="463"/>
      <c r="AR92" s="451"/>
      <c r="AS92" s="451"/>
      <c r="AT92" s="451"/>
      <c r="AU92" s="580"/>
      <c r="AV92" s="581">
        <f t="shared" si="19"/>
        <v>0</v>
      </c>
      <c r="AW92" s="463"/>
      <c r="AX92" s="451"/>
      <c r="AY92" s="451"/>
      <c r="AZ92" s="451"/>
      <c r="BA92" s="580"/>
      <c r="BB92" s="581">
        <f t="shared" si="20"/>
        <v>0</v>
      </c>
      <c r="BC92" s="424"/>
      <c r="BD92" s="91"/>
      <c r="BE92" s="430" t="s">
        <v>498</v>
      </c>
      <c r="BF92" s="204"/>
      <c r="BG92" s="43">
        <f t="shared" si="25"/>
        <v>0</v>
      </c>
      <c r="BH92" s="567"/>
      <c r="BI92" s="549"/>
      <c r="BJ92" s="587">
        <f t="shared" si="23"/>
        <v>81</v>
      </c>
      <c r="BK92" s="596" t="s">
        <v>1686</v>
      </c>
      <c r="BL92" s="331" t="s">
        <v>41</v>
      </c>
      <c r="BM92" s="579">
        <v>3</v>
      </c>
      <c r="BN92" s="590" t="s">
        <v>1687</v>
      </c>
      <c r="BO92" s="591" t="s">
        <v>1688</v>
      </c>
      <c r="BP92" s="591" t="s">
        <v>1689</v>
      </c>
      <c r="BQ92" s="591" t="s">
        <v>1690</v>
      </c>
      <c r="BR92" s="592" t="s">
        <v>1691</v>
      </c>
      <c r="BS92" s="585" t="s">
        <v>1692</v>
      </c>
      <c r="BT92" s="549"/>
      <c r="BV92" s="597">
        <f t="shared" si="24"/>
        <v>0</v>
      </c>
      <c r="BW92" s="14"/>
      <c r="BX92" s="61">
        <f xml:space="preserve"> IF( OR( $C$92 = $DS$92, $C$92 =""), 0, IF( ISNUMBER( G92 ), 0, 1 ))</f>
        <v>0</v>
      </c>
      <c r="BY92" s="61">
        <f xml:space="preserve"> IF( OR( $C$92 = $DS$92, $C$92 =""), 0, IF( ISNUMBER( H92 ), 0, 1 ))</f>
        <v>0</v>
      </c>
      <c r="BZ92" s="61">
        <f xml:space="preserve"> IF( OR( $C$92 = $DS$92, $C$92 =""), 0, IF( ISNUMBER( I92 ), 0, 1 ))</f>
        <v>0</v>
      </c>
      <c r="CA92" s="61">
        <f xml:space="preserve"> IF( OR( $C$92 = $DS$92, $C$92 =""), 0, IF( ISNUMBER( J92 ), 0, 1 ))</f>
        <v>0</v>
      </c>
      <c r="CB92" s="61">
        <f xml:space="preserve"> IF( OR( $C$92 = $DS$92, $C$92 =""), 0, IF( ISNUMBER( K92 ), 0, 1 ))</f>
        <v>0</v>
      </c>
      <c r="CC92" s="8"/>
      <c r="CD92" s="61">
        <f xml:space="preserve"> IF( OR( $C$92 = $DS$92, $C$92 =""), 0, IF( ISNUMBER( M92 ), 0, 1 ))</f>
        <v>0</v>
      </c>
      <c r="CE92" s="61">
        <f xml:space="preserve"> IF( OR( $C$92 = $DS$92, $C$92 =""), 0, IF( ISNUMBER( N92 ), 0, 1 ))</f>
        <v>0</v>
      </c>
      <c r="CF92" s="61">
        <f xml:space="preserve"> IF( OR( $C$92 = $DS$92, $C$92 =""), 0, IF( ISNUMBER( O92 ), 0, 1 ))</f>
        <v>0</v>
      </c>
      <c r="CG92" s="61">
        <f xml:space="preserve"> IF( OR( $C$92 = $DS$92, $C$92 =""), 0, IF( ISNUMBER( P92 ), 0, 1 ))</f>
        <v>0</v>
      </c>
      <c r="CH92" s="61">
        <f xml:space="preserve"> IF( OR( $C$92 = $DS$92, $C$92 =""), 0, IF( ISNUMBER( Q92 ), 0, 1 ))</f>
        <v>0</v>
      </c>
      <c r="CI92" s="8"/>
      <c r="CJ92" s="61">
        <f xml:space="preserve"> IF( OR( $C$92 = $DS$92, $C$92 =""), 0, IF( ISNUMBER( S92 ), 0, 1 ))</f>
        <v>0</v>
      </c>
      <c r="CK92" s="61">
        <f xml:space="preserve"> IF( OR( $C$92 = $DS$92, $C$92 =""), 0, IF( ISNUMBER( T92 ), 0, 1 ))</f>
        <v>0</v>
      </c>
      <c r="CL92" s="61">
        <f xml:space="preserve"> IF( OR( $C$92 = $DS$92, $C$92 =""), 0, IF( ISNUMBER( U92 ), 0, 1 ))</f>
        <v>0</v>
      </c>
      <c r="CM92" s="61">
        <f xml:space="preserve"> IF( OR( $C$92 = $DS$92, $C$92 =""), 0, IF( ISNUMBER( V92 ), 0, 1 ))</f>
        <v>0</v>
      </c>
      <c r="CN92" s="61">
        <f xml:space="preserve"> IF( OR( $C$92 = $DS$92, $C$92 =""), 0, IF( ISNUMBER( W92 ), 0, 1 ))</f>
        <v>0</v>
      </c>
      <c r="CO92" s="8"/>
      <c r="CP92" s="61">
        <f xml:space="preserve"> IF( OR( $C$92 = $DS$92, $C$92 =""), 0, IF( ISNUMBER( Y92 ), 0, 1 ))</f>
        <v>0</v>
      </c>
      <c r="CQ92" s="61">
        <f xml:space="preserve"> IF( OR( $C$92 = $DS$92, $C$92 =""), 0, IF( ISNUMBER( Z92 ), 0, 1 ))</f>
        <v>0</v>
      </c>
      <c r="CR92" s="61">
        <f xml:space="preserve"> IF( OR( $C$92 = $DS$92, $C$92 =""), 0, IF( ISNUMBER( AA92 ), 0, 1 ))</f>
        <v>0</v>
      </c>
      <c r="CS92" s="61">
        <f xml:space="preserve"> IF( OR( $C$92 = $DS$92, $C$92 =""), 0, IF( ISNUMBER( AB92 ), 0, 1 ))</f>
        <v>0</v>
      </c>
      <c r="CT92" s="61">
        <f xml:space="preserve"> IF( OR( $C$92 = $DS$92, $C$92 =""), 0, IF( ISNUMBER( AC92 ), 0, 1 ))</f>
        <v>0</v>
      </c>
      <c r="CU92" s="8"/>
      <c r="CV92" s="61">
        <f xml:space="preserve"> IF( OR( $C$92 = $DS$92, $C$92 =""), 0, IF( ISNUMBER( AE92 ), 0, 1 ))</f>
        <v>0</v>
      </c>
      <c r="CW92" s="61">
        <f xml:space="preserve"> IF( OR( $C$92 = $DS$92, $C$92 =""), 0, IF( ISNUMBER( AF92 ), 0, 1 ))</f>
        <v>0</v>
      </c>
      <c r="CX92" s="61">
        <f xml:space="preserve"> IF( OR( $C$92 = $DS$92, $C$92 =""), 0, IF( ISNUMBER( AG92 ), 0, 1 ))</f>
        <v>0</v>
      </c>
      <c r="CY92" s="61">
        <f xml:space="preserve"> IF( OR( $C$92 = $DS$92, $C$92 =""), 0, IF( ISNUMBER( AH92 ), 0, 1 ))</f>
        <v>0</v>
      </c>
      <c r="CZ92" s="61">
        <f xml:space="preserve"> IF( OR( $C$92 = $DS$92, $C$92 =""), 0, IF( ISNUMBER( AI92 ), 0, 1 ))</f>
        <v>0</v>
      </c>
      <c r="DA92" s="8"/>
      <c r="DB92" s="61">
        <f xml:space="preserve"> IF( OR( $C$92 = $DS$92, $C$92 =""), 0, IF( ISNUMBER( AK92 ), 0, 1 ))</f>
        <v>0</v>
      </c>
      <c r="DC92" s="61">
        <f xml:space="preserve"> IF( OR( $C$92 = $DS$92, $C$92 =""), 0, IF( ISNUMBER( AL92 ), 0, 1 ))</f>
        <v>0</v>
      </c>
      <c r="DD92" s="61">
        <f xml:space="preserve"> IF( OR( $C$92 = $DS$92, $C$92 =""), 0, IF( ISNUMBER( AM92 ), 0, 1 ))</f>
        <v>0</v>
      </c>
      <c r="DE92" s="61">
        <f xml:space="preserve"> IF( OR( $C$92 = $DS$92, $C$92 =""), 0, IF( ISNUMBER( AN92 ), 0, 1 ))</f>
        <v>0</v>
      </c>
      <c r="DF92" s="61">
        <f xml:space="preserve"> IF( OR( $C$92 = $DS$92, $C$92 =""), 0, IF( ISNUMBER( AO92 ), 0, 1 ))</f>
        <v>0</v>
      </c>
      <c r="DG92" s="8"/>
      <c r="DH92" s="61">
        <f xml:space="preserve"> IF( OR( $C$92 = $DS$92, $C$92 =""), 0, IF( ISNUMBER( AQ92 ), 0, 1 ))</f>
        <v>0</v>
      </c>
      <c r="DI92" s="61">
        <f xml:space="preserve"> IF( OR( $C$92 = $DS$92, $C$92 =""), 0, IF( ISNUMBER( AR92 ), 0, 1 ))</f>
        <v>0</v>
      </c>
      <c r="DJ92" s="61">
        <f xml:space="preserve"> IF( OR( $C$92 = $DS$92, $C$92 =""), 0, IF( ISNUMBER( AS92 ), 0, 1 ))</f>
        <v>0</v>
      </c>
      <c r="DK92" s="61">
        <f xml:space="preserve"> IF( OR( $C$92 = $DS$92, $C$92 =""), 0, IF( ISNUMBER( AT92 ), 0, 1 ))</f>
        <v>0</v>
      </c>
      <c r="DL92" s="61">
        <f xml:space="preserve"> IF( OR( $C$92 = $DS$92, $C$92 =""), 0, IF( ISNUMBER( AU92 ), 0, 1 ))</f>
        <v>0</v>
      </c>
      <c r="DM92" s="8"/>
      <c r="DN92" s="61">
        <f xml:space="preserve"> IF( OR( $C$92 = $DS$92, $C$92 =""), 0, IF( ISNUMBER( AW92 ), 0, 1 ))</f>
        <v>0</v>
      </c>
      <c r="DO92" s="61">
        <f xml:space="preserve"> IF( OR( $C$92 = $DS$92, $C$92 =""), 0, IF( ISNUMBER( AX92 ), 0, 1 ))</f>
        <v>0</v>
      </c>
      <c r="DP92" s="61">
        <f xml:space="preserve"> IF( OR( $C$92 = $DS$92, $C$92 =""), 0, IF( ISNUMBER( AY92 ), 0, 1 ))</f>
        <v>0</v>
      </c>
      <c r="DQ92" s="61">
        <f xml:space="preserve"> IF( OR( $C$92 = $DS$92, $C$92 =""), 0, IF( ISNUMBER( AZ92 ), 0, 1 ))</f>
        <v>0</v>
      </c>
      <c r="DR92" s="61">
        <f xml:space="preserve"> IF( OR( $C$92 = $DS$92, $C$92 =""), 0, IF( ISNUMBER( BA92 ), 0, 1 ))</f>
        <v>0</v>
      </c>
      <c r="DS92" s="8" t="s">
        <v>1685</v>
      </c>
    </row>
    <row r="93" spans="2:123" s="7" customFormat="1" ht="14.25" customHeight="1" x14ac:dyDescent="0.3">
      <c r="B93" s="587">
        <f t="shared" si="22"/>
        <v>82</v>
      </c>
      <c r="C93" s="514" t="s">
        <v>1693</v>
      </c>
      <c r="D93" s="589"/>
      <c r="E93" s="331" t="s">
        <v>41</v>
      </c>
      <c r="F93" s="579">
        <v>3</v>
      </c>
      <c r="G93" s="463"/>
      <c r="H93" s="451"/>
      <c r="I93" s="451"/>
      <c r="J93" s="451"/>
      <c r="K93" s="580"/>
      <c r="L93" s="581">
        <f t="shared" si="13"/>
        <v>0</v>
      </c>
      <c r="M93" s="463"/>
      <c r="N93" s="451"/>
      <c r="O93" s="451"/>
      <c r="P93" s="451"/>
      <c r="Q93" s="580"/>
      <c r="R93" s="581">
        <f t="shared" si="14"/>
        <v>0</v>
      </c>
      <c r="S93" s="463"/>
      <c r="T93" s="451"/>
      <c r="U93" s="451"/>
      <c r="V93" s="451"/>
      <c r="W93" s="580"/>
      <c r="X93" s="581">
        <f t="shared" si="15"/>
        <v>0</v>
      </c>
      <c r="Y93" s="463"/>
      <c r="Z93" s="451"/>
      <c r="AA93" s="451"/>
      <c r="AB93" s="451"/>
      <c r="AC93" s="580"/>
      <c r="AD93" s="581">
        <f t="shared" si="16"/>
        <v>0</v>
      </c>
      <c r="AE93" s="463"/>
      <c r="AF93" s="451"/>
      <c r="AG93" s="451"/>
      <c r="AH93" s="451"/>
      <c r="AI93" s="580"/>
      <c r="AJ93" s="581">
        <f t="shared" si="17"/>
        <v>0</v>
      </c>
      <c r="AK93" s="463"/>
      <c r="AL93" s="451"/>
      <c r="AM93" s="451"/>
      <c r="AN93" s="451"/>
      <c r="AO93" s="580"/>
      <c r="AP93" s="581">
        <f t="shared" si="18"/>
        <v>0</v>
      </c>
      <c r="AQ93" s="463"/>
      <c r="AR93" s="451"/>
      <c r="AS93" s="451"/>
      <c r="AT93" s="451"/>
      <c r="AU93" s="580"/>
      <c r="AV93" s="581">
        <f t="shared" si="19"/>
        <v>0</v>
      </c>
      <c r="AW93" s="463"/>
      <c r="AX93" s="451"/>
      <c r="AY93" s="451"/>
      <c r="AZ93" s="451"/>
      <c r="BA93" s="580"/>
      <c r="BB93" s="581">
        <f t="shared" si="20"/>
        <v>0</v>
      </c>
      <c r="BC93" s="424"/>
      <c r="BD93" s="91"/>
      <c r="BE93" s="430" t="s">
        <v>498</v>
      </c>
      <c r="BF93" s="204"/>
      <c r="BG93" s="43">
        <f t="shared" si="25"/>
        <v>0</v>
      </c>
      <c r="BH93" s="567"/>
      <c r="BI93" s="549"/>
      <c r="BJ93" s="587">
        <f t="shared" si="23"/>
        <v>82</v>
      </c>
      <c r="BK93" s="598" t="s">
        <v>1694</v>
      </c>
      <c r="BL93" s="331" t="s">
        <v>41</v>
      </c>
      <c r="BM93" s="579">
        <v>3</v>
      </c>
      <c r="BN93" s="590" t="s">
        <v>1695</v>
      </c>
      <c r="BO93" s="591" t="s">
        <v>1696</v>
      </c>
      <c r="BP93" s="591" t="s">
        <v>1697</v>
      </c>
      <c r="BQ93" s="591" t="s">
        <v>1698</v>
      </c>
      <c r="BR93" s="592" t="s">
        <v>1699</v>
      </c>
      <c r="BS93" s="585" t="s">
        <v>1700</v>
      </c>
      <c r="BT93" s="549"/>
      <c r="BV93" s="597">
        <f t="shared" si="24"/>
        <v>0</v>
      </c>
      <c r="BW93" s="14"/>
      <c r="BX93" s="61">
        <f xml:space="preserve"> IF( OR( $C$93 = $DS$93, $C$93 =""), 0, IF( ISNUMBER( G93 ), 0, 1 ))</f>
        <v>0</v>
      </c>
      <c r="BY93" s="61">
        <f xml:space="preserve"> IF( OR( $C$93 = $DS$93, $C$93 =""), 0, IF( ISNUMBER( H93 ), 0, 1 ))</f>
        <v>0</v>
      </c>
      <c r="BZ93" s="61">
        <f xml:space="preserve"> IF( OR( $C$93 = $DS$93, $C$93 =""), 0, IF( ISNUMBER( I93 ), 0, 1 ))</f>
        <v>0</v>
      </c>
      <c r="CA93" s="61">
        <f xml:space="preserve"> IF( OR( $C$93 = $DS$93, $C$93 =""), 0, IF( ISNUMBER( J93 ), 0, 1 ))</f>
        <v>0</v>
      </c>
      <c r="CB93" s="61">
        <f xml:space="preserve"> IF( OR( $C$93 = $DS$93, $C$93 =""), 0, IF( ISNUMBER( K93 ), 0, 1 ))</f>
        <v>0</v>
      </c>
      <c r="CC93" s="8"/>
      <c r="CD93" s="61">
        <f xml:space="preserve"> IF( OR( $C$93 = $DS$93, $C$93 =""), 0, IF( ISNUMBER( M93 ), 0, 1 ))</f>
        <v>0</v>
      </c>
      <c r="CE93" s="61">
        <f xml:space="preserve"> IF( OR( $C$93 = $DS$93, $C$93 =""), 0, IF( ISNUMBER( N93 ), 0, 1 ))</f>
        <v>0</v>
      </c>
      <c r="CF93" s="61">
        <f xml:space="preserve"> IF( OR( $C$93 = $DS$93, $C$93 =""), 0, IF( ISNUMBER( O93 ), 0, 1 ))</f>
        <v>0</v>
      </c>
      <c r="CG93" s="61">
        <f xml:space="preserve"> IF( OR( $C$93 = $DS$93, $C$93 =""), 0, IF( ISNUMBER( P93 ), 0, 1 ))</f>
        <v>0</v>
      </c>
      <c r="CH93" s="61">
        <f xml:space="preserve"> IF( OR( $C$93 = $DS$93, $C$93 =""), 0, IF( ISNUMBER( Q93 ), 0, 1 ))</f>
        <v>0</v>
      </c>
      <c r="CI93" s="8"/>
      <c r="CJ93" s="61">
        <f xml:space="preserve"> IF( OR( $C$93 = $DS$93, $C$93 =""), 0, IF( ISNUMBER( S93 ), 0, 1 ))</f>
        <v>0</v>
      </c>
      <c r="CK93" s="61">
        <f xml:space="preserve"> IF( OR( $C$93 = $DS$93, $C$93 =""), 0, IF( ISNUMBER( T93 ), 0, 1 ))</f>
        <v>0</v>
      </c>
      <c r="CL93" s="61">
        <f xml:space="preserve"> IF( OR( $C$93 = $DS$93, $C$93 =""), 0, IF( ISNUMBER( U93 ), 0, 1 ))</f>
        <v>0</v>
      </c>
      <c r="CM93" s="61">
        <f xml:space="preserve"> IF( OR( $C$93 = $DS$93, $C$93 =""), 0, IF( ISNUMBER( V93 ), 0, 1 ))</f>
        <v>0</v>
      </c>
      <c r="CN93" s="61">
        <f xml:space="preserve"> IF( OR( $C$93 = $DS$93, $C$93 =""), 0, IF( ISNUMBER( W93 ), 0, 1 ))</f>
        <v>0</v>
      </c>
      <c r="CO93" s="8"/>
      <c r="CP93" s="61">
        <f xml:space="preserve"> IF( OR( $C$93 = $DS$93, $C$93 =""), 0, IF( ISNUMBER( Y93 ), 0, 1 ))</f>
        <v>0</v>
      </c>
      <c r="CQ93" s="61">
        <f xml:space="preserve"> IF( OR( $C$93 = $DS$93, $C$93 =""), 0, IF( ISNUMBER( Z93 ), 0, 1 ))</f>
        <v>0</v>
      </c>
      <c r="CR93" s="61">
        <f xml:space="preserve"> IF( OR( $C$93 = $DS$93, $C$93 =""), 0, IF( ISNUMBER( AA93 ), 0, 1 ))</f>
        <v>0</v>
      </c>
      <c r="CS93" s="61">
        <f xml:space="preserve"> IF( OR( $C$93 = $DS$93, $C$93 =""), 0, IF( ISNUMBER( AB93 ), 0, 1 ))</f>
        <v>0</v>
      </c>
      <c r="CT93" s="61">
        <f xml:space="preserve"> IF( OR( $C$93 = $DS$93, $C$93 =""), 0, IF( ISNUMBER( AC93 ), 0, 1 ))</f>
        <v>0</v>
      </c>
      <c r="CU93" s="8"/>
      <c r="CV93" s="61">
        <f xml:space="preserve"> IF( OR( $C$93 = $DS$93, $C$93 =""), 0, IF( ISNUMBER( AE93 ), 0, 1 ))</f>
        <v>0</v>
      </c>
      <c r="CW93" s="61">
        <f xml:space="preserve"> IF( OR( $C$93 = $DS$93, $C$93 =""), 0, IF( ISNUMBER( AF93 ), 0, 1 ))</f>
        <v>0</v>
      </c>
      <c r="CX93" s="61">
        <f xml:space="preserve"> IF( OR( $C$93 = $DS$93, $C$93 =""), 0, IF( ISNUMBER( AG93 ), 0, 1 ))</f>
        <v>0</v>
      </c>
      <c r="CY93" s="61">
        <f xml:space="preserve"> IF( OR( $C$93 = $DS$93, $C$93 =""), 0, IF( ISNUMBER( AH93 ), 0, 1 ))</f>
        <v>0</v>
      </c>
      <c r="CZ93" s="61">
        <f xml:space="preserve"> IF( OR( $C$93 = $DS$93, $C$93 =""), 0, IF( ISNUMBER( AI93 ), 0, 1 ))</f>
        <v>0</v>
      </c>
      <c r="DA93" s="8"/>
      <c r="DB93" s="61">
        <f xml:space="preserve"> IF( OR( $C$93 = $DS$93, $C$93 =""), 0, IF( ISNUMBER( AK93 ), 0, 1 ))</f>
        <v>0</v>
      </c>
      <c r="DC93" s="61">
        <f xml:space="preserve"> IF( OR( $C$93 = $DS$93, $C$93 =""), 0, IF( ISNUMBER( AL93 ), 0, 1 ))</f>
        <v>0</v>
      </c>
      <c r="DD93" s="61">
        <f xml:space="preserve"> IF( OR( $C$93 = $DS$93, $C$93 =""), 0, IF( ISNUMBER( AM93 ), 0, 1 ))</f>
        <v>0</v>
      </c>
      <c r="DE93" s="61">
        <f xml:space="preserve"> IF( OR( $C$93 = $DS$93, $C$93 =""), 0, IF( ISNUMBER( AN93 ), 0, 1 ))</f>
        <v>0</v>
      </c>
      <c r="DF93" s="61">
        <f xml:space="preserve"> IF( OR( $C$93 = $DS$93, $C$93 =""), 0, IF( ISNUMBER( AO93 ), 0, 1 ))</f>
        <v>0</v>
      </c>
      <c r="DG93" s="8"/>
      <c r="DH93" s="61">
        <f xml:space="preserve"> IF( OR( $C$93 = $DS$93, $C$93 =""), 0, IF( ISNUMBER( AQ93 ), 0, 1 ))</f>
        <v>0</v>
      </c>
      <c r="DI93" s="61">
        <f xml:space="preserve"> IF( OR( $C$93 = $DS$93, $C$93 =""), 0, IF( ISNUMBER( AR93 ), 0, 1 ))</f>
        <v>0</v>
      </c>
      <c r="DJ93" s="61">
        <f xml:space="preserve"> IF( OR( $C$93 = $DS$93, $C$93 =""), 0, IF( ISNUMBER( AS93 ), 0, 1 ))</f>
        <v>0</v>
      </c>
      <c r="DK93" s="61">
        <f xml:space="preserve"> IF( OR( $C$93 = $DS$93, $C$93 =""), 0, IF( ISNUMBER( AT93 ), 0, 1 ))</f>
        <v>0</v>
      </c>
      <c r="DL93" s="61">
        <f xml:space="preserve"> IF( OR( $C$93 = $DS$93, $C$93 =""), 0, IF( ISNUMBER( AU93 ), 0, 1 ))</f>
        <v>0</v>
      </c>
      <c r="DM93" s="8"/>
      <c r="DN93" s="61">
        <f xml:space="preserve"> IF( OR( $C$93 = $DS$93, $C$93 =""), 0, IF( ISNUMBER( AW93 ), 0, 1 ))</f>
        <v>0</v>
      </c>
      <c r="DO93" s="61">
        <f xml:space="preserve"> IF( OR( $C$93 = $DS$93, $C$93 =""), 0, IF( ISNUMBER( AX93 ), 0, 1 ))</f>
        <v>0</v>
      </c>
      <c r="DP93" s="61">
        <f xml:space="preserve"> IF( OR( $C$93 = $DS$93, $C$93 =""), 0, IF( ISNUMBER( AY93 ), 0, 1 ))</f>
        <v>0</v>
      </c>
      <c r="DQ93" s="61">
        <f xml:space="preserve"> IF( OR( $C$93 = $DS$93, $C$93 =""), 0, IF( ISNUMBER( AZ93 ), 0, 1 ))</f>
        <v>0</v>
      </c>
      <c r="DR93" s="61">
        <f xml:space="preserve"> IF( OR( $C$93 = $DS$93, $C$93 =""), 0, IF( ISNUMBER( BA93 ), 0, 1 ))</f>
        <v>0</v>
      </c>
      <c r="DS93" s="8" t="s">
        <v>1693</v>
      </c>
    </row>
    <row r="94" spans="2:123" s="7" customFormat="1" ht="14.25" customHeight="1" x14ac:dyDescent="0.3">
      <c r="B94" s="587">
        <f t="shared" si="22"/>
        <v>83</v>
      </c>
      <c r="C94" s="514" t="s">
        <v>1701</v>
      </c>
      <c r="D94" s="589"/>
      <c r="E94" s="331" t="s">
        <v>41</v>
      </c>
      <c r="F94" s="579">
        <v>3</v>
      </c>
      <c r="G94" s="463"/>
      <c r="H94" s="451"/>
      <c r="I94" s="451"/>
      <c r="J94" s="451"/>
      <c r="K94" s="580"/>
      <c r="L94" s="581">
        <f t="shared" si="13"/>
        <v>0</v>
      </c>
      <c r="M94" s="463"/>
      <c r="N94" s="451"/>
      <c r="O94" s="451"/>
      <c r="P94" s="451"/>
      <c r="Q94" s="580"/>
      <c r="R94" s="581">
        <f t="shared" si="14"/>
        <v>0</v>
      </c>
      <c r="S94" s="463"/>
      <c r="T94" s="451"/>
      <c r="U94" s="451"/>
      <c r="V94" s="451"/>
      <c r="W94" s="580"/>
      <c r="X94" s="581">
        <f t="shared" si="15"/>
        <v>0</v>
      </c>
      <c r="Y94" s="463"/>
      <c r="Z94" s="451"/>
      <c r="AA94" s="451"/>
      <c r="AB94" s="451"/>
      <c r="AC94" s="580"/>
      <c r="AD94" s="581">
        <f t="shared" si="16"/>
        <v>0</v>
      </c>
      <c r="AE94" s="463"/>
      <c r="AF94" s="451"/>
      <c r="AG94" s="451"/>
      <c r="AH94" s="451"/>
      <c r="AI94" s="580"/>
      <c r="AJ94" s="581">
        <f t="shared" si="17"/>
        <v>0</v>
      </c>
      <c r="AK94" s="463"/>
      <c r="AL94" s="451"/>
      <c r="AM94" s="451"/>
      <c r="AN94" s="451"/>
      <c r="AO94" s="580"/>
      <c r="AP94" s="581">
        <f t="shared" si="18"/>
        <v>0</v>
      </c>
      <c r="AQ94" s="463"/>
      <c r="AR94" s="451"/>
      <c r="AS94" s="451"/>
      <c r="AT94" s="451"/>
      <c r="AU94" s="580"/>
      <c r="AV94" s="581">
        <f t="shared" si="19"/>
        <v>0</v>
      </c>
      <c r="AW94" s="463"/>
      <c r="AX94" s="451"/>
      <c r="AY94" s="451"/>
      <c r="AZ94" s="451"/>
      <c r="BA94" s="580"/>
      <c r="BB94" s="581">
        <f t="shared" si="20"/>
        <v>0</v>
      </c>
      <c r="BC94" s="424"/>
      <c r="BD94" s="91"/>
      <c r="BE94" s="430" t="s">
        <v>498</v>
      </c>
      <c r="BF94" s="204"/>
      <c r="BG94" s="43">
        <f t="shared" si="25"/>
        <v>0</v>
      </c>
      <c r="BH94" s="567"/>
      <c r="BI94" s="549"/>
      <c r="BJ94" s="587">
        <f t="shared" si="23"/>
        <v>83</v>
      </c>
      <c r="BK94" s="596" t="s">
        <v>1702</v>
      </c>
      <c r="BL94" s="331" t="s">
        <v>41</v>
      </c>
      <c r="BM94" s="579">
        <v>3</v>
      </c>
      <c r="BN94" s="590" t="s">
        <v>1703</v>
      </c>
      <c r="BO94" s="591" t="s">
        <v>1704</v>
      </c>
      <c r="BP94" s="591" t="s">
        <v>1705</v>
      </c>
      <c r="BQ94" s="591" t="s">
        <v>1706</v>
      </c>
      <c r="BR94" s="592" t="s">
        <v>1707</v>
      </c>
      <c r="BS94" s="585" t="s">
        <v>1708</v>
      </c>
      <c r="BT94" s="549"/>
      <c r="BV94" s="597">
        <f t="shared" si="24"/>
        <v>0</v>
      </c>
      <c r="BW94" s="14"/>
      <c r="BX94" s="61">
        <f xml:space="preserve"> IF( OR( $C$94 = $DS$94, $C$94 =""), 0, IF( ISNUMBER( G94 ), 0, 1 ))</f>
        <v>0</v>
      </c>
      <c r="BY94" s="61">
        <f xml:space="preserve"> IF( OR( $C$94 = $DS$94, $C$94 =""), 0, IF( ISNUMBER( H94 ), 0, 1 ))</f>
        <v>0</v>
      </c>
      <c r="BZ94" s="61">
        <f xml:space="preserve"> IF( OR( $C$94 = $DS$94, $C$94 =""), 0, IF( ISNUMBER( I94 ), 0, 1 ))</f>
        <v>0</v>
      </c>
      <c r="CA94" s="61">
        <f xml:space="preserve"> IF( OR( $C$94 = $DS$94, $C$94 =""), 0, IF( ISNUMBER( J94 ), 0, 1 ))</f>
        <v>0</v>
      </c>
      <c r="CB94" s="61">
        <f xml:space="preserve"> IF( OR( $C$94 = $DS$94, $C$94 =""), 0, IF( ISNUMBER( K94 ), 0, 1 ))</f>
        <v>0</v>
      </c>
      <c r="CC94" s="8"/>
      <c r="CD94" s="61">
        <f xml:space="preserve"> IF( OR( $C$94 = $DS$94, $C$94 =""), 0, IF( ISNUMBER( M94 ), 0, 1 ))</f>
        <v>0</v>
      </c>
      <c r="CE94" s="61">
        <f xml:space="preserve"> IF( OR( $C$94 = $DS$94, $C$94 =""), 0, IF( ISNUMBER( N94 ), 0, 1 ))</f>
        <v>0</v>
      </c>
      <c r="CF94" s="61">
        <f xml:space="preserve"> IF( OR( $C$94 = $DS$94, $C$94 =""), 0, IF( ISNUMBER( O94 ), 0, 1 ))</f>
        <v>0</v>
      </c>
      <c r="CG94" s="61">
        <f xml:space="preserve"> IF( OR( $C$94 = $DS$94, $C$94 =""), 0, IF( ISNUMBER( P94 ), 0, 1 ))</f>
        <v>0</v>
      </c>
      <c r="CH94" s="61">
        <f xml:space="preserve"> IF( OR( $C$94 = $DS$94, $C$94 =""), 0, IF( ISNUMBER( Q94 ), 0, 1 ))</f>
        <v>0</v>
      </c>
      <c r="CI94" s="8"/>
      <c r="CJ94" s="61">
        <f xml:space="preserve"> IF( OR( $C$94 = $DS$94, $C$94 =""), 0, IF( ISNUMBER( S94 ), 0, 1 ))</f>
        <v>0</v>
      </c>
      <c r="CK94" s="61">
        <f xml:space="preserve"> IF( OR( $C$94 = $DS$94, $C$94 =""), 0, IF( ISNUMBER( T94 ), 0, 1 ))</f>
        <v>0</v>
      </c>
      <c r="CL94" s="61">
        <f xml:space="preserve"> IF( OR( $C$94 = $DS$94, $C$94 =""), 0, IF( ISNUMBER( U94 ), 0, 1 ))</f>
        <v>0</v>
      </c>
      <c r="CM94" s="61">
        <f xml:space="preserve"> IF( OR( $C$94 = $DS$94, $C$94 =""), 0, IF( ISNUMBER( V94 ), 0, 1 ))</f>
        <v>0</v>
      </c>
      <c r="CN94" s="61">
        <f xml:space="preserve"> IF( OR( $C$94 = $DS$94, $C$94 =""), 0, IF( ISNUMBER( W94 ), 0, 1 ))</f>
        <v>0</v>
      </c>
      <c r="CO94" s="8"/>
      <c r="CP94" s="61">
        <f xml:space="preserve"> IF( OR( $C$94 = $DS$94, $C$94 =""), 0, IF( ISNUMBER( Y94 ), 0, 1 ))</f>
        <v>0</v>
      </c>
      <c r="CQ94" s="61">
        <f xml:space="preserve"> IF( OR( $C$94 = $DS$94, $C$94 =""), 0, IF( ISNUMBER( Z94 ), 0, 1 ))</f>
        <v>0</v>
      </c>
      <c r="CR94" s="61">
        <f xml:space="preserve"> IF( OR( $C$94 = $DS$94, $C$94 =""), 0, IF( ISNUMBER( AA94 ), 0, 1 ))</f>
        <v>0</v>
      </c>
      <c r="CS94" s="61">
        <f xml:space="preserve"> IF( OR( $C$94 = $DS$94, $C$94 =""), 0, IF( ISNUMBER( AB94 ), 0, 1 ))</f>
        <v>0</v>
      </c>
      <c r="CT94" s="61">
        <f xml:space="preserve"> IF( OR( $C$94 = $DS$94, $C$94 =""), 0, IF( ISNUMBER( AC94 ), 0, 1 ))</f>
        <v>0</v>
      </c>
      <c r="CU94" s="8"/>
      <c r="CV94" s="61">
        <f xml:space="preserve"> IF( OR( $C$94 = $DS$94, $C$94 =""), 0, IF( ISNUMBER( AE94 ), 0, 1 ))</f>
        <v>0</v>
      </c>
      <c r="CW94" s="61">
        <f xml:space="preserve"> IF( OR( $C$94 = $DS$94, $C$94 =""), 0, IF( ISNUMBER( AF94 ), 0, 1 ))</f>
        <v>0</v>
      </c>
      <c r="CX94" s="61">
        <f xml:space="preserve"> IF( OR( $C$94 = $DS$94, $C$94 =""), 0, IF( ISNUMBER( AG94 ), 0, 1 ))</f>
        <v>0</v>
      </c>
      <c r="CY94" s="61">
        <f xml:space="preserve"> IF( OR( $C$94 = $DS$94, $C$94 =""), 0, IF( ISNUMBER( AH94 ), 0, 1 ))</f>
        <v>0</v>
      </c>
      <c r="CZ94" s="61">
        <f xml:space="preserve"> IF( OR( $C$94 = $DS$94, $C$94 =""), 0, IF( ISNUMBER( AI94 ), 0, 1 ))</f>
        <v>0</v>
      </c>
      <c r="DA94" s="8"/>
      <c r="DB94" s="61">
        <f xml:space="preserve"> IF( OR( $C$94 = $DS$94, $C$94 =""), 0, IF( ISNUMBER( AK94 ), 0, 1 ))</f>
        <v>0</v>
      </c>
      <c r="DC94" s="61">
        <f xml:space="preserve"> IF( OR( $C$94 = $DS$94, $C$94 =""), 0, IF( ISNUMBER( AL94 ), 0, 1 ))</f>
        <v>0</v>
      </c>
      <c r="DD94" s="61">
        <f xml:space="preserve"> IF( OR( $C$94 = $DS$94, $C$94 =""), 0, IF( ISNUMBER( AM94 ), 0, 1 ))</f>
        <v>0</v>
      </c>
      <c r="DE94" s="61">
        <f xml:space="preserve"> IF( OR( $C$94 = $DS$94, $C$94 =""), 0, IF( ISNUMBER( AN94 ), 0, 1 ))</f>
        <v>0</v>
      </c>
      <c r="DF94" s="61">
        <f xml:space="preserve"> IF( OR( $C$94 = $DS$94, $C$94 =""), 0, IF( ISNUMBER( AO94 ), 0, 1 ))</f>
        <v>0</v>
      </c>
      <c r="DG94" s="8"/>
      <c r="DH94" s="61">
        <f xml:space="preserve"> IF( OR( $C$94 = $DS$94, $C$94 =""), 0, IF( ISNUMBER( AQ94 ), 0, 1 ))</f>
        <v>0</v>
      </c>
      <c r="DI94" s="61">
        <f xml:space="preserve"> IF( OR( $C$94 = $DS$94, $C$94 =""), 0, IF( ISNUMBER( AR94 ), 0, 1 ))</f>
        <v>0</v>
      </c>
      <c r="DJ94" s="61">
        <f xml:space="preserve"> IF( OR( $C$94 = $DS$94, $C$94 =""), 0, IF( ISNUMBER( AS94 ), 0, 1 ))</f>
        <v>0</v>
      </c>
      <c r="DK94" s="61">
        <f xml:space="preserve"> IF( OR( $C$94 = $DS$94, $C$94 =""), 0, IF( ISNUMBER( AT94 ), 0, 1 ))</f>
        <v>0</v>
      </c>
      <c r="DL94" s="61">
        <f xml:space="preserve"> IF( OR( $C$94 = $DS$94, $C$94 =""), 0, IF( ISNUMBER( AU94 ), 0, 1 ))</f>
        <v>0</v>
      </c>
      <c r="DM94" s="8"/>
      <c r="DN94" s="61">
        <f xml:space="preserve"> IF( OR( $C$94 = $DS$94, $C$94 =""), 0, IF( ISNUMBER( AW94 ), 0, 1 ))</f>
        <v>0</v>
      </c>
      <c r="DO94" s="61">
        <f xml:space="preserve"> IF( OR( $C$94 = $DS$94, $C$94 =""), 0, IF( ISNUMBER( AX94 ), 0, 1 ))</f>
        <v>0</v>
      </c>
      <c r="DP94" s="61">
        <f xml:space="preserve"> IF( OR( $C$94 = $DS$94, $C$94 =""), 0, IF( ISNUMBER( AY94 ), 0, 1 ))</f>
        <v>0</v>
      </c>
      <c r="DQ94" s="61">
        <f xml:space="preserve"> IF( OR( $C$94 = $DS$94, $C$94 =""), 0, IF( ISNUMBER( AZ94 ), 0, 1 ))</f>
        <v>0</v>
      </c>
      <c r="DR94" s="61">
        <f xml:space="preserve"> IF( OR( $C$94 = $DS$94, $C$94 =""), 0, IF( ISNUMBER( BA94 ), 0, 1 ))</f>
        <v>0</v>
      </c>
      <c r="DS94" s="8" t="s">
        <v>1701</v>
      </c>
    </row>
    <row r="95" spans="2:123" s="7" customFormat="1" ht="14.25" customHeight="1" x14ac:dyDescent="0.3">
      <c r="B95" s="587">
        <f t="shared" si="22"/>
        <v>84</v>
      </c>
      <c r="C95" s="514" t="s">
        <v>1709</v>
      </c>
      <c r="D95" s="589"/>
      <c r="E95" s="331" t="s">
        <v>41</v>
      </c>
      <c r="F95" s="579">
        <v>3</v>
      </c>
      <c r="G95" s="463"/>
      <c r="H95" s="451"/>
      <c r="I95" s="451"/>
      <c r="J95" s="451"/>
      <c r="K95" s="580"/>
      <c r="L95" s="581">
        <f t="shared" si="13"/>
        <v>0</v>
      </c>
      <c r="M95" s="463"/>
      <c r="N95" s="451"/>
      <c r="O95" s="451"/>
      <c r="P95" s="451"/>
      <c r="Q95" s="580"/>
      <c r="R95" s="581">
        <f t="shared" si="14"/>
        <v>0</v>
      </c>
      <c r="S95" s="463"/>
      <c r="T95" s="451"/>
      <c r="U95" s="451"/>
      <c r="V95" s="451"/>
      <c r="W95" s="580"/>
      <c r="X95" s="581">
        <f t="shared" si="15"/>
        <v>0</v>
      </c>
      <c r="Y95" s="463"/>
      <c r="Z95" s="451"/>
      <c r="AA95" s="451"/>
      <c r="AB95" s="451"/>
      <c r="AC95" s="580"/>
      <c r="AD95" s="581">
        <f t="shared" si="16"/>
        <v>0</v>
      </c>
      <c r="AE95" s="463"/>
      <c r="AF95" s="451"/>
      <c r="AG95" s="451"/>
      <c r="AH95" s="451"/>
      <c r="AI95" s="580"/>
      <c r="AJ95" s="581">
        <f t="shared" si="17"/>
        <v>0</v>
      </c>
      <c r="AK95" s="463"/>
      <c r="AL95" s="451"/>
      <c r="AM95" s="451"/>
      <c r="AN95" s="451"/>
      <c r="AO95" s="580"/>
      <c r="AP95" s="581">
        <f t="shared" si="18"/>
        <v>0</v>
      </c>
      <c r="AQ95" s="463"/>
      <c r="AR95" s="451"/>
      <c r="AS95" s="451"/>
      <c r="AT95" s="451"/>
      <c r="AU95" s="580"/>
      <c r="AV95" s="581">
        <f t="shared" si="19"/>
        <v>0</v>
      </c>
      <c r="AW95" s="463"/>
      <c r="AX95" s="451"/>
      <c r="AY95" s="451"/>
      <c r="AZ95" s="451"/>
      <c r="BA95" s="580"/>
      <c r="BB95" s="581">
        <f t="shared" si="20"/>
        <v>0</v>
      </c>
      <c r="BC95" s="424"/>
      <c r="BD95" s="91"/>
      <c r="BE95" s="430" t="s">
        <v>498</v>
      </c>
      <c r="BF95" s="204"/>
      <c r="BG95" s="43">
        <f t="shared" si="25"/>
        <v>0</v>
      </c>
      <c r="BH95" s="567"/>
      <c r="BI95" s="549"/>
      <c r="BJ95" s="587">
        <f t="shared" si="23"/>
        <v>84</v>
      </c>
      <c r="BK95" s="598" t="s">
        <v>1710</v>
      </c>
      <c r="BL95" s="331" t="s">
        <v>41</v>
      </c>
      <c r="BM95" s="579">
        <v>3</v>
      </c>
      <c r="BN95" s="590" t="s">
        <v>1711</v>
      </c>
      <c r="BO95" s="591" t="s">
        <v>1712</v>
      </c>
      <c r="BP95" s="591" t="s">
        <v>1713</v>
      </c>
      <c r="BQ95" s="591" t="s">
        <v>1714</v>
      </c>
      <c r="BR95" s="592" t="s">
        <v>1715</v>
      </c>
      <c r="BS95" s="585" t="s">
        <v>1716</v>
      </c>
      <c r="BT95" s="549"/>
      <c r="BV95" s="597">
        <f t="shared" si="24"/>
        <v>0</v>
      </c>
      <c r="BW95" s="14"/>
      <c r="BX95" s="61">
        <f xml:space="preserve"> IF( OR( $C$95 = $DS$95, $C$95 =""), 0, IF( ISNUMBER( G95 ), 0, 1 ))</f>
        <v>0</v>
      </c>
      <c r="BY95" s="61">
        <f xml:space="preserve"> IF( OR( $C$95 = $DS$95, $C$95 =""), 0, IF( ISNUMBER( H95 ), 0, 1 ))</f>
        <v>0</v>
      </c>
      <c r="BZ95" s="61">
        <f xml:space="preserve"> IF( OR( $C$95 = $DS$95, $C$95 =""), 0, IF( ISNUMBER( I95 ), 0, 1 ))</f>
        <v>0</v>
      </c>
      <c r="CA95" s="61">
        <f xml:space="preserve"> IF( OR( $C$95 = $DS$95, $C$95 =""), 0, IF( ISNUMBER( J95 ), 0, 1 ))</f>
        <v>0</v>
      </c>
      <c r="CB95" s="61">
        <f xml:space="preserve"> IF( OR( $C$95 = $DS$95, $C$95 =""), 0, IF( ISNUMBER( K95 ), 0, 1 ))</f>
        <v>0</v>
      </c>
      <c r="CC95" s="8"/>
      <c r="CD95" s="61">
        <f xml:space="preserve"> IF( OR( $C$95 = $DS$95, $C$95 =""), 0, IF( ISNUMBER( M95 ), 0, 1 ))</f>
        <v>0</v>
      </c>
      <c r="CE95" s="61">
        <f xml:space="preserve"> IF( OR( $C$95 = $DS$95, $C$95 =""), 0, IF( ISNUMBER( N95 ), 0, 1 ))</f>
        <v>0</v>
      </c>
      <c r="CF95" s="61">
        <f xml:space="preserve"> IF( OR( $C$95 = $DS$95, $C$95 =""), 0, IF( ISNUMBER( O95 ), 0, 1 ))</f>
        <v>0</v>
      </c>
      <c r="CG95" s="61">
        <f xml:space="preserve"> IF( OR( $C$95 = $DS$95, $C$95 =""), 0, IF( ISNUMBER( P95 ), 0, 1 ))</f>
        <v>0</v>
      </c>
      <c r="CH95" s="61">
        <f xml:space="preserve"> IF( OR( $C$95 = $DS$95, $C$95 =""), 0, IF( ISNUMBER( Q95 ), 0, 1 ))</f>
        <v>0</v>
      </c>
      <c r="CI95" s="8"/>
      <c r="CJ95" s="61">
        <f xml:space="preserve"> IF( OR( $C$95 = $DS$95, $C$95 =""), 0, IF( ISNUMBER( S95 ), 0, 1 ))</f>
        <v>0</v>
      </c>
      <c r="CK95" s="61">
        <f xml:space="preserve"> IF( OR( $C$95 = $DS$95, $C$95 =""), 0, IF( ISNUMBER( T95 ), 0, 1 ))</f>
        <v>0</v>
      </c>
      <c r="CL95" s="61">
        <f xml:space="preserve"> IF( OR( $C$95 = $DS$95, $C$95 =""), 0, IF( ISNUMBER( U95 ), 0, 1 ))</f>
        <v>0</v>
      </c>
      <c r="CM95" s="61">
        <f xml:space="preserve"> IF( OR( $C$95 = $DS$95, $C$95 =""), 0, IF( ISNUMBER( V95 ), 0, 1 ))</f>
        <v>0</v>
      </c>
      <c r="CN95" s="61">
        <f xml:space="preserve"> IF( OR( $C$95 = $DS$95, $C$95 =""), 0, IF( ISNUMBER( W95 ), 0, 1 ))</f>
        <v>0</v>
      </c>
      <c r="CO95" s="8"/>
      <c r="CP95" s="61">
        <f xml:space="preserve"> IF( OR( $C$95 = $DS$95, $C$95 =""), 0, IF( ISNUMBER( Y95 ), 0, 1 ))</f>
        <v>0</v>
      </c>
      <c r="CQ95" s="61">
        <f xml:space="preserve"> IF( OR( $C$95 = $DS$95, $C$95 =""), 0, IF( ISNUMBER( Z95 ), 0, 1 ))</f>
        <v>0</v>
      </c>
      <c r="CR95" s="61">
        <f xml:space="preserve"> IF( OR( $C$95 = $DS$95, $C$95 =""), 0, IF( ISNUMBER( AA95 ), 0, 1 ))</f>
        <v>0</v>
      </c>
      <c r="CS95" s="61">
        <f xml:space="preserve"> IF( OR( $C$95 = $DS$95, $C$95 =""), 0, IF( ISNUMBER( AB95 ), 0, 1 ))</f>
        <v>0</v>
      </c>
      <c r="CT95" s="61">
        <f xml:space="preserve"> IF( OR( $C$95 = $DS$95, $C$95 =""), 0, IF( ISNUMBER( AC95 ), 0, 1 ))</f>
        <v>0</v>
      </c>
      <c r="CU95" s="8"/>
      <c r="CV95" s="61">
        <f xml:space="preserve"> IF( OR( $C$95 = $DS$95, $C$95 =""), 0, IF( ISNUMBER( AE95 ), 0, 1 ))</f>
        <v>0</v>
      </c>
      <c r="CW95" s="61">
        <f xml:space="preserve"> IF( OR( $C$95 = $DS$95, $C$95 =""), 0, IF( ISNUMBER( AF95 ), 0, 1 ))</f>
        <v>0</v>
      </c>
      <c r="CX95" s="61">
        <f xml:space="preserve"> IF( OR( $C$95 = $DS$95, $C$95 =""), 0, IF( ISNUMBER( AG95 ), 0, 1 ))</f>
        <v>0</v>
      </c>
      <c r="CY95" s="61">
        <f xml:space="preserve"> IF( OR( $C$95 = $DS$95, $C$95 =""), 0, IF( ISNUMBER( AH95 ), 0, 1 ))</f>
        <v>0</v>
      </c>
      <c r="CZ95" s="61">
        <f xml:space="preserve"> IF( OR( $C$95 = $DS$95, $C$95 =""), 0, IF( ISNUMBER( AI95 ), 0, 1 ))</f>
        <v>0</v>
      </c>
      <c r="DA95" s="8"/>
      <c r="DB95" s="61">
        <f xml:space="preserve"> IF( OR( $C$95 = $DS$95, $C$95 =""), 0, IF( ISNUMBER( AK95 ), 0, 1 ))</f>
        <v>0</v>
      </c>
      <c r="DC95" s="61">
        <f xml:space="preserve"> IF( OR( $C$95 = $DS$95, $C$95 =""), 0, IF( ISNUMBER( AL95 ), 0, 1 ))</f>
        <v>0</v>
      </c>
      <c r="DD95" s="61">
        <f xml:space="preserve"> IF( OR( $C$95 = $DS$95, $C$95 =""), 0, IF( ISNUMBER( AM95 ), 0, 1 ))</f>
        <v>0</v>
      </c>
      <c r="DE95" s="61">
        <f xml:space="preserve"> IF( OR( $C$95 = $DS$95, $C$95 =""), 0, IF( ISNUMBER( AN95 ), 0, 1 ))</f>
        <v>0</v>
      </c>
      <c r="DF95" s="61">
        <f xml:space="preserve"> IF( OR( $C$95 = $DS$95, $C$95 =""), 0, IF( ISNUMBER( AO95 ), 0, 1 ))</f>
        <v>0</v>
      </c>
      <c r="DG95" s="8"/>
      <c r="DH95" s="61">
        <f xml:space="preserve"> IF( OR( $C$95 = $DS$95, $C$95 =""), 0, IF( ISNUMBER( AQ95 ), 0, 1 ))</f>
        <v>0</v>
      </c>
      <c r="DI95" s="61">
        <f xml:space="preserve"> IF( OR( $C$95 = $DS$95, $C$95 =""), 0, IF( ISNUMBER( AR95 ), 0, 1 ))</f>
        <v>0</v>
      </c>
      <c r="DJ95" s="61">
        <f xml:space="preserve"> IF( OR( $C$95 = $DS$95, $C$95 =""), 0, IF( ISNUMBER( AS95 ), 0, 1 ))</f>
        <v>0</v>
      </c>
      <c r="DK95" s="61">
        <f xml:space="preserve"> IF( OR( $C$95 = $DS$95, $C$95 =""), 0, IF( ISNUMBER( AT95 ), 0, 1 ))</f>
        <v>0</v>
      </c>
      <c r="DL95" s="61">
        <f xml:space="preserve"> IF( OR( $C$95 = $DS$95, $C$95 =""), 0, IF( ISNUMBER( AU95 ), 0, 1 ))</f>
        <v>0</v>
      </c>
      <c r="DM95" s="8"/>
      <c r="DN95" s="61">
        <f xml:space="preserve"> IF( OR( $C$95 = $DS$95, $C$95 =""), 0, IF( ISNUMBER( AW95 ), 0, 1 ))</f>
        <v>0</v>
      </c>
      <c r="DO95" s="61">
        <f xml:space="preserve"> IF( OR( $C$95 = $DS$95, $C$95 =""), 0, IF( ISNUMBER( AX95 ), 0, 1 ))</f>
        <v>0</v>
      </c>
      <c r="DP95" s="61">
        <f xml:space="preserve"> IF( OR( $C$95 = $DS$95, $C$95 =""), 0, IF( ISNUMBER( AY95 ), 0, 1 ))</f>
        <v>0</v>
      </c>
      <c r="DQ95" s="61">
        <f xml:space="preserve"> IF( OR( $C$95 = $DS$95, $C$95 =""), 0, IF( ISNUMBER( AZ95 ), 0, 1 ))</f>
        <v>0</v>
      </c>
      <c r="DR95" s="61">
        <f xml:space="preserve"> IF( OR( $C$95 = $DS$95, $C$95 =""), 0, IF( ISNUMBER( BA95 ), 0, 1 ))</f>
        <v>0</v>
      </c>
      <c r="DS95" s="8" t="s">
        <v>1709</v>
      </c>
    </row>
    <row r="96" spans="2:123" s="7" customFormat="1" ht="14.25" customHeight="1" x14ac:dyDescent="0.3">
      <c r="B96" s="587">
        <f t="shared" si="22"/>
        <v>85</v>
      </c>
      <c r="C96" s="514" t="s">
        <v>1717</v>
      </c>
      <c r="D96" s="589"/>
      <c r="E96" s="331" t="s">
        <v>41</v>
      </c>
      <c r="F96" s="579">
        <v>3</v>
      </c>
      <c r="G96" s="463"/>
      <c r="H96" s="451"/>
      <c r="I96" s="451"/>
      <c r="J96" s="451"/>
      <c r="K96" s="580"/>
      <c r="L96" s="581">
        <f t="shared" si="13"/>
        <v>0</v>
      </c>
      <c r="M96" s="463"/>
      <c r="N96" s="451"/>
      <c r="O96" s="451"/>
      <c r="P96" s="451"/>
      <c r="Q96" s="580"/>
      <c r="R96" s="581">
        <f t="shared" si="14"/>
        <v>0</v>
      </c>
      <c r="S96" s="463"/>
      <c r="T96" s="451"/>
      <c r="U96" s="451"/>
      <c r="V96" s="451"/>
      <c r="W96" s="580"/>
      <c r="X96" s="581">
        <f t="shared" si="15"/>
        <v>0</v>
      </c>
      <c r="Y96" s="463"/>
      <c r="Z96" s="451"/>
      <c r="AA96" s="451"/>
      <c r="AB96" s="451"/>
      <c r="AC96" s="580"/>
      <c r="AD96" s="581">
        <f t="shared" si="16"/>
        <v>0</v>
      </c>
      <c r="AE96" s="463"/>
      <c r="AF96" s="451"/>
      <c r="AG96" s="451"/>
      <c r="AH96" s="451"/>
      <c r="AI96" s="580"/>
      <c r="AJ96" s="581">
        <f t="shared" si="17"/>
        <v>0</v>
      </c>
      <c r="AK96" s="463"/>
      <c r="AL96" s="451"/>
      <c r="AM96" s="451"/>
      <c r="AN96" s="451"/>
      <c r="AO96" s="580"/>
      <c r="AP96" s="581">
        <f t="shared" si="18"/>
        <v>0</v>
      </c>
      <c r="AQ96" s="463"/>
      <c r="AR96" s="451"/>
      <c r="AS96" s="451"/>
      <c r="AT96" s="451"/>
      <c r="AU96" s="580"/>
      <c r="AV96" s="581">
        <f t="shared" si="19"/>
        <v>0</v>
      </c>
      <c r="AW96" s="463"/>
      <c r="AX96" s="451"/>
      <c r="AY96" s="451"/>
      <c r="AZ96" s="451"/>
      <c r="BA96" s="580"/>
      <c r="BB96" s="581">
        <f t="shared" si="20"/>
        <v>0</v>
      </c>
      <c r="BC96" s="424"/>
      <c r="BD96" s="91"/>
      <c r="BE96" s="430" t="s">
        <v>498</v>
      </c>
      <c r="BF96" s="204"/>
      <c r="BG96" s="43">
        <f t="shared" si="25"/>
        <v>0</v>
      </c>
      <c r="BH96" s="567"/>
      <c r="BI96" s="549"/>
      <c r="BJ96" s="587">
        <f t="shared" si="23"/>
        <v>85</v>
      </c>
      <c r="BK96" s="596" t="s">
        <v>1718</v>
      </c>
      <c r="BL96" s="331" t="s">
        <v>41</v>
      </c>
      <c r="BM96" s="579">
        <v>3</v>
      </c>
      <c r="BN96" s="590" t="s">
        <v>1719</v>
      </c>
      <c r="BO96" s="591" t="s">
        <v>1720</v>
      </c>
      <c r="BP96" s="591" t="s">
        <v>1721</v>
      </c>
      <c r="BQ96" s="591" t="s">
        <v>1722</v>
      </c>
      <c r="BR96" s="592" t="s">
        <v>1723</v>
      </c>
      <c r="BS96" s="585" t="s">
        <v>1724</v>
      </c>
      <c r="BT96" s="549"/>
      <c r="BV96" s="597">
        <f t="shared" si="24"/>
        <v>0</v>
      </c>
      <c r="BW96" s="14"/>
      <c r="BX96" s="61">
        <f xml:space="preserve"> IF( OR( $C$96 = $DS$96, $C$96 =""), 0, IF( ISNUMBER( G96 ), 0, 1 ))</f>
        <v>0</v>
      </c>
      <c r="BY96" s="61">
        <f xml:space="preserve"> IF( OR( $C$96 = $DS$96, $C$96 =""), 0, IF( ISNUMBER( H96 ), 0, 1 ))</f>
        <v>0</v>
      </c>
      <c r="BZ96" s="61">
        <f xml:space="preserve"> IF( OR( $C$96 = $DS$96, $C$96 =""), 0, IF( ISNUMBER( I96 ), 0, 1 ))</f>
        <v>0</v>
      </c>
      <c r="CA96" s="61">
        <f xml:space="preserve"> IF( OR( $C$96 = $DS$96, $C$96 =""), 0, IF( ISNUMBER( J96 ), 0, 1 ))</f>
        <v>0</v>
      </c>
      <c r="CB96" s="61">
        <f xml:space="preserve"> IF( OR( $C$96 = $DS$96, $C$96 =""), 0, IF( ISNUMBER( K96 ), 0, 1 ))</f>
        <v>0</v>
      </c>
      <c r="CC96" s="8"/>
      <c r="CD96" s="61">
        <f xml:space="preserve"> IF( OR( $C$96 = $DS$96, $C$96 =""), 0, IF( ISNUMBER( M96 ), 0, 1 ))</f>
        <v>0</v>
      </c>
      <c r="CE96" s="61">
        <f xml:space="preserve"> IF( OR( $C$96 = $DS$96, $C$96 =""), 0, IF( ISNUMBER( N96 ), 0, 1 ))</f>
        <v>0</v>
      </c>
      <c r="CF96" s="61">
        <f xml:space="preserve"> IF( OR( $C$96 = $DS$96, $C$96 =""), 0, IF( ISNUMBER( O96 ), 0, 1 ))</f>
        <v>0</v>
      </c>
      <c r="CG96" s="61">
        <f xml:space="preserve"> IF( OR( $C$96 = $DS$96, $C$96 =""), 0, IF( ISNUMBER( P96 ), 0, 1 ))</f>
        <v>0</v>
      </c>
      <c r="CH96" s="61">
        <f xml:space="preserve"> IF( OR( $C$96 = $DS$96, $C$96 =""), 0, IF( ISNUMBER( Q96 ), 0, 1 ))</f>
        <v>0</v>
      </c>
      <c r="CI96" s="8"/>
      <c r="CJ96" s="61">
        <f xml:space="preserve"> IF( OR( $C$96 = $DS$96, $C$96 =""), 0, IF( ISNUMBER( S96 ), 0, 1 ))</f>
        <v>0</v>
      </c>
      <c r="CK96" s="61">
        <f xml:space="preserve"> IF( OR( $C$96 = $DS$96, $C$96 =""), 0, IF( ISNUMBER( T96 ), 0, 1 ))</f>
        <v>0</v>
      </c>
      <c r="CL96" s="61">
        <f xml:space="preserve"> IF( OR( $C$96 = $DS$96, $C$96 =""), 0, IF( ISNUMBER( U96 ), 0, 1 ))</f>
        <v>0</v>
      </c>
      <c r="CM96" s="61">
        <f xml:space="preserve"> IF( OR( $C$96 = $DS$96, $C$96 =""), 0, IF( ISNUMBER( V96 ), 0, 1 ))</f>
        <v>0</v>
      </c>
      <c r="CN96" s="61">
        <f xml:space="preserve"> IF( OR( $C$96 = $DS$96, $C$96 =""), 0, IF( ISNUMBER( W96 ), 0, 1 ))</f>
        <v>0</v>
      </c>
      <c r="CO96" s="8"/>
      <c r="CP96" s="61">
        <f xml:space="preserve"> IF( OR( $C$96 = $DS$96, $C$96 =""), 0, IF( ISNUMBER( Y96 ), 0, 1 ))</f>
        <v>0</v>
      </c>
      <c r="CQ96" s="61">
        <f xml:space="preserve"> IF( OR( $C$96 = $DS$96, $C$96 =""), 0, IF( ISNUMBER( Z96 ), 0, 1 ))</f>
        <v>0</v>
      </c>
      <c r="CR96" s="61">
        <f xml:space="preserve"> IF( OR( $C$96 = $DS$96, $C$96 =""), 0, IF( ISNUMBER( AA96 ), 0, 1 ))</f>
        <v>0</v>
      </c>
      <c r="CS96" s="61">
        <f xml:space="preserve"> IF( OR( $C$96 = $DS$96, $C$96 =""), 0, IF( ISNUMBER( AB96 ), 0, 1 ))</f>
        <v>0</v>
      </c>
      <c r="CT96" s="61">
        <f xml:space="preserve"> IF( OR( $C$96 = $DS$96, $C$96 =""), 0, IF( ISNUMBER( AC96 ), 0, 1 ))</f>
        <v>0</v>
      </c>
      <c r="CU96" s="8"/>
      <c r="CV96" s="61">
        <f xml:space="preserve"> IF( OR( $C$96 = $DS$96, $C$96 =""), 0, IF( ISNUMBER( AE96 ), 0, 1 ))</f>
        <v>0</v>
      </c>
      <c r="CW96" s="61">
        <f xml:space="preserve"> IF( OR( $C$96 = $DS$96, $C$96 =""), 0, IF( ISNUMBER( AF96 ), 0, 1 ))</f>
        <v>0</v>
      </c>
      <c r="CX96" s="61">
        <f xml:space="preserve"> IF( OR( $C$96 = $DS$96, $C$96 =""), 0, IF( ISNUMBER( AG96 ), 0, 1 ))</f>
        <v>0</v>
      </c>
      <c r="CY96" s="61">
        <f xml:space="preserve"> IF( OR( $C$96 = $DS$96, $C$96 =""), 0, IF( ISNUMBER( AH96 ), 0, 1 ))</f>
        <v>0</v>
      </c>
      <c r="CZ96" s="61">
        <f xml:space="preserve"> IF( OR( $C$96 = $DS$96, $C$96 =""), 0, IF( ISNUMBER( AI96 ), 0, 1 ))</f>
        <v>0</v>
      </c>
      <c r="DA96" s="8"/>
      <c r="DB96" s="61">
        <f xml:space="preserve"> IF( OR( $C$96 = $DS$96, $C$96 =""), 0, IF( ISNUMBER( AK96 ), 0, 1 ))</f>
        <v>0</v>
      </c>
      <c r="DC96" s="61">
        <f xml:space="preserve"> IF( OR( $C$96 = $DS$96, $C$96 =""), 0, IF( ISNUMBER( AL96 ), 0, 1 ))</f>
        <v>0</v>
      </c>
      <c r="DD96" s="61">
        <f xml:space="preserve"> IF( OR( $C$96 = $DS$96, $C$96 =""), 0, IF( ISNUMBER( AM96 ), 0, 1 ))</f>
        <v>0</v>
      </c>
      <c r="DE96" s="61">
        <f xml:space="preserve"> IF( OR( $C$96 = $DS$96, $C$96 =""), 0, IF( ISNUMBER( AN96 ), 0, 1 ))</f>
        <v>0</v>
      </c>
      <c r="DF96" s="61">
        <f xml:space="preserve"> IF( OR( $C$96 = $DS$96, $C$96 =""), 0, IF( ISNUMBER( AO96 ), 0, 1 ))</f>
        <v>0</v>
      </c>
      <c r="DG96" s="8"/>
      <c r="DH96" s="61">
        <f xml:space="preserve"> IF( OR( $C$96 = $DS$96, $C$96 =""), 0, IF( ISNUMBER( AQ96 ), 0, 1 ))</f>
        <v>0</v>
      </c>
      <c r="DI96" s="61">
        <f xml:space="preserve"> IF( OR( $C$96 = $DS$96, $C$96 =""), 0, IF( ISNUMBER( AR96 ), 0, 1 ))</f>
        <v>0</v>
      </c>
      <c r="DJ96" s="61">
        <f xml:space="preserve"> IF( OR( $C$96 = $DS$96, $C$96 =""), 0, IF( ISNUMBER( AS96 ), 0, 1 ))</f>
        <v>0</v>
      </c>
      <c r="DK96" s="61">
        <f xml:space="preserve"> IF( OR( $C$96 = $DS$96, $C$96 =""), 0, IF( ISNUMBER( AT96 ), 0, 1 ))</f>
        <v>0</v>
      </c>
      <c r="DL96" s="61">
        <f xml:space="preserve"> IF( OR( $C$96 = $DS$96, $C$96 =""), 0, IF( ISNUMBER( AU96 ), 0, 1 ))</f>
        <v>0</v>
      </c>
      <c r="DM96" s="8"/>
      <c r="DN96" s="61">
        <f xml:space="preserve"> IF( OR( $C$96 = $DS$96, $C$96 =""), 0, IF( ISNUMBER( AW96 ), 0, 1 ))</f>
        <v>0</v>
      </c>
      <c r="DO96" s="61">
        <f xml:space="preserve"> IF( OR( $C$96 = $DS$96, $C$96 =""), 0, IF( ISNUMBER( AX96 ), 0, 1 ))</f>
        <v>0</v>
      </c>
      <c r="DP96" s="61">
        <f xml:space="preserve"> IF( OR( $C$96 = $DS$96, $C$96 =""), 0, IF( ISNUMBER( AY96 ), 0, 1 ))</f>
        <v>0</v>
      </c>
      <c r="DQ96" s="61">
        <f xml:space="preserve"> IF( OR( $C$96 = $DS$96, $C$96 =""), 0, IF( ISNUMBER( AZ96 ), 0, 1 ))</f>
        <v>0</v>
      </c>
      <c r="DR96" s="61">
        <f xml:space="preserve"> IF( OR( $C$96 = $DS$96, $C$96 =""), 0, IF( ISNUMBER( BA96 ), 0, 1 ))</f>
        <v>0</v>
      </c>
      <c r="DS96" s="8" t="s">
        <v>1717</v>
      </c>
    </row>
    <row r="97" spans="2:124" ht="14.25" customHeight="1" x14ac:dyDescent="0.3">
      <c r="B97" s="587">
        <f t="shared" si="22"/>
        <v>86</v>
      </c>
      <c r="C97" s="514" t="s">
        <v>1725</v>
      </c>
      <c r="D97" s="589"/>
      <c r="E97" s="331" t="s">
        <v>41</v>
      </c>
      <c r="F97" s="579">
        <v>3</v>
      </c>
      <c r="G97" s="463"/>
      <c r="H97" s="451"/>
      <c r="I97" s="451"/>
      <c r="J97" s="451"/>
      <c r="K97" s="580"/>
      <c r="L97" s="581">
        <f t="shared" si="13"/>
        <v>0</v>
      </c>
      <c r="M97" s="463"/>
      <c r="N97" s="451"/>
      <c r="O97" s="451"/>
      <c r="P97" s="451"/>
      <c r="Q97" s="580"/>
      <c r="R97" s="581">
        <f t="shared" si="14"/>
        <v>0</v>
      </c>
      <c r="S97" s="463"/>
      <c r="T97" s="451"/>
      <c r="U97" s="451"/>
      <c r="V97" s="451"/>
      <c r="W97" s="580"/>
      <c r="X97" s="581">
        <f t="shared" si="15"/>
        <v>0</v>
      </c>
      <c r="Y97" s="463"/>
      <c r="Z97" s="451"/>
      <c r="AA97" s="451"/>
      <c r="AB97" s="451"/>
      <c r="AC97" s="580"/>
      <c r="AD97" s="581">
        <f t="shared" si="16"/>
        <v>0</v>
      </c>
      <c r="AE97" s="463"/>
      <c r="AF97" s="451"/>
      <c r="AG97" s="451"/>
      <c r="AH97" s="451"/>
      <c r="AI97" s="580"/>
      <c r="AJ97" s="581">
        <f t="shared" si="17"/>
        <v>0</v>
      </c>
      <c r="AK97" s="463"/>
      <c r="AL97" s="451"/>
      <c r="AM97" s="451"/>
      <c r="AN97" s="451"/>
      <c r="AO97" s="580"/>
      <c r="AP97" s="581">
        <f t="shared" si="18"/>
        <v>0</v>
      </c>
      <c r="AQ97" s="463"/>
      <c r="AR97" s="451"/>
      <c r="AS97" s="451"/>
      <c r="AT97" s="451"/>
      <c r="AU97" s="580"/>
      <c r="AV97" s="581">
        <f t="shared" si="19"/>
        <v>0</v>
      </c>
      <c r="AW97" s="463"/>
      <c r="AX97" s="451"/>
      <c r="AY97" s="451"/>
      <c r="AZ97" s="451"/>
      <c r="BA97" s="580"/>
      <c r="BB97" s="581">
        <f t="shared" si="20"/>
        <v>0</v>
      </c>
      <c r="BC97" s="424"/>
      <c r="BD97" s="91"/>
      <c r="BE97" s="430" t="s">
        <v>498</v>
      </c>
      <c r="BF97" s="204"/>
      <c r="BG97" s="43">
        <f t="shared" si="25"/>
        <v>0</v>
      </c>
      <c r="BH97" s="567"/>
      <c r="BJ97" s="587">
        <f t="shared" si="23"/>
        <v>86</v>
      </c>
      <c r="BK97" s="598" t="s">
        <v>1726</v>
      </c>
      <c r="BL97" s="331" t="s">
        <v>41</v>
      </c>
      <c r="BM97" s="579">
        <v>3</v>
      </c>
      <c r="BN97" s="590" t="s">
        <v>1727</v>
      </c>
      <c r="BO97" s="591" t="s">
        <v>1728</v>
      </c>
      <c r="BP97" s="591" t="s">
        <v>1729</v>
      </c>
      <c r="BQ97" s="591" t="s">
        <v>1730</v>
      </c>
      <c r="BR97" s="592" t="s">
        <v>1731</v>
      </c>
      <c r="BS97" s="585" t="s">
        <v>1732</v>
      </c>
      <c r="BV97" s="597">
        <f t="shared" si="24"/>
        <v>0</v>
      </c>
      <c r="BX97" s="61">
        <f xml:space="preserve"> IF( OR( $C$97 = $DS$97, $C$97 =""), 0, IF( ISNUMBER( G97 ), 0, 1 ))</f>
        <v>0</v>
      </c>
      <c r="BY97" s="61">
        <f xml:space="preserve"> IF( OR( $C$97 = $DS$97, $C$97 =""), 0, IF( ISNUMBER( H97 ), 0, 1 ))</f>
        <v>0</v>
      </c>
      <c r="BZ97" s="61">
        <f xml:space="preserve"> IF( OR( $C$97 = $DS$97, $C$97 =""), 0, IF( ISNUMBER( I97 ), 0, 1 ))</f>
        <v>0</v>
      </c>
      <c r="CA97" s="61">
        <f xml:space="preserve"> IF( OR( $C$97 = $DS$97, $C$97 =""), 0, IF( ISNUMBER( J97 ), 0, 1 ))</f>
        <v>0</v>
      </c>
      <c r="CB97" s="61">
        <f xml:space="preserve"> IF( OR( $C$97 = $DS$97, $C$97 =""), 0, IF( ISNUMBER( K97 ), 0, 1 ))</f>
        <v>0</v>
      </c>
      <c r="CD97" s="61">
        <f xml:space="preserve"> IF( OR( $C$97 = $DS$97, $C$97 =""), 0, IF( ISNUMBER( M97 ), 0, 1 ))</f>
        <v>0</v>
      </c>
      <c r="CE97" s="61">
        <f xml:space="preserve"> IF( OR( $C$97 = $DS$97, $C$97 =""), 0, IF( ISNUMBER( N97 ), 0, 1 ))</f>
        <v>0</v>
      </c>
      <c r="CF97" s="61">
        <f xml:space="preserve"> IF( OR( $C$97 = $DS$97, $C$97 =""), 0, IF( ISNUMBER( O97 ), 0, 1 ))</f>
        <v>0</v>
      </c>
      <c r="CG97" s="61">
        <f xml:space="preserve"> IF( OR( $C$97 = $DS$97, $C$97 =""), 0, IF( ISNUMBER( P97 ), 0, 1 ))</f>
        <v>0</v>
      </c>
      <c r="CH97" s="61">
        <f xml:space="preserve"> IF( OR( $C$97 = $DS$97, $C$97 =""), 0, IF( ISNUMBER( Q97 ), 0, 1 ))</f>
        <v>0</v>
      </c>
      <c r="CJ97" s="61">
        <f xml:space="preserve"> IF( OR( $C$97 = $DS$97, $C$97 =""), 0, IF( ISNUMBER( S97 ), 0, 1 ))</f>
        <v>0</v>
      </c>
      <c r="CK97" s="61">
        <f xml:space="preserve"> IF( OR( $C$97 = $DS$97, $C$97 =""), 0, IF( ISNUMBER( T97 ), 0, 1 ))</f>
        <v>0</v>
      </c>
      <c r="CL97" s="61">
        <f xml:space="preserve"> IF( OR( $C$97 = $DS$97, $C$97 =""), 0, IF( ISNUMBER( U97 ), 0, 1 ))</f>
        <v>0</v>
      </c>
      <c r="CM97" s="61">
        <f xml:space="preserve"> IF( OR( $C$97 = $DS$97, $C$97 =""), 0, IF( ISNUMBER( V97 ), 0, 1 ))</f>
        <v>0</v>
      </c>
      <c r="CN97" s="61">
        <f xml:space="preserve"> IF( OR( $C$97 = $DS$97, $C$97 =""), 0, IF( ISNUMBER( W97 ), 0, 1 ))</f>
        <v>0</v>
      </c>
      <c r="CP97" s="61">
        <f xml:space="preserve"> IF( OR( $C$97 = $DS$97, $C$97 =""), 0, IF( ISNUMBER( Y97 ), 0, 1 ))</f>
        <v>0</v>
      </c>
      <c r="CQ97" s="61">
        <f xml:space="preserve"> IF( OR( $C$97 = $DS$97, $C$97 =""), 0, IF( ISNUMBER( Z97 ), 0, 1 ))</f>
        <v>0</v>
      </c>
      <c r="CR97" s="61">
        <f xml:space="preserve"> IF( OR( $C$97 = $DS$97, $C$97 =""), 0, IF( ISNUMBER( AA97 ), 0, 1 ))</f>
        <v>0</v>
      </c>
      <c r="CS97" s="61">
        <f xml:space="preserve"> IF( OR( $C$97 = $DS$97, $C$97 =""), 0, IF( ISNUMBER( AB97 ), 0, 1 ))</f>
        <v>0</v>
      </c>
      <c r="CT97" s="61">
        <f xml:space="preserve"> IF( OR( $C$97 = $DS$97, $C$97 =""), 0, IF( ISNUMBER( AC97 ), 0, 1 ))</f>
        <v>0</v>
      </c>
      <c r="CV97" s="61">
        <f xml:space="preserve"> IF( OR( $C$97 = $DS$97, $C$97 =""), 0, IF( ISNUMBER( AE97 ), 0, 1 ))</f>
        <v>0</v>
      </c>
      <c r="CW97" s="61">
        <f xml:space="preserve"> IF( OR( $C$97 = $DS$97, $C$97 =""), 0, IF( ISNUMBER( AF97 ), 0, 1 ))</f>
        <v>0</v>
      </c>
      <c r="CX97" s="61">
        <f xml:space="preserve"> IF( OR( $C$97 = $DS$97, $C$97 =""), 0, IF( ISNUMBER( AG97 ), 0, 1 ))</f>
        <v>0</v>
      </c>
      <c r="CY97" s="61">
        <f xml:space="preserve"> IF( OR( $C$97 = $DS$97, $C$97 =""), 0, IF( ISNUMBER( AH97 ), 0, 1 ))</f>
        <v>0</v>
      </c>
      <c r="CZ97" s="61">
        <f xml:space="preserve"> IF( OR( $C$97 = $DS$97, $C$97 =""), 0, IF( ISNUMBER( AI97 ), 0, 1 ))</f>
        <v>0</v>
      </c>
      <c r="DB97" s="61">
        <f xml:space="preserve"> IF( OR( $C$97 = $DS$97, $C$97 =""), 0, IF( ISNUMBER( AK97 ), 0, 1 ))</f>
        <v>0</v>
      </c>
      <c r="DC97" s="61">
        <f xml:space="preserve"> IF( OR( $C$97 = $DS$97, $C$97 =""), 0, IF( ISNUMBER( AL97 ), 0, 1 ))</f>
        <v>0</v>
      </c>
      <c r="DD97" s="61">
        <f xml:space="preserve"> IF( OR( $C$97 = $DS$97, $C$97 =""), 0, IF( ISNUMBER( AM97 ), 0, 1 ))</f>
        <v>0</v>
      </c>
      <c r="DE97" s="61">
        <f xml:space="preserve"> IF( OR( $C$97 = $DS$97, $C$97 =""), 0, IF( ISNUMBER( AN97 ), 0, 1 ))</f>
        <v>0</v>
      </c>
      <c r="DF97" s="61">
        <f xml:space="preserve"> IF( OR( $C$97 = $DS$97, $C$97 =""), 0, IF( ISNUMBER( AO97 ), 0, 1 ))</f>
        <v>0</v>
      </c>
      <c r="DH97" s="61">
        <f xml:space="preserve"> IF( OR( $C$97 = $DS$97, $C$97 =""), 0, IF( ISNUMBER( AQ97 ), 0, 1 ))</f>
        <v>0</v>
      </c>
      <c r="DI97" s="61">
        <f xml:space="preserve"> IF( OR( $C$97 = $DS$97, $C$97 =""), 0, IF( ISNUMBER( AR97 ), 0, 1 ))</f>
        <v>0</v>
      </c>
      <c r="DJ97" s="61">
        <f xml:space="preserve"> IF( OR( $C$97 = $DS$97, $C$97 =""), 0, IF( ISNUMBER( AS97 ), 0, 1 ))</f>
        <v>0</v>
      </c>
      <c r="DK97" s="61">
        <f xml:space="preserve"> IF( OR( $C$97 = $DS$97, $C$97 =""), 0, IF( ISNUMBER( AT97 ), 0, 1 ))</f>
        <v>0</v>
      </c>
      <c r="DL97" s="61">
        <f xml:space="preserve"> IF( OR( $C$97 = $DS$97, $C$97 =""), 0, IF( ISNUMBER( AU97 ), 0, 1 ))</f>
        <v>0</v>
      </c>
      <c r="DN97" s="61">
        <f xml:space="preserve"> IF( OR( $C$97 = $DS$97, $C$97 =""), 0, IF( ISNUMBER( AW97 ), 0, 1 ))</f>
        <v>0</v>
      </c>
      <c r="DO97" s="61">
        <f xml:space="preserve"> IF( OR( $C$97 = $DS$97, $C$97 =""), 0, IF( ISNUMBER( AX97 ), 0, 1 ))</f>
        <v>0</v>
      </c>
      <c r="DP97" s="61">
        <f xml:space="preserve"> IF( OR( $C$97 = $DS$97, $C$97 =""), 0, IF( ISNUMBER( AY97 ), 0, 1 ))</f>
        <v>0</v>
      </c>
      <c r="DQ97" s="61">
        <f xml:space="preserve"> IF( OR( $C$97 = $DS$97, $C$97 =""), 0, IF( ISNUMBER( AZ97 ), 0, 1 ))</f>
        <v>0</v>
      </c>
      <c r="DR97" s="61">
        <f xml:space="preserve"> IF( OR( $C$97 = $DS$97, $C$97 =""), 0, IF( ISNUMBER( BA97 ), 0, 1 ))</f>
        <v>0</v>
      </c>
      <c r="DS97" s="8" t="s">
        <v>1725</v>
      </c>
    </row>
    <row r="98" spans="2:124" ht="14.25" customHeight="1" x14ac:dyDescent="0.3">
      <c r="B98" s="587">
        <f t="shared" si="22"/>
        <v>87</v>
      </c>
      <c r="C98" s="514" t="s">
        <v>1733</v>
      </c>
      <c r="D98" s="589"/>
      <c r="E98" s="331" t="s">
        <v>41</v>
      </c>
      <c r="F98" s="579">
        <v>3</v>
      </c>
      <c r="G98" s="463"/>
      <c r="H98" s="451"/>
      <c r="I98" s="451"/>
      <c r="J98" s="451"/>
      <c r="K98" s="580"/>
      <c r="L98" s="581">
        <f t="shared" si="13"/>
        <v>0</v>
      </c>
      <c r="M98" s="463"/>
      <c r="N98" s="451"/>
      <c r="O98" s="451"/>
      <c r="P98" s="451"/>
      <c r="Q98" s="580"/>
      <c r="R98" s="581">
        <f t="shared" si="14"/>
        <v>0</v>
      </c>
      <c r="S98" s="463"/>
      <c r="T98" s="451"/>
      <c r="U98" s="451"/>
      <c r="V98" s="451"/>
      <c r="W98" s="580"/>
      <c r="X98" s="581">
        <f t="shared" si="15"/>
        <v>0</v>
      </c>
      <c r="Y98" s="463"/>
      <c r="Z98" s="451"/>
      <c r="AA98" s="451"/>
      <c r="AB98" s="451"/>
      <c r="AC98" s="580"/>
      <c r="AD98" s="581">
        <f t="shared" si="16"/>
        <v>0</v>
      </c>
      <c r="AE98" s="463"/>
      <c r="AF98" s="451"/>
      <c r="AG98" s="451"/>
      <c r="AH98" s="451"/>
      <c r="AI98" s="580"/>
      <c r="AJ98" s="581">
        <f t="shared" si="17"/>
        <v>0</v>
      </c>
      <c r="AK98" s="463"/>
      <c r="AL98" s="451"/>
      <c r="AM98" s="451"/>
      <c r="AN98" s="451"/>
      <c r="AO98" s="580"/>
      <c r="AP98" s="581">
        <f t="shared" si="18"/>
        <v>0</v>
      </c>
      <c r="AQ98" s="463"/>
      <c r="AR98" s="451"/>
      <c r="AS98" s="451"/>
      <c r="AT98" s="451"/>
      <c r="AU98" s="580"/>
      <c r="AV98" s="581">
        <f t="shared" si="19"/>
        <v>0</v>
      </c>
      <c r="AW98" s="463"/>
      <c r="AX98" s="451"/>
      <c r="AY98" s="451"/>
      <c r="AZ98" s="451"/>
      <c r="BA98" s="580"/>
      <c r="BB98" s="581">
        <f t="shared" si="20"/>
        <v>0</v>
      </c>
      <c r="BC98" s="424"/>
      <c r="BD98" s="91"/>
      <c r="BE98" s="430" t="s">
        <v>498</v>
      </c>
      <c r="BF98" s="204"/>
      <c r="BG98" s="43">
        <f t="shared" si="25"/>
        <v>0</v>
      </c>
      <c r="BH98" s="567"/>
      <c r="BJ98" s="587">
        <f t="shared" si="23"/>
        <v>87</v>
      </c>
      <c r="BK98" s="596" t="s">
        <v>1734</v>
      </c>
      <c r="BL98" s="331" t="s">
        <v>41</v>
      </c>
      <c r="BM98" s="579">
        <v>3</v>
      </c>
      <c r="BN98" s="590" t="s">
        <v>1735</v>
      </c>
      <c r="BO98" s="591" t="s">
        <v>1736</v>
      </c>
      <c r="BP98" s="591" t="s">
        <v>1737</v>
      </c>
      <c r="BQ98" s="591" t="s">
        <v>1738</v>
      </c>
      <c r="BR98" s="592" t="s">
        <v>1739</v>
      </c>
      <c r="BS98" s="585" t="s">
        <v>1740</v>
      </c>
      <c r="BV98" s="597">
        <f t="shared" si="24"/>
        <v>0</v>
      </c>
      <c r="BX98" s="61">
        <f xml:space="preserve"> IF( OR( $C$98 = $DS$98, $C$98 =""), 0, IF( ISNUMBER( G98 ), 0, 1 ))</f>
        <v>0</v>
      </c>
      <c r="BY98" s="61">
        <f xml:space="preserve"> IF( OR( $C$98 = $DS$98, $C$98 =""), 0, IF( ISNUMBER( H98 ), 0, 1 ))</f>
        <v>0</v>
      </c>
      <c r="BZ98" s="61">
        <f xml:space="preserve"> IF( OR( $C$98 = $DS$98, $C$98 =""), 0, IF( ISNUMBER( I98 ), 0, 1 ))</f>
        <v>0</v>
      </c>
      <c r="CA98" s="61">
        <f xml:space="preserve"> IF( OR( $C$98 = $DS$98, $C$98 =""), 0, IF( ISNUMBER( J98 ), 0, 1 ))</f>
        <v>0</v>
      </c>
      <c r="CB98" s="61">
        <f xml:space="preserve"> IF( OR( $C$98 = $DS$98, $C$98 =""), 0, IF( ISNUMBER( K98 ), 0, 1 ))</f>
        <v>0</v>
      </c>
      <c r="CD98" s="61">
        <f xml:space="preserve"> IF( OR( $C$98 = $DS$98, $C$98 =""), 0, IF( ISNUMBER( M98 ), 0, 1 ))</f>
        <v>0</v>
      </c>
      <c r="CE98" s="61">
        <f xml:space="preserve"> IF( OR( $C$98 = $DS$98, $C$98 =""), 0, IF( ISNUMBER( N98 ), 0, 1 ))</f>
        <v>0</v>
      </c>
      <c r="CF98" s="61">
        <f xml:space="preserve"> IF( OR( $C$98 = $DS$98, $C$98 =""), 0, IF( ISNUMBER( O98 ), 0, 1 ))</f>
        <v>0</v>
      </c>
      <c r="CG98" s="61">
        <f xml:space="preserve"> IF( OR( $C$98 = $DS$98, $C$98 =""), 0, IF( ISNUMBER( P98 ), 0, 1 ))</f>
        <v>0</v>
      </c>
      <c r="CH98" s="61">
        <f xml:space="preserve"> IF( OR( $C$98 = $DS$98, $C$98 =""), 0, IF( ISNUMBER( Q98 ), 0, 1 ))</f>
        <v>0</v>
      </c>
      <c r="CJ98" s="61">
        <f xml:space="preserve"> IF( OR( $C$98 = $DS$98, $C$98 =""), 0, IF( ISNUMBER( S98 ), 0, 1 ))</f>
        <v>0</v>
      </c>
      <c r="CK98" s="61">
        <f xml:space="preserve"> IF( OR( $C$98 = $DS$98, $C$98 =""), 0, IF( ISNUMBER( T98 ), 0, 1 ))</f>
        <v>0</v>
      </c>
      <c r="CL98" s="61">
        <f xml:space="preserve"> IF( OR( $C$98 = $DS$98, $C$98 =""), 0, IF( ISNUMBER( U98 ), 0, 1 ))</f>
        <v>0</v>
      </c>
      <c r="CM98" s="61">
        <f xml:space="preserve"> IF( OR( $C$98 = $DS$98, $C$98 =""), 0, IF( ISNUMBER( V98 ), 0, 1 ))</f>
        <v>0</v>
      </c>
      <c r="CN98" s="61">
        <f xml:space="preserve"> IF( OR( $C$98 = $DS$98, $C$98 =""), 0, IF( ISNUMBER( W98 ), 0, 1 ))</f>
        <v>0</v>
      </c>
      <c r="CP98" s="61">
        <f xml:space="preserve"> IF( OR( $C$98 = $DS$98, $C$98 =""), 0, IF( ISNUMBER( Y98 ), 0, 1 ))</f>
        <v>0</v>
      </c>
      <c r="CQ98" s="61">
        <f xml:space="preserve"> IF( OR( $C$98 = $DS$98, $C$98 =""), 0, IF( ISNUMBER( Z98 ), 0, 1 ))</f>
        <v>0</v>
      </c>
      <c r="CR98" s="61">
        <f xml:space="preserve"> IF( OR( $C$98 = $DS$98, $C$98 =""), 0, IF( ISNUMBER( AA98 ), 0, 1 ))</f>
        <v>0</v>
      </c>
      <c r="CS98" s="61">
        <f xml:space="preserve"> IF( OR( $C$98 = $DS$98, $C$98 =""), 0, IF( ISNUMBER( AB98 ), 0, 1 ))</f>
        <v>0</v>
      </c>
      <c r="CT98" s="61">
        <f xml:space="preserve"> IF( OR( $C$98 = $DS$98, $C$98 =""), 0, IF( ISNUMBER( AC98 ), 0, 1 ))</f>
        <v>0</v>
      </c>
      <c r="CV98" s="61">
        <f xml:space="preserve"> IF( OR( $C$98 = $DS$98, $C$98 =""), 0, IF( ISNUMBER( AE98 ), 0, 1 ))</f>
        <v>0</v>
      </c>
      <c r="CW98" s="61">
        <f xml:space="preserve"> IF( OR( $C$98 = $DS$98, $C$98 =""), 0, IF( ISNUMBER( AF98 ), 0, 1 ))</f>
        <v>0</v>
      </c>
      <c r="CX98" s="61">
        <f xml:space="preserve"> IF( OR( $C$98 = $DS$98, $C$98 =""), 0, IF( ISNUMBER( AG98 ), 0, 1 ))</f>
        <v>0</v>
      </c>
      <c r="CY98" s="61">
        <f xml:space="preserve"> IF( OR( $C$98 = $DS$98, $C$98 =""), 0, IF( ISNUMBER( AH98 ), 0, 1 ))</f>
        <v>0</v>
      </c>
      <c r="CZ98" s="61">
        <f xml:space="preserve"> IF( OR( $C$98 = $DS$98, $C$98 =""), 0, IF( ISNUMBER( AI98 ), 0, 1 ))</f>
        <v>0</v>
      </c>
      <c r="DB98" s="61">
        <f xml:space="preserve"> IF( OR( $C$98 = $DS$98, $C$98 =""), 0, IF( ISNUMBER( AK98 ), 0, 1 ))</f>
        <v>0</v>
      </c>
      <c r="DC98" s="61">
        <f xml:space="preserve"> IF( OR( $C$98 = $DS$98, $C$98 =""), 0, IF( ISNUMBER( AL98 ), 0, 1 ))</f>
        <v>0</v>
      </c>
      <c r="DD98" s="61">
        <f xml:space="preserve"> IF( OR( $C$98 = $DS$98, $C$98 =""), 0, IF( ISNUMBER( AM98 ), 0, 1 ))</f>
        <v>0</v>
      </c>
      <c r="DE98" s="61">
        <f xml:space="preserve"> IF( OR( $C$98 = $DS$98, $C$98 =""), 0, IF( ISNUMBER( AN98 ), 0, 1 ))</f>
        <v>0</v>
      </c>
      <c r="DF98" s="61">
        <f xml:space="preserve"> IF( OR( $C$98 = $DS$98, $C$98 =""), 0, IF( ISNUMBER( AO98 ), 0, 1 ))</f>
        <v>0</v>
      </c>
      <c r="DH98" s="61">
        <f xml:space="preserve"> IF( OR( $C$98 = $DS$98, $C$98 =""), 0, IF( ISNUMBER( AQ98 ), 0, 1 ))</f>
        <v>0</v>
      </c>
      <c r="DI98" s="61">
        <f xml:space="preserve"> IF( OR( $C$98 = $DS$98, $C$98 =""), 0, IF( ISNUMBER( AR98 ), 0, 1 ))</f>
        <v>0</v>
      </c>
      <c r="DJ98" s="61">
        <f xml:space="preserve"> IF( OR( $C$98 = $DS$98, $C$98 =""), 0, IF( ISNUMBER( AS98 ), 0, 1 ))</f>
        <v>0</v>
      </c>
      <c r="DK98" s="61">
        <f xml:space="preserve"> IF( OR( $C$98 = $DS$98, $C$98 =""), 0, IF( ISNUMBER( AT98 ), 0, 1 ))</f>
        <v>0</v>
      </c>
      <c r="DL98" s="61">
        <f xml:space="preserve"> IF( OR( $C$98 = $DS$98, $C$98 =""), 0, IF( ISNUMBER( AU98 ), 0, 1 ))</f>
        <v>0</v>
      </c>
      <c r="DN98" s="61">
        <f xml:space="preserve"> IF( OR( $C$98 = $DS$98, $C$98 =""), 0, IF( ISNUMBER( AW98 ), 0, 1 ))</f>
        <v>0</v>
      </c>
      <c r="DO98" s="61">
        <f xml:space="preserve"> IF( OR( $C$98 = $DS$98, $C$98 =""), 0, IF( ISNUMBER( AX98 ), 0, 1 ))</f>
        <v>0</v>
      </c>
      <c r="DP98" s="61">
        <f xml:space="preserve"> IF( OR( $C$98 = $DS$98, $C$98 =""), 0, IF( ISNUMBER( AY98 ), 0, 1 ))</f>
        <v>0</v>
      </c>
      <c r="DQ98" s="61">
        <f xml:space="preserve"> IF( OR( $C$98 = $DS$98, $C$98 =""), 0, IF( ISNUMBER( AZ98 ), 0, 1 ))</f>
        <v>0</v>
      </c>
      <c r="DR98" s="61">
        <f xml:space="preserve"> IF( OR( $C$98 = $DS$98, $C$98 =""), 0, IF( ISNUMBER( BA98 ), 0, 1 ))</f>
        <v>0</v>
      </c>
      <c r="DS98" s="8" t="s">
        <v>1733</v>
      </c>
    </row>
    <row r="99" spans="2:124" ht="14.25" customHeight="1" x14ac:dyDescent="0.3">
      <c r="B99" s="587">
        <f t="shared" si="22"/>
        <v>88</v>
      </c>
      <c r="C99" s="514" t="s">
        <v>1741</v>
      </c>
      <c r="D99" s="599"/>
      <c r="E99" s="600" t="s">
        <v>41</v>
      </c>
      <c r="F99" s="601">
        <v>3</v>
      </c>
      <c r="G99" s="463"/>
      <c r="H99" s="451"/>
      <c r="I99" s="451"/>
      <c r="J99" s="451"/>
      <c r="K99" s="580"/>
      <c r="L99" s="581">
        <f t="shared" si="13"/>
        <v>0</v>
      </c>
      <c r="M99" s="463"/>
      <c r="N99" s="451"/>
      <c r="O99" s="451"/>
      <c r="P99" s="451"/>
      <c r="Q99" s="580"/>
      <c r="R99" s="581">
        <f t="shared" si="14"/>
        <v>0</v>
      </c>
      <c r="S99" s="463"/>
      <c r="T99" s="451"/>
      <c r="U99" s="451"/>
      <c r="V99" s="451"/>
      <c r="W99" s="580"/>
      <c r="X99" s="581">
        <f t="shared" si="15"/>
        <v>0</v>
      </c>
      <c r="Y99" s="463"/>
      <c r="Z99" s="451"/>
      <c r="AA99" s="451"/>
      <c r="AB99" s="451"/>
      <c r="AC99" s="580"/>
      <c r="AD99" s="581">
        <f t="shared" si="16"/>
        <v>0</v>
      </c>
      <c r="AE99" s="463"/>
      <c r="AF99" s="451"/>
      <c r="AG99" s="451"/>
      <c r="AH99" s="451"/>
      <c r="AI99" s="580"/>
      <c r="AJ99" s="581">
        <f t="shared" si="17"/>
        <v>0</v>
      </c>
      <c r="AK99" s="463"/>
      <c r="AL99" s="451"/>
      <c r="AM99" s="451"/>
      <c r="AN99" s="451"/>
      <c r="AO99" s="580"/>
      <c r="AP99" s="581">
        <f t="shared" si="18"/>
        <v>0</v>
      </c>
      <c r="AQ99" s="463"/>
      <c r="AR99" s="451"/>
      <c r="AS99" s="451"/>
      <c r="AT99" s="451"/>
      <c r="AU99" s="580"/>
      <c r="AV99" s="581">
        <f t="shared" si="19"/>
        <v>0</v>
      </c>
      <c r="AW99" s="463"/>
      <c r="AX99" s="451"/>
      <c r="AY99" s="451"/>
      <c r="AZ99" s="451"/>
      <c r="BA99" s="580"/>
      <c r="BB99" s="581">
        <f t="shared" si="20"/>
        <v>0</v>
      </c>
      <c r="BC99" s="424"/>
      <c r="BD99" s="91"/>
      <c r="BE99" s="430" t="s">
        <v>498</v>
      </c>
      <c r="BF99" s="204"/>
      <c r="BG99" s="43">
        <f t="shared" si="25"/>
        <v>0</v>
      </c>
      <c r="BH99" s="567"/>
      <c r="BJ99" s="587">
        <f t="shared" si="23"/>
        <v>88</v>
      </c>
      <c r="BK99" s="602" t="s">
        <v>1742</v>
      </c>
      <c r="BL99" s="600" t="s">
        <v>41</v>
      </c>
      <c r="BM99" s="601">
        <v>3</v>
      </c>
      <c r="BN99" s="590" t="s">
        <v>1743</v>
      </c>
      <c r="BO99" s="591" t="s">
        <v>1744</v>
      </c>
      <c r="BP99" s="591" t="s">
        <v>1745</v>
      </c>
      <c r="BQ99" s="591" t="s">
        <v>1746</v>
      </c>
      <c r="BR99" s="592" t="s">
        <v>1747</v>
      </c>
      <c r="BS99" s="632" t="s">
        <v>1748</v>
      </c>
      <c r="BV99" s="597">
        <f t="shared" si="24"/>
        <v>0</v>
      </c>
      <c r="BX99" s="61">
        <f xml:space="preserve"> IF( OR( $C$99 = $DS$99, $C$99 =""), 0, IF( ISNUMBER( G99 ), 0, 1 ))</f>
        <v>0</v>
      </c>
      <c r="BY99" s="61">
        <f xml:space="preserve"> IF( OR( $C$99 = $DS$99, $C$99 =""), 0, IF( ISNUMBER( H99 ), 0, 1 ))</f>
        <v>0</v>
      </c>
      <c r="BZ99" s="61">
        <f xml:space="preserve"> IF( OR( $C$99 = $DS$99, $C$99 =""), 0, IF( ISNUMBER( I99 ), 0, 1 ))</f>
        <v>0</v>
      </c>
      <c r="CA99" s="61">
        <f xml:space="preserve"> IF( OR( $C$99 = $DS$99, $C$99 =""), 0, IF( ISNUMBER( J99 ), 0, 1 ))</f>
        <v>0</v>
      </c>
      <c r="CB99" s="61">
        <f xml:space="preserve"> IF( OR( $C$99 = $DS$99, $C$99 =""), 0, IF( ISNUMBER( K99 ), 0, 1 ))</f>
        <v>0</v>
      </c>
      <c r="CD99" s="61">
        <f xml:space="preserve"> IF( OR( $C$99 = $DS$99, $C$99 =""), 0, IF( ISNUMBER( M99 ), 0, 1 ))</f>
        <v>0</v>
      </c>
      <c r="CE99" s="61">
        <f xml:space="preserve"> IF( OR( $C$99 = $DS$99, $C$99 =""), 0, IF( ISNUMBER( N99 ), 0, 1 ))</f>
        <v>0</v>
      </c>
      <c r="CF99" s="61">
        <f xml:space="preserve"> IF( OR( $C$99 = $DS$99, $C$99 =""), 0, IF( ISNUMBER( O99 ), 0, 1 ))</f>
        <v>0</v>
      </c>
      <c r="CG99" s="61">
        <f xml:space="preserve"> IF( OR( $C$99 = $DS$99, $C$99 =""), 0, IF( ISNUMBER( P99 ), 0, 1 ))</f>
        <v>0</v>
      </c>
      <c r="CH99" s="61">
        <f xml:space="preserve"> IF( OR( $C$99 = $DS$99, $C$99 =""), 0, IF( ISNUMBER( Q99 ), 0, 1 ))</f>
        <v>0</v>
      </c>
      <c r="CJ99" s="61">
        <f xml:space="preserve"> IF( OR( $C$99 = $DS$99, $C$99 =""), 0, IF( ISNUMBER( S99 ), 0, 1 ))</f>
        <v>0</v>
      </c>
      <c r="CK99" s="61">
        <f xml:space="preserve"> IF( OR( $C$99 = $DS$99, $C$99 =""), 0, IF( ISNUMBER( T99 ), 0, 1 ))</f>
        <v>0</v>
      </c>
      <c r="CL99" s="61">
        <f xml:space="preserve"> IF( OR( $C$99 = $DS$99, $C$99 =""), 0, IF( ISNUMBER( U99 ), 0, 1 ))</f>
        <v>0</v>
      </c>
      <c r="CM99" s="61">
        <f xml:space="preserve"> IF( OR( $C$99 = $DS$99, $C$99 =""), 0, IF( ISNUMBER( V99 ), 0, 1 ))</f>
        <v>0</v>
      </c>
      <c r="CN99" s="61">
        <f xml:space="preserve"> IF( OR( $C$99 = $DS$99, $C$99 =""), 0, IF( ISNUMBER( W99 ), 0, 1 ))</f>
        <v>0</v>
      </c>
      <c r="CP99" s="61">
        <f xml:space="preserve"> IF( OR( $C$99 = $DS$99, $C$99 =""), 0, IF( ISNUMBER( Y99 ), 0, 1 ))</f>
        <v>0</v>
      </c>
      <c r="CQ99" s="61">
        <f xml:space="preserve"> IF( OR( $C$99 = $DS$99, $C$99 =""), 0, IF( ISNUMBER( Z99 ), 0, 1 ))</f>
        <v>0</v>
      </c>
      <c r="CR99" s="61">
        <f xml:space="preserve"> IF( OR( $C$99 = $DS$99, $C$99 =""), 0, IF( ISNUMBER( AA99 ), 0, 1 ))</f>
        <v>0</v>
      </c>
      <c r="CS99" s="61">
        <f xml:space="preserve"> IF( OR( $C$99 = $DS$99, $C$99 =""), 0, IF( ISNUMBER( AB99 ), 0, 1 ))</f>
        <v>0</v>
      </c>
      <c r="CT99" s="61">
        <f xml:space="preserve"> IF( OR( $C$99 = $DS$99, $C$99 =""), 0, IF( ISNUMBER( AC99 ), 0, 1 ))</f>
        <v>0</v>
      </c>
      <c r="CV99" s="61">
        <f xml:space="preserve"> IF( OR( $C$99 = $DS$99, $C$99 =""), 0, IF( ISNUMBER( AE99 ), 0, 1 ))</f>
        <v>0</v>
      </c>
      <c r="CW99" s="61">
        <f xml:space="preserve"> IF( OR( $C$99 = $DS$99, $C$99 =""), 0, IF( ISNUMBER( AF99 ), 0, 1 ))</f>
        <v>0</v>
      </c>
      <c r="CX99" s="61">
        <f xml:space="preserve"> IF( OR( $C$99 = $DS$99, $C$99 =""), 0, IF( ISNUMBER( AG99 ), 0, 1 ))</f>
        <v>0</v>
      </c>
      <c r="CY99" s="61">
        <f xml:space="preserve"> IF( OR( $C$99 = $DS$99, $C$99 =""), 0, IF( ISNUMBER( AH99 ), 0, 1 ))</f>
        <v>0</v>
      </c>
      <c r="CZ99" s="61">
        <f xml:space="preserve"> IF( OR( $C$99 = $DS$99, $C$99 =""), 0, IF( ISNUMBER( AI99 ), 0, 1 ))</f>
        <v>0</v>
      </c>
      <c r="DB99" s="61">
        <f xml:space="preserve"> IF( OR( $C$99 = $DS$99, $C$99 =""), 0, IF( ISNUMBER( AK99 ), 0, 1 ))</f>
        <v>0</v>
      </c>
      <c r="DC99" s="61">
        <f xml:space="preserve"> IF( OR( $C$99 = $DS$99, $C$99 =""), 0, IF( ISNUMBER( AL99 ), 0, 1 ))</f>
        <v>0</v>
      </c>
      <c r="DD99" s="61">
        <f xml:space="preserve"> IF( OR( $C$99 = $DS$99, $C$99 =""), 0, IF( ISNUMBER( AM99 ), 0, 1 ))</f>
        <v>0</v>
      </c>
      <c r="DE99" s="61">
        <f xml:space="preserve"> IF( OR( $C$99 = $DS$99, $C$99 =""), 0, IF( ISNUMBER( AN99 ), 0, 1 ))</f>
        <v>0</v>
      </c>
      <c r="DF99" s="61">
        <f xml:space="preserve"> IF( OR( $C$99 = $DS$99, $C$99 =""), 0, IF( ISNUMBER( AO99 ), 0, 1 ))</f>
        <v>0</v>
      </c>
      <c r="DH99" s="61">
        <f xml:space="preserve"> IF( OR( $C$99 = $DS$99, $C$99 =""), 0, IF( ISNUMBER( AQ99 ), 0, 1 ))</f>
        <v>0</v>
      </c>
      <c r="DI99" s="61">
        <f xml:space="preserve"> IF( OR( $C$99 = $DS$99, $C$99 =""), 0, IF( ISNUMBER( AR99 ), 0, 1 ))</f>
        <v>0</v>
      </c>
      <c r="DJ99" s="61">
        <f xml:space="preserve"> IF( OR( $C$99 = $DS$99, $C$99 =""), 0, IF( ISNUMBER( AS99 ), 0, 1 ))</f>
        <v>0</v>
      </c>
      <c r="DK99" s="61">
        <f xml:space="preserve"> IF( OR( $C$99 = $DS$99, $C$99 =""), 0, IF( ISNUMBER( AT99 ), 0, 1 ))</f>
        <v>0</v>
      </c>
      <c r="DL99" s="61">
        <f xml:space="preserve"> IF( OR( $C$99 = $DS$99, $C$99 =""), 0, IF( ISNUMBER( AU99 ), 0, 1 ))</f>
        <v>0</v>
      </c>
      <c r="DN99" s="61">
        <f xml:space="preserve"> IF( OR( $C$99 = $DS$99, $C$99 =""), 0, IF( ISNUMBER( AW99 ), 0, 1 ))</f>
        <v>0</v>
      </c>
      <c r="DO99" s="61">
        <f xml:space="preserve"> IF( OR( $C$99 = $DS$99, $C$99 =""), 0, IF( ISNUMBER( AX99 ), 0, 1 ))</f>
        <v>0</v>
      </c>
      <c r="DP99" s="61">
        <f xml:space="preserve"> IF( OR( $C$99 = $DS$99, $C$99 =""), 0, IF( ISNUMBER( AY99 ), 0, 1 ))</f>
        <v>0</v>
      </c>
      <c r="DQ99" s="61">
        <f xml:space="preserve"> IF( OR( $C$99 = $DS$99, $C$99 =""), 0, IF( ISNUMBER( AZ99 ), 0, 1 ))</f>
        <v>0</v>
      </c>
      <c r="DR99" s="61">
        <f xml:space="preserve"> IF( OR( $C$99 = $DS$99, $C$99 =""), 0, IF( ISNUMBER( BA99 ), 0, 1 ))</f>
        <v>0</v>
      </c>
      <c r="DS99" s="8" t="s">
        <v>1741</v>
      </c>
    </row>
    <row r="100" spans="2:124" ht="14.25" customHeight="1" x14ac:dyDescent="0.3">
      <c r="B100" s="587">
        <f t="shared" si="22"/>
        <v>89</v>
      </c>
      <c r="C100" s="514" t="s">
        <v>1749</v>
      </c>
      <c r="D100" s="599"/>
      <c r="E100" s="600" t="s">
        <v>41</v>
      </c>
      <c r="F100" s="601">
        <v>3</v>
      </c>
      <c r="G100" s="463"/>
      <c r="H100" s="451"/>
      <c r="I100" s="451"/>
      <c r="J100" s="451"/>
      <c r="K100" s="580"/>
      <c r="L100" s="581">
        <f>SUM(G100:K100)</f>
        <v>0</v>
      </c>
      <c r="M100" s="463"/>
      <c r="N100" s="451"/>
      <c r="O100" s="451"/>
      <c r="P100" s="451"/>
      <c r="Q100" s="580"/>
      <c r="R100" s="581">
        <f>SUM(M100:Q100)</f>
        <v>0</v>
      </c>
      <c r="S100" s="463"/>
      <c r="T100" s="451"/>
      <c r="U100" s="451"/>
      <c r="V100" s="451"/>
      <c r="W100" s="580"/>
      <c r="X100" s="581">
        <f>SUM(S100:W100)</f>
        <v>0</v>
      </c>
      <c r="Y100" s="463"/>
      <c r="Z100" s="451"/>
      <c r="AA100" s="451"/>
      <c r="AB100" s="451"/>
      <c r="AC100" s="580"/>
      <c r="AD100" s="581">
        <f>SUM(Y100:AC100)</f>
        <v>0</v>
      </c>
      <c r="AE100" s="463"/>
      <c r="AF100" s="451"/>
      <c r="AG100" s="451"/>
      <c r="AH100" s="451"/>
      <c r="AI100" s="580"/>
      <c r="AJ100" s="581">
        <f>SUM(AE100:AI100)</f>
        <v>0</v>
      </c>
      <c r="AK100" s="463"/>
      <c r="AL100" s="451"/>
      <c r="AM100" s="451"/>
      <c r="AN100" s="451"/>
      <c r="AO100" s="580"/>
      <c r="AP100" s="581">
        <f>SUM(AK100:AO100)</f>
        <v>0</v>
      </c>
      <c r="AQ100" s="463"/>
      <c r="AR100" s="451"/>
      <c r="AS100" s="451"/>
      <c r="AT100" s="451"/>
      <c r="AU100" s="580"/>
      <c r="AV100" s="581">
        <f>SUM(AQ100:AU100)</f>
        <v>0</v>
      </c>
      <c r="AW100" s="463"/>
      <c r="AX100" s="451"/>
      <c r="AY100" s="451"/>
      <c r="AZ100" s="451"/>
      <c r="BA100" s="580"/>
      <c r="BB100" s="581">
        <f>SUM(AW100:BA100)</f>
        <v>0</v>
      </c>
      <c r="BC100" s="424"/>
      <c r="BD100" s="91"/>
      <c r="BE100" s="430" t="s">
        <v>498</v>
      </c>
      <c r="BF100" s="204"/>
      <c r="BG100" s="43">
        <f t="shared" si="25"/>
        <v>0</v>
      </c>
      <c r="BH100" s="567"/>
      <c r="BJ100" s="587">
        <f t="shared" si="23"/>
        <v>89</v>
      </c>
      <c r="BK100" s="602" t="s">
        <v>1750</v>
      </c>
      <c r="BL100" s="331" t="s">
        <v>41</v>
      </c>
      <c r="BM100" s="579">
        <v>3</v>
      </c>
      <c r="BN100" s="582" t="s">
        <v>1751</v>
      </c>
      <c r="BO100" s="583" t="s">
        <v>1752</v>
      </c>
      <c r="BP100" s="583" t="s">
        <v>1753</v>
      </c>
      <c r="BQ100" s="583" t="s">
        <v>1754</v>
      </c>
      <c r="BR100" s="584" t="s">
        <v>1755</v>
      </c>
      <c r="BS100" s="585" t="s">
        <v>1756</v>
      </c>
      <c r="BV100" s="597">
        <f t="shared" si="24"/>
        <v>0</v>
      </c>
      <c r="BX100" s="61">
        <f xml:space="preserve"> IF( OR( $C$100 = $DS$100, $C$100 =""), 0, IF( ISNUMBER( G100 ), 0, 1 ))</f>
        <v>0</v>
      </c>
      <c r="BY100" s="61">
        <f xml:space="preserve"> IF( OR( $C$100 = $DS$100, $C$100 =""), 0, IF( ISNUMBER( H100 ), 0, 1 ))</f>
        <v>0</v>
      </c>
      <c r="BZ100" s="61">
        <f xml:space="preserve"> IF( OR( $C$100 = $DS$100, $C$100 =""), 0, IF( ISNUMBER( I100 ), 0, 1 ))</f>
        <v>0</v>
      </c>
      <c r="CA100" s="61">
        <f xml:space="preserve"> IF( OR( $C$100 = $DS$100, $C$100 =""), 0, IF( ISNUMBER( J100 ), 0, 1 ))</f>
        <v>0</v>
      </c>
      <c r="CB100" s="61">
        <f xml:space="preserve"> IF( OR( $C$100 = $DS$100, $C$100 =""), 0, IF( ISNUMBER( K100 ), 0, 1 ))</f>
        <v>0</v>
      </c>
      <c r="CD100" s="61">
        <f xml:space="preserve"> IF( OR( $C$100 = $DS$100, $C$100 =""), 0, IF( ISNUMBER( M100 ), 0, 1 ))</f>
        <v>0</v>
      </c>
      <c r="CE100" s="61">
        <f xml:space="preserve"> IF( OR( $C$100 = $DS$100, $C$100 =""), 0, IF( ISNUMBER( N100 ), 0, 1 ))</f>
        <v>0</v>
      </c>
      <c r="CF100" s="61">
        <f xml:space="preserve"> IF( OR( $C$100 = $DS$100, $C$100 =""), 0, IF( ISNUMBER( O100 ), 0, 1 ))</f>
        <v>0</v>
      </c>
      <c r="CG100" s="61">
        <f xml:space="preserve"> IF( OR( $C$100 = $DS$100, $C$100 =""), 0, IF( ISNUMBER( P100 ), 0, 1 ))</f>
        <v>0</v>
      </c>
      <c r="CH100" s="61">
        <f xml:space="preserve"> IF( OR( $C$100 = $DS$100, $C$100 =""), 0, IF( ISNUMBER( Q100 ), 0, 1 ))</f>
        <v>0</v>
      </c>
      <c r="CJ100" s="61">
        <f xml:space="preserve"> IF( OR( $C$100 = $DS$100, $C$100 =""), 0, IF( ISNUMBER( S100 ), 0, 1 ))</f>
        <v>0</v>
      </c>
      <c r="CK100" s="61">
        <f xml:space="preserve"> IF( OR( $C$100 = $DS$100, $C$100 =""), 0, IF( ISNUMBER( T100 ), 0, 1 ))</f>
        <v>0</v>
      </c>
      <c r="CL100" s="61">
        <f xml:space="preserve"> IF( OR( $C$100 = $DS$100, $C$100 =""), 0, IF( ISNUMBER( U100 ), 0, 1 ))</f>
        <v>0</v>
      </c>
      <c r="CM100" s="61">
        <f xml:space="preserve"> IF( OR( $C$100 = $DS$100, $C$100 =""), 0, IF( ISNUMBER( V100 ), 0, 1 ))</f>
        <v>0</v>
      </c>
      <c r="CN100" s="61">
        <f xml:space="preserve"> IF( OR( $C$100 = $DS$100, $C$100 =""), 0, IF( ISNUMBER( W100 ), 0, 1 ))</f>
        <v>0</v>
      </c>
      <c r="CP100" s="61">
        <f xml:space="preserve"> IF( OR( $C$100 = $DS$100, $C$100 =""), 0, IF( ISNUMBER( Y100 ), 0, 1 ))</f>
        <v>0</v>
      </c>
      <c r="CQ100" s="61">
        <f xml:space="preserve"> IF( OR( $C$100 = $DS$100, $C$100 =""), 0, IF( ISNUMBER( Z100 ), 0, 1 ))</f>
        <v>0</v>
      </c>
      <c r="CR100" s="61">
        <f xml:space="preserve"> IF( OR( $C$100 = $DS$100, $C$100 =""), 0, IF( ISNUMBER( AA100 ), 0, 1 ))</f>
        <v>0</v>
      </c>
      <c r="CS100" s="61">
        <f xml:space="preserve"> IF( OR( $C$100 = $DS$100, $C$100 =""), 0, IF( ISNUMBER( AB100 ), 0, 1 ))</f>
        <v>0</v>
      </c>
      <c r="CT100" s="61">
        <f xml:space="preserve"> IF( OR( $C$100 = $DS$100, $C$100 =""), 0, IF( ISNUMBER( AC100 ), 0, 1 ))</f>
        <v>0</v>
      </c>
      <c r="CV100" s="61">
        <f xml:space="preserve"> IF( OR( $C$100 = $DS$100, $C$100 =""), 0, IF( ISNUMBER( AE100 ), 0, 1 ))</f>
        <v>0</v>
      </c>
      <c r="CW100" s="61">
        <f xml:space="preserve"> IF( OR( $C$100 = $DS$100, $C$100 =""), 0, IF( ISNUMBER( AF100 ), 0, 1 ))</f>
        <v>0</v>
      </c>
      <c r="CX100" s="61">
        <f xml:space="preserve"> IF( OR( $C$100 = $DS$100, $C$100 =""), 0, IF( ISNUMBER( AG100 ), 0, 1 ))</f>
        <v>0</v>
      </c>
      <c r="CY100" s="61">
        <f xml:space="preserve"> IF( OR( $C$100 = $DS$100, $C$100 =""), 0, IF( ISNUMBER( AH100 ), 0, 1 ))</f>
        <v>0</v>
      </c>
      <c r="CZ100" s="61">
        <f xml:space="preserve"> IF( OR( $C$100 = $DS$100, $C$100 =""), 0, IF( ISNUMBER( AI100 ), 0, 1 ))</f>
        <v>0</v>
      </c>
      <c r="DB100" s="61">
        <f xml:space="preserve"> IF( OR( $C$100 = $DS$100, $C$100 =""), 0, IF( ISNUMBER( AK100 ), 0, 1 ))</f>
        <v>0</v>
      </c>
      <c r="DC100" s="61">
        <f xml:space="preserve"> IF( OR( $C$100 = $DS$100, $C$100 =""), 0, IF( ISNUMBER( AL100 ), 0, 1 ))</f>
        <v>0</v>
      </c>
      <c r="DD100" s="61">
        <f xml:space="preserve"> IF( OR( $C$100 = $DS$100, $C$100 =""), 0, IF( ISNUMBER( AM100 ), 0, 1 ))</f>
        <v>0</v>
      </c>
      <c r="DE100" s="61">
        <f xml:space="preserve"> IF( OR( $C$100 = $DS$100, $C$100 =""), 0, IF( ISNUMBER( AN100 ), 0, 1 ))</f>
        <v>0</v>
      </c>
      <c r="DF100" s="61">
        <f xml:space="preserve"> IF( OR( $C$100 = $DS$100, $C$100 =""), 0, IF( ISNUMBER( AO100 ), 0, 1 ))</f>
        <v>0</v>
      </c>
      <c r="DH100" s="61">
        <f xml:space="preserve"> IF( OR( $C$100 = $DS$100, $C$100 =""), 0, IF( ISNUMBER( AQ100 ), 0, 1 ))</f>
        <v>0</v>
      </c>
      <c r="DI100" s="61">
        <f xml:space="preserve"> IF( OR( $C$100 = $DS$100, $C$100 =""), 0, IF( ISNUMBER( AR100 ), 0, 1 ))</f>
        <v>0</v>
      </c>
      <c r="DJ100" s="61">
        <f xml:space="preserve"> IF( OR( $C$100 = $DS$100, $C$100 =""), 0, IF( ISNUMBER( AS100 ), 0, 1 ))</f>
        <v>0</v>
      </c>
      <c r="DK100" s="61">
        <f xml:space="preserve"> IF( OR( $C$100 = $DS$100, $C$100 =""), 0, IF( ISNUMBER( AT100 ), 0, 1 ))</f>
        <v>0</v>
      </c>
      <c r="DL100" s="61">
        <f xml:space="preserve"> IF( OR( $C$100 = $DS$100, $C$100 =""), 0, IF( ISNUMBER( AU100 ), 0, 1 ))</f>
        <v>0</v>
      </c>
      <c r="DN100" s="61">
        <f xml:space="preserve"> IF( OR( $C$100 = $DS$100, $C$100 =""), 0, IF( ISNUMBER( AW100 ), 0, 1 ))</f>
        <v>0</v>
      </c>
      <c r="DO100" s="61">
        <f xml:space="preserve"> IF( OR( $C$100 = $DS$100, $C$100 =""), 0, IF( ISNUMBER( AX100 ), 0, 1 ))</f>
        <v>0</v>
      </c>
      <c r="DP100" s="61">
        <f xml:space="preserve"> IF( OR( $C$100 = $DS$100, $C$100 =""), 0, IF( ISNUMBER( AY100 ), 0, 1 ))</f>
        <v>0</v>
      </c>
      <c r="DQ100" s="61">
        <f xml:space="preserve"> IF( OR( $C$100 = $DS$100, $C$100 =""), 0, IF( ISNUMBER( AZ100 ), 0, 1 ))</f>
        <v>0</v>
      </c>
      <c r="DR100" s="61">
        <f xml:space="preserve"> IF( OR( $C$100 = $DS$100, $C$100 =""), 0, IF( ISNUMBER( BA100 ), 0, 1 ))</f>
        <v>0</v>
      </c>
      <c r="DS100" s="8" t="s">
        <v>1749</v>
      </c>
    </row>
    <row r="101" spans="2:124" ht="14.25" customHeight="1" x14ac:dyDescent="0.3">
      <c r="B101" s="587">
        <f t="shared" si="22"/>
        <v>90</v>
      </c>
      <c r="C101" s="514" t="s">
        <v>1757</v>
      </c>
      <c r="D101" s="599"/>
      <c r="E101" s="600" t="s">
        <v>41</v>
      </c>
      <c r="F101" s="601">
        <v>3</v>
      </c>
      <c r="G101" s="463"/>
      <c r="H101" s="451"/>
      <c r="I101" s="451"/>
      <c r="J101" s="451"/>
      <c r="K101" s="580"/>
      <c r="L101" s="581">
        <f>SUM(G101:K101)</f>
        <v>0</v>
      </c>
      <c r="M101" s="463"/>
      <c r="N101" s="451"/>
      <c r="O101" s="451"/>
      <c r="P101" s="451"/>
      <c r="Q101" s="580"/>
      <c r="R101" s="581">
        <f>SUM(M101:Q101)</f>
        <v>0</v>
      </c>
      <c r="S101" s="463"/>
      <c r="T101" s="451"/>
      <c r="U101" s="451"/>
      <c r="V101" s="451"/>
      <c r="W101" s="580"/>
      <c r="X101" s="581">
        <f>SUM(S101:W101)</f>
        <v>0</v>
      </c>
      <c r="Y101" s="463"/>
      <c r="Z101" s="451"/>
      <c r="AA101" s="451"/>
      <c r="AB101" s="451"/>
      <c r="AC101" s="580"/>
      <c r="AD101" s="581">
        <f>SUM(Y101:AC101)</f>
        <v>0</v>
      </c>
      <c r="AE101" s="463"/>
      <c r="AF101" s="451"/>
      <c r="AG101" s="451"/>
      <c r="AH101" s="451"/>
      <c r="AI101" s="580"/>
      <c r="AJ101" s="581">
        <f>SUM(AE101:AI101)</f>
        <v>0</v>
      </c>
      <c r="AK101" s="463"/>
      <c r="AL101" s="451"/>
      <c r="AM101" s="451"/>
      <c r="AN101" s="451"/>
      <c r="AO101" s="580"/>
      <c r="AP101" s="581">
        <f>SUM(AK101:AO101)</f>
        <v>0</v>
      </c>
      <c r="AQ101" s="463"/>
      <c r="AR101" s="451"/>
      <c r="AS101" s="451"/>
      <c r="AT101" s="451"/>
      <c r="AU101" s="580"/>
      <c r="AV101" s="581">
        <f>SUM(AQ101:AU101)</f>
        <v>0</v>
      </c>
      <c r="AW101" s="463"/>
      <c r="AX101" s="451"/>
      <c r="AY101" s="451"/>
      <c r="AZ101" s="451"/>
      <c r="BA101" s="580"/>
      <c r="BB101" s="581">
        <f>SUM(AW101:BA101)</f>
        <v>0</v>
      </c>
      <c r="BC101" s="424"/>
      <c r="BD101" s="91"/>
      <c r="BE101" s="430" t="s">
        <v>498</v>
      </c>
      <c r="BF101" s="204"/>
      <c r="BG101" s="43">
        <f t="shared" si="25"/>
        <v>0</v>
      </c>
      <c r="BH101" s="567"/>
      <c r="BJ101" s="587">
        <f t="shared" si="23"/>
        <v>90</v>
      </c>
      <c r="BK101" s="602" t="s">
        <v>1758</v>
      </c>
      <c r="BL101" s="331" t="s">
        <v>41</v>
      </c>
      <c r="BM101" s="579">
        <v>3</v>
      </c>
      <c r="BN101" s="582" t="s">
        <v>1759</v>
      </c>
      <c r="BO101" s="583" t="s">
        <v>1760</v>
      </c>
      <c r="BP101" s="583" t="s">
        <v>1761</v>
      </c>
      <c r="BQ101" s="583" t="s">
        <v>1762</v>
      </c>
      <c r="BR101" s="584" t="s">
        <v>1763</v>
      </c>
      <c r="BS101" s="585" t="s">
        <v>1764</v>
      </c>
      <c r="BV101" s="597">
        <f t="shared" si="24"/>
        <v>0</v>
      </c>
      <c r="BX101" s="61">
        <f xml:space="preserve"> IF( OR( $C$101 = $DS$101, $C$101 =""), 0, IF( ISNUMBER( G101 ), 0, 1 ))</f>
        <v>0</v>
      </c>
      <c r="BY101" s="61">
        <f xml:space="preserve"> IF( OR( $C$101 = $DS$101, $C$101 =""), 0, IF( ISNUMBER( H101 ), 0, 1 ))</f>
        <v>0</v>
      </c>
      <c r="BZ101" s="61">
        <f xml:space="preserve"> IF( OR( $C$101 = $DS$101, $C$101 =""), 0, IF( ISNUMBER( I101 ), 0, 1 ))</f>
        <v>0</v>
      </c>
      <c r="CA101" s="61">
        <f xml:space="preserve"> IF( OR( $C$101 = $DS$101, $C$101 =""), 0, IF( ISNUMBER( J101 ), 0, 1 ))</f>
        <v>0</v>
      </c>
      <c r="CB101" s="61">
        <f xml:space="preserve"> IF( OR( $C$101 = $DS$101, $C$101 =""), 0, IF( ISNUMBER( K101 ), 0, 1 ))</f>
        <v>0</v>
      </c>
      <c r="CD101" s="61">
        <f xml:space="preserve"> IF( OR( $C$101 = $DS$101, $C$101 =""), 0, IF( ISNUMBER( M101 ), 0, 1 ))</f>
        <v>0</v>
      </c>
      <c r="CE101" s="61">
        <f xml:space="preserve"> IF( OR( $C$101 = $DS$101, $C$101 =""), 0, IF( ISNUMBER( N101 ), 0, 1 ))</f>
        <v>0</v>
      </c>
      <c r="CF101" s="61">
        <f xml:space="preserve"> IF( OR( $C$101 = $DS$101, $C$101 =""), 0, IF( ISNUMBER( O101 ), 0, 1 ))</f>
        <v>0</v>
      </c>
      <c r="CG101" s="61">
        <f xml:space="preserve"> IF( OR( $C$101 = $DS$101, $C$101 =""), 0, IF( ISNUMBER( P101 ), 0, 1 ))</f>
        <v>0</v>
      </c>
      <c r="CH101" s="61">
        <f xml:space="preserve"> IF( OR( $C$101 = $DS$101, $C$101 =""), 0, IF( ISNUMBER( Q101 ), 0, 1 ))</f>
        <v>0</v>
      </c>
      <c r="CJ101" s="61">
        <f xml:space="preserve"> IF( OR( $C$101 = $DS$101, $C$101 =""), 0, IF( ISNUMBER( S101 ), 0, 1 ))</f>
        <v>0</v>
      </c>
      <c r="CK101" s="61">
        <f xml:space="preserve"> IF( OR( $C$101 = $DS$101, $C$101 =""), 0, IF( ISNUMBER( T101 ), 0, 1 ))</f>
        <v>0</v>
      </c>
      <c r="CL101" s="61">
        <f xml:space="preserve"> IF( OR( $C$101 = $DS$101, $C$101 =""), 0, IF( ISNUMBER( U101 ), 0, 1 ))</f>
        <v>0</v>
      </c>
      <c r="CM101" s="61">
        <f xml:space="preserve"> IF( OR( $C$101 = $DS$101, $C$101 =""), 0, IF( ISNUMBER( V101 ), 0, 1 ))</f>
        <v>0</v>
      </c>
      <c r="CN101" s="61">
        <f xml:space="preserve"> IF( OR( $C$101 = $DS$101, $C$101 =""), 0, IF( ISNUMBER( W101 ), 0, 1 ))</f>
        <v>0</v>
      </c>
      <c r="CP101" s="61">
        <f xml:space="preserve"> IF( OR( $C$101 = $DS$101, $C$101 =""), 0, IF( ISNUMBER( Y101 ), 0, 1 ))</f>
        <v>0</v>
      </c>
      <c r="CQ101" s="61">
        <f xml:space="preserve"> IF( OR( $C$101 = $DS$101, $C$101 =""), 0, IF( ISNUMBER( Z101 ), 0, 1 ))</f>
        <v>0</v>
      </c>
      <c r="CR101" s="61">
        <f xml:space="preserve"> IF( OR( $C$101 = $DS$101, $C$101 =""), 0, IF( ISNUMBER( AA101 ), 0, 1 ))</f>
        <v>0</v>
      </c>
      <c r="CS101" s="61">
        <f xml:space="preserve"> IF( OR( $C$101 = $DS$101, $C$101 =""), 0, IF( ISNUMBER( AB101 ), 0, 1 ))</f>
        <v>0</v>
      </c>
      <c r="CT101" s="61">
        <f xml:space="preserve"> IF( OR( $C$101 = $DS$101, $C$101 =""), 0, IF( ISNUMBER( AC101 ), 0, 1 ))</f>
        <v>0</v>
      </c>
      <c r="CV101" s="61">
        <f xml:space="preserve"> IF( OR( $C$101 = $DS$101, $C$101 =""), 0, IF( ISNUMBER( AE101 ), 0, 1 ))</f>
        <v>0</v>
      </c>
      <c r="CW101" s="61">
        <f xml:space="preserve"> IF( OR( $C$101 = $DS$101, $C$101 =""), 0, IF( ISNUMBER( AF101 ), 0, 1 ))</f>
        <v>0</v>
      </c>
      <c r="CX101" s="61">
        <f xml:space="preserve"> IF( OR( $C$101 = $DS$101, $C$101 =""), 0, IF( ISNUMBER( AG101 ), 0, 1 ))</f>
        <v>0</v>
      </c>
      <c r="CY101" s="61">
        <f xml:space="preserve"> IF( OR( $C$101 = $DS$101, $C$101 =""), 0, IF( ISNUMBER( AH101 ), 0, 1 ))</f>
        <v>0</v>
      </c>
      <c r="CZ101" s="61">
        <f xml:space="preserve"> IF( OR( $C$101 = $DS$101, $C$101 =""), 0, IF( ISNUMBER( AI101 ), 0, 1 ))</f>
        <v>0</v>
      </c>
      <c r="DB101" s="61">
        <f xml:space="preserve"> IF( OR( $C$101 = $DS$101, $C$101 =""), 0, IF( ISNUMBER( AK101 ), 0, 1 ))</f>
        <v>0</v>
      </c>
      <c r="DC101" s="61">
        <f xml:space="preserve"> IF( OR( $C$101 = $DS$101, $C$101 =""), 0, IF( ISNUMBER( AL101 ), 0, 1 ))</f>
        <v>0</v>
      </c>
      <c r="DD101" s="61">
        <f xml:space="preserve"> IF( OR( $C$101 = $DS$101, $C$101 =""), 0, IF( ISNUMBER( AM101 ), 0, 1 ))</f>
        <v>0</v>
      </c>
      <c r="DE101" s="61">
        <f xml:space="preserve"> IF( OR( $C$101 = $DS$101, $C$101 =""), 0, IF( ISNUMBER( AN101 ), 0, 1 ))</f>
        <v>0</v>
      </c>
      <c r="DF101" s="61">
        <f xml:space="preserve"> IF( OR( $C$101 = $DS$101, $C$101 =""), 0, IF( ISNUMBER( AO101 ), 0, 1 ))</f>
        <v>0</v>
      </c>
      <c r="DH101" s="61">
        <f xml:space="preserve"> IF( OR( $C$101 = $DS$101, $C$101 =""), 0, IF( ISNUMBER( AQ101 ), 0, 1 ))</f>
        <v>0</v>
      </c>
      <c r="DI101" s="61">
        <f xml:space="preserve"> IF( OR( $C$101 = $DS$101, $C$101 =""), 0, IF( ISNUMBER( AR101 ), 0, 1 ))</f>
        <v>0</v>
      </c>
      <c r="DJ101" s="61">
        <f xml:space="preserve"> IF( OR( $C$101 = $DS$101, $C$101 =""), 0, IF( ISNUMBER( AS101 ), 0, 1 ))</f>
        <v>0</v>
      </c>
      <c r="DK101" s="61">
        <f xml:space="preserve"> IF( OR( $C$101 = $DS$101, $C$101 =""), 0, IF( ISNUMBER( AT101 ), 0, 1 ))</f>
        <v>0</v>
      </c>
      <c r="DL101" s="61">
        <f xml:space="preserve"> IF( OR( $C$101 = $DS$101, $C$101 =""), 0, IF( ISNUMBER( AU101 ), 0, 1 ))</f>
        <v>0</v>
      </c>
      <c r="DN101" s="61">
        <f xml:space="preserve"> IF( OR( $C$101 = $DS$101, $C$101 =""), 0, IF( ISNUMBER( AW101 ), 0, 1 ))</f>
        <v>0</v>
      </c>
      <c r="DO101" s="61">
        <f xml:space="preserve"> IF( OR( $C$101 = $DS$101, $C$101 =""), 0, IF( ISNUMBER( AX101 ), 0, 1 ))</f>
        <v>0</v>
      </c>
      <c r="DP101" s="61">
        <f xml:space="preserve"> IF( OR( $C$101 = $DS$101, $C$101 =""), 0, IF( ISNUMBER( AY101 ), 0, 1 ))</f>
        <v>0</v>
      </c>
      <c r="DQ101" s="61">
        <f xml:space="preserve"> IF( OR( $C$101 = $DS$101, $C$101 =""), 0, IF( ISNUMBER( AZ101 ), 0, 1 ))</f>
        <v>0</v>
      </c>
      <c r="DR101" s="61">
        <f xml:space="preserve"> IF( OR( $C$101 = $DS$101, $C$101 =""), 0, IF( ISNUMBER( BA101 ), 0, 1 ))</f>
        <v>0</v>
      </c>
      <c r="DS101" s="8" t="s">
        <v>1757</v>
      </c>
    </row>
    <row r="102" spans="2:124" ht="14.25" customHeight="1" x14ac:dyDescent="0.3">
      <c r="B102" s="587">
        <f t="shared" si="22"/>
        <v>91</v>
      </c>
      <c r="C102" s="514" t="s">
        <v>1765</v>
      </c>
      <c r="D102" s="599"/>
      <c r="E102" s="600" t="s">
        <v>41</v>
      </c>
      <c r="F102" s="601">
        <v>3</v>
      </c>
      <c r="G102" s="463"/>
      <c r="H102" s="451"/>
      <c r="I102" s="451"/>
      <c r="J102" s="451"/>
      <c r="K102" s="580"/>
      <c r="L102" s="581">
        <f>SUM(G102:K102)</f>
        <v>0</v>
      </c>
      <c r="M102" s="463"/>
      <c r="N102" s="451"/>
      <c r="O102" s="451"/>
      <c r="P102" s="451"/>
      <c r="Q102" s="580"/>
      <c r="R102" s="581">
        <f>SUM(M102:Q102)</f>
        <v>0</v>
      </c>
      <c r="S102" s="463"/>
      <c r="T102" s="451"/>
      <c r="U102" s="451"/>
      <c r="V102" s="451"/>
      <c r="W102" s="580"/>
      <c r="X102" s="581">
        <f>SUM(S102:W102)</f>
        <v>0</v>
      </c>
      <c r="Y102" s="463"/>
      <c r="Z102" s="451"/>
      <c r="AA102" s="451"/>
      <c r="AB102" s="451"/>
      <c r="AC102" s="580"/>
      <c r="AD102" s="581">
        <f>SUM(Y102:AC102)</f>
        <v>0</v>
      </c>
      <c r="AE102" s="463"/>
      <c r="AF102" s="451"/>
      <c r="AG102" s="451"/>
      <c r="AH102" s="451"/>
      <c r="AI102" s="580"/>
      <c r="AJ102" s="581">
        <f>SUM(AE102:AI102)</f>
        <v>0</v>
      </c>
      <c r="AK102" s="463"/>
      <c r="AL102" s="451"/>
      <c r="AM102" s="451"/>
      <c r="AN102" s="451"/>
      <c r="AO102" s="580"/>
      <c r="AP102" s="581">
        <f>SUM(AK102:AO102)</f>
        <v>0</v>
      </c>
      <c r="AQ102" s="463"/>
      <c r="AR102" s="451"/>
      <c r="AS102" s="451"/>
      <c r="AT102" s="451"/>
      <c r="AU102" s="580"/>
      <c r="AV102" s="581">
        <f>SUM(AQ102:AU102)</f>
        <v>0</v>
      </c>
      <c r="AW102" s="463"/>
      <c r="AX102" s="451"/>
      <c r="AY102" s="451"/>
      <c r="AZ102" s="451"/>
      <c r="BA102" s="580"/>
      <c r="BB102" s="581">
        <f>SUM(AW102:BA102)</f>
        <v>0</v>
      </c>
      <c r="BC102" s="424"/>
      <c r="BD102" s="91"/>
      <c r="BE102" s="430" t="s">
        <v>498</v>
      </c>
      <c r="BF102" s="204"/>
      <c r="BG102" s="43">
        <f t="shared" si="25"/>
        <v>0</v>
      </c>
      <c r="BH102" s="567"/>
      <c r="BJ102" s="587">
        <f t="shared" si="23"/>
        <v>91</v>
      </c>
      <c r="BK102" s="602" t="s">
        <v>1766</v>
      </c>
      <c r="BL102" s="331" t="s">
        <v>41</v>
      </c>
      <c r="BM102" s="579">
        <v>3</v>
      </c>
      <c r="BN102" s="582" t="s">
        <v>1767</v>
      </c>
      <c r="BO102" s="583" t="s">
        <v>1768</v>
      </c>
      <c r="BP102" s="583" t="s">
        <v>1769</v>
      </c>
      <c r="BQ102" s="583" t="s">
        <v>1770</v>
      </c>
      <c r="BR102" s="584" t="s">
        <v>1771</v>
      </c>
      <c r="BS102" s="585" t="s">
        <v>1772</v>
      </c>
      <c r="BV102" s="597">
        <f t="shared" si="24"/>
        <v>0</v>
      </c>
      <c r="BX102" s="61">
        <f xml:space="preserve"> IF( OR( $C$102 = $DS$102, $C$102 =""), 0, IF( ISNUMBER( G102 ), 0, 1 ))</f>
        <v>0</v>
      </c>
      <c r="BY102" s="61">
        <f xml:space="preserve"> IF( OR( $C$102 = $DS$102, $C$102 =""), 0, IF( ISNUMBER( H102 ), 0, 1 ))</f>
        <v>0</v>
      </c>
      <c r="BZ102" s="61">
        <f xml:space="preserve"> IF( OR( $C$102 = $DS$102, $C$102 =""), 0, IF( ISNUMBER( I102 ), 0, 1 ))</f>
        <v>0</v>
      </c>
      <c r="CA102" s="61">
        <f xml:space="preserve"> IF( OR( $C$102 = $DS$102, $C$102 =""), 0, IF( ISNUMBER( J102 ), 0, 1 ))</f>
        <v>0</v>
      </c>
      <c r="CB102" s="61">
        <f xml:space="preserve"> IF( OR( $C$102 = $DS$102, $C$102 =""), 0, IF( ISNUMBER( K102 ), 0, 1 ))</f>
        <v>0</v>
      </c>
      <c r="CD102" s="61">
        <f xml:space="preserve"> IF( OR( $C$102 = $DS$102, $C$102 =""), 0, IF( ISNUMBER( M102 ), 0, 1 ))</f>
        <v>0</v>
      </c>
      <c r="CE102" s="61">
        <f xml:space="preserve"> IF( OR( $C$102 = $DS$102, $C$102 =""), 0, IF( ISNUMBER( N102 ), 0, 1 ))</f>
        <v>0</v>
      </c>
      <c r="CF102" s="61">
        <f xml:space="preserve"> IF( OR( $C$102 = $DS$102, $C$102 =""), 0, IF( ISNUMBER( O102 ), 0, 1 ))</f>
        <v>0</v>
      </c>
      <c r="CG102" s="61">
        <f xml:space="preserve"> IF( OR( $C$102 = $DS$102, $C$102 =""), 0, IF( ISNUMBER( P102 ), 0, 1 ))</f>
        <v>0</v>
      </c>
      <c r="CH102" s="61">
        <f xml:space="preserve"> IF( OR( $C$102 = $DS$102, $C$102 =""), 0, IF( ISNUMBER( Q102 ), 0, 1 ))</f>
        <v>0</v>
      </c>
      <c r="CJ102" s="61">
        <f xml:space="preserve"> IF( OR( $C$102 = $DS$102, $C$102 =""), 0, IF( ISNUMBER( S102 ), 0, 1 ))</f>
        <v>0</v>
      </c>
      <c r="CK102" s="61">
        <f xml:space="preserve"> IF( OR( $C$102 = $DS$102, $C$102 =""), 0, IF( ISNUMBER( T102 ), 0, 1 ))</f>
        <v>0</v>
      </c>
      <c r="CL102" s="61">
        <f xml:space="preserve"> IF( OR( $C$102 = $DS$102, $C$102 =""), 0, IF( ISNUMBER( U102 ), 0, 1 ))</f>
        <v>0</v>
      </c>
      <c r="CM102" s="61">
        <f xml:space="preserve"> IF( OR( $C$102 = $DS$102, $C$102 =""), 0, IF( ISNUMBER( V102 ), 0, 1 ))</f>
        <v>0</v>
      </c>
      <c r="CN102" s="61">
        <f xml:space="preserve"> IF( OR( $C$102 = $DS$102, $C$102 =""), 0, IF( ISNUMBER( W102 ), 0, 1 ))</f>
        <v>0</v>
      </c>
      <c r="CP102" s="61">
        <f xml:space="preserve"> IF( OR( $C$102 = $DS$102, $C$102 =""), 0, IF( ISNUMBER( Y102 ), 0, 1 ))</f>
        <v>0</v>
      </c>
      <c r="CQ102" s="61">
        <f xml:space="preserve"> IF( OR( $C$102 = $DS$102, $C$102 =""), 0, IF( ISNUMBER( Z102 ), 0, 1 ))</f>
        <v>0</v>
      </c>
      <c r="CR102" s="61">
        <f xml:space="preserve"> IF( OR( $C$102 = $DS$102, $C$102 =""), 0, IF( ISNUMBER( AA102 ), 0, 1 ))</f>
        <v>0</v>
      </c>
      <c r="CS102" s="61">
        <f xml:space="preserve"> IF( OR( $C$102 = $DS$102, $C$102 =""), 0, IF( ISNUMBER( AB102 ), 0, 1 ))</f>
        <v>0</v>
      </c>
      <c r="CT102" s="61">
        <f xml:space="preserve"> IF( OR( $C$102 = $DS$102, $C$102 =""), 0, IF( ISNUMBER( AC102 ), 0, 1 ))</f>
        <v>0</v>
      </c>
      <c r="CV102" s="61">
        <f xml:space="preserve"> IF( OR( $C$102 = $DS$102, $C$102 =""), 0, IF( ISNUMBER( AE102 ), 0, 1 ))</f>
        <v>0</v>
      </c>
      <c r="CW102" s="61">
        <f xml:space="preserve"> IF( OR( $C$102 = $DS$102, $C$102 =""), 0, IF( ISNUMBER( AF102 ), 0, 1 ))</f>
        <v>0</v>
      </c>
      <c r="CX102" s="61">
        <f xml:space="preserve"> IF( OR( $C$102 = $DS$102, $C$102 =""), 0, IF( ISNUMBER( AG102 ), 0, 1 ))</f>
        <v>0</v>
      </c>
      <c r="CY102" s="61">
        <f xml:space="preserve"> IF( OR( $C$102 = $DS$102, $C$102 =""), 0, IF( ISNUMBER( AH102 ), 0, 1 ))</f>
        <v>0</v>
      </c>
      <c r="CZ102" s="61">
        <f xml:space="preserve"> IF( OR( $C$102 = $DS$102, $C$102 =""), 0, IF( ISNUMBER( AI102 ), 0, 1 ))</f>
        <v>0</v>
      </c>
      <c r="DB102" s="61">
        <f xml:space="preserve"> IF( OR( $C$102 = $DS$102, $C$102 =""), 0, IF( ISNUMBER( AK102 ), 0, 1 ))</f>
        <v>0</v>
      </c>
      <c r="DC102" s="61">
        <f xml:space="preserve"> IF( OR( $C$102 = $DS$102, $C$102 =""), 0, IF( ISNUMBER( AL102 ), 0, 1 ))</f>
        <v>0</v>
      </c>
      <c r="DD102" s="61">
        <f xml:space="preserve"> IF( OR( $C$102 = $DS$102, $C$102 =""), 0, IF( ISNUMBER( AM102 ), 0, 1 ))</f>
        <v>0</v>
      </c>
      <c r="DE102" s="61">
        <f xml:space="preserve"> IF( OR( $C$102 = $DS$102, $C$102 =""), 0, IF( ISNUMBER( AN102 ), 0, 1 ))</f>
        <v>0</v>
      </c>
      <c r="DF102" s="61">
        <f xml:space="preserve"> IF( OR( $C$102 = $DS$102, $C$102 =""), 0, IF( ISNUMBER( AO102 ), 0, 1 ))</f>
        <v>0</v>
      </c>
      <c r="DH102" s="61">
        <f xml:space="preserve"> IF( OR( $C$102 = $DS$102, $C$102 =""), 0, IF( ISNUMBER( AQ102 ), 0, 1 ))</f>
        <v>0</v>
      </c>
      <c r="DI102" s="61">
        <f xml:space="preserve"> IF( OR( $C$102 = $DS$102, $C$102 =""), 0, IF( ISNUMBER( AR102 ), 0, 1 ))</f>
        <v>0</v>
      </c>
      <c r="DJ102" s="61">
        <f xml:space="preserve"> IF( OR( $C$102 = $DS$102, $C$102 =""), 0, IF( ISNUMBER( AS102 ), 0, 1 ))</f>
        <v>0</v>
      </c>
      <c r="DK102" s="61">
        <f xml:space="preserve"> IF( OR( $C$102 = $DS$102, $C$102 =""), 0, IF( ISNUMBER( AT102 ), 0, 1 ))</f>
        <v>0</v>
      </c>
      <c r="DL102" s="61">
        <f xml:space="preserve"> IF( OR( $C$102 = $DS$102, $C$102 =""), 0, IF( ISNUMBER( AU102 ), 0, 1 ))</f>
        <v>0</v>
      </c>
      <c r="DN102" s="61">
        <f xml:space="preserve"> IF( OR( $C$102 = $DS$102, $C$102 =""), 0, IF( ISNUMBER( AW102 ), 0, 1 ))</f>
        <v>0</v>
      </c>
      <c r="DO102" s="61">
        <f xml:space="preserve"> IF( OR( $C$102 = $DS$102, $C$102 =""), 0, IF( ISNUMBER( AX102 ), 0, 1 ))</f>
        <v>0</v>
      </c>
      <c r="DP102" s="61">
        <f xml:space="preserve"> IF( OR( $C$102 = $DS$102, $C$102 =""), 0, IF( ISNUMBER( AY102 ), 0, 1 ))</f>
        <v>0</v>
      </c>
      <c r="DQ102" s="61">
        <f xml:space="preserve"> IF( OR( $C$102 = $DS$102, $C$102 =""), 0, IF( ISNUMBER( AZ102 ), 0, 1 ))</f>
        <v>0</v>
      </c>
      <c r="DR102" s="61">
        <f xml:space="preserve"> IF( OR( $C$102 = $DS$102, $C$102 =""), 0, IF( ISNUMBER( BA102 ), 0, 1 ))</f>
        <v>0</v>
      </c>
      <c r="DS102" s="8" t="s">
        <v>1765</v>
      </c>
    </row>
    <row r="103" spans="2:124" ht="14.25" customHeight="1" x14ac:dyDescent="0.3">
      <c r="B103" s="587">
        <f t="shared" si="22"/>
        <v>92</v>
      </c>
      <c r="C103" s="514" t="s">
        <v>1773</v>
      </c>
      <c r="D103" s="599"/>
      <c r="E103" s="600" t="s">
        <v>41</v>
      </c>
      <c r="F103" s="601">
        <v>3</v>
      </c>
      <c r="G103" s="463"/>
      <c r="H103" s="451"/>
      <c r="I103" s="451"/>
      <c r="J103" s="451"/>
      <c r="K103" s="580"/>
      <c r="L103" s="581">
        <f>SUM(G103:K103)</f>
        <v>0</v>
      </c>
      <c r="M103" s="463"/>
      <c r="N103" s="451"/>
      <c r="O103" s="451"/>
      <c r="P103" s="451"/>
      <c r="Q103" s="580"/>
      <c r="R103" s="581">
        <f>SUM(M103:Q103)</f>
        <v>0</v>
      </c>
      <c r="S103" s="463"/>
      <c r="T103" s="451"/>
      <c r="U103" s="451"/>
      <c r="V103" s="451"/>
      <c r="W103" s="580"/>
      <c r="X103" s="581">
        <f>SUM(S103:W103)</f>
        <v>0</v>
      </c>
      <c r="Y103" s="463"/>
      <c r="Z103" s="451"/>
      <c r="AA103" s="451"/>
      <c r="AB103" s="451"/>
      <c r="AC103" s="580"/>
      <c r="AD103" s="581">
        <f>SUM(Y103:AC103)</f>
        <v>0</v>
      </c>
      <c r="AE103" s="463"/>
      <c r="AF103" s="451"/>
      <c r="AG103" s="451"/>
      <c r="AH103" s="451"/>
      <c r="AI103" s="580"/>
      <c r="AJ103" s="581">
        <f>SUM(AE103:AI103)</f>
        <v>0</v>
      </c>
      <c r="AK103" s="463"/>
      <c r="AL103" s="451"/>
      <c r="AM103" s="451"/>
      <c r="AN103" s="451"/>
      <c r="AO103" s="580"/>
      <c r="AP103" s="581">
        <f>SUM(AK103:AO103)</f>
        <v>0</v>
      </c>
      <c r="AQ103" s="463"/>
      <c r="AR103" s="451"/>
      <c r="AS103" s="451"/>
      <c r="AT103" s="451"/>
      <c r="AU103" s="580"/>
      <c r="AV103" s="581">
        <f>SUM(AQ103:AU103)</f>
        <v>0</v>
      </c>
      <c r="AW103" s="463"/>
      <c r="AX103" s="451"/>
      <c r="AY103" s="451"/>
      <c r="AZ103" s="451"/>
      <c r="BA103" s="580"/>
      <c r="BB103" s="581">
        <f>SUM(AW103:BA103)</f>
        <v>0</v>
      </c>
      <c r="BC103" s="424"/>
      <c r="BD103" s="91"/>
      <c r="BE103" s="430" t="s">
        <v>498</v>
      </c>
      <c r="BF103" s="204"/>
      <c r="BG103" s="43">
        <f t="shared" si="25"/>
        <v>0</v>
      </c>
      <c r="BH103" s="567"/>
      <c r="BJ103" s="587">
        <f t="shared" si="23"/>
        <v>92</v>
      </c>
      <c r="BK103" s="602" t="s">
        <v>1774</v>
      </c>
      <c r="BL103" s="331" t="s">
        <v>41</v>
      </c>
      <c r="BM103" s="579">
        <v>3</v>
      </c>
      <c r="BN103" s="582" t="s">
        <v>1775</v>
      </c>
      <c r="BO103" s="583" t="s">
        <v>1776</v>
      </c>
      <c r="BP103" s="583" t="s">
        <v>1777</v>
      </c>
      <c r="BQ103" s="583" t="s">
        <v>1778</v>
      </c>
      <c r="BR103" s="584" t="s">
        <v>1779</v>
      </c>
      <c r="BS103" s="585" t="s">
        <v>1780</v>
      </c>
      <c r="BV103" s="597">
        <f t="shared" si="24"/>
        <v>0</v>
      </c>
      <c r="BX103" s="61">
        <f xml:space="preserve"> IF( OR( $C$103 = $DS$103, $C$103 =""), 0, IF( ISNUMBER( G103 ), 0, 1 ))</f>
        <v>0</v>
      </c>
      <c r="BY103" s="61">
        <f xml:space="preserve"> IF( OR( $C$103 = $DS$103, $C$103 =""), 0, IF( ISNUMBER( H103 ), 0, 1 ))</f>
        <v>0</v>
      </c>
      <c r="BZ103" s="61">
        <f xml:space="preserve"> IF( OR( $C$103 = $DS$103, $C$103 =""), 0, IF( ISNUMBER( I103 ), 0, 1 ))</f>
        <v>0</v>
      </c>
      <c r="CA103" s="61">
        <f xml:space="preserve"> IF( OR( $C$103 = $DS$103, $C$103 =""), 0, IF( ISNUMBER( J103 ), 0, 1 ))</f>
        <v>0</v>
      </c>
      <c r="CB103" s="61">
        <f xml:space="preserve"> IF( OR( $C$103 = $DS$103, $C$103 =""), 0, IF( ISNUMBER( K103 ), 0, 1 ))</f>
        <v>0</v>
      </c>
      <c r="CD103" s="61">
        <f xml:space="preserve"> IF( OR( $C$103 = $DS$103, $C$103 =""), 0, IF( ISNUMBER( M103 ), 0, 1 ))</f>
        <v>0</v>
      </c>
      <c r="CE103" s="61">
        <f xml:space="preserve"> IF( OR( $C$103 = $DS$103, $C$103 =""), 0, IF( ISNUMBER( N103 ), 0, 1 ))</f>
        <v>0</v>
      </c>
      <c r="CF103" s="61">
        <f xml:space="preserve"> IF( OR( $C$103 = $DS$103, $C$103 =""), 0, IF( ISNUMBER( O103 ), 0, 1 ))</f>
        <v>0</v>
      </c>
      <c r="CG103" s="61">
        <f xml:space="preserve"> IF( OR( $C$103 = $DS$103, $C$103 =""), 0, IF( ISNUMBER( P103 ), 0, 1 ))</f>
        <v>0</v>
      </c>
      <c r="CH103" s="61">
        <f xml:space="preserve"> IF( OR( $C$103 = $DS$103, $C$103 =""), 0, IF( ISNUMBER( Q103 ), 0, 1 ))</f>
        <v>0</v>
      </c>
      <c r="CJ103" s="61">
        <f xml:space="preserve"> IF( OR( $C$103 = $DS$103, $C$103 =""), 0, IF( ISNUMBER( S103 ), 0, 1 ))</f>
        <v>0</v>
      </c>
      <c r="CK103" s="61">
        <f xml:space="preserve"> IF( OR( $C$103 = $DS$103, $C$103 =""), 0, IF( ISNUMBER( T103 ), 0, 1 ))</f>
        <v>0</v>
      </c>
      <c r="CL103" s="61">
        <f xml:space="preserve"> IF( OR( $C$103 = $DS$103, $C$103 =""), 0, IF( ISNUMBER( U103 ), 0, 1 ))</f>
        <v>0</v>
      </c>
      <c r="CM103" s="61">
        <f xml:space="preserve"> IF( OR( $C$103 = $DS$103, $C$103 =""), 0, IF( ISNUMBER( V103 ), 0, 1 ))</f>
        <v>0</v>
      </c>
      <c r="CN103" s="61">
        <f xml:space="preserve"> IF( OR( $C$103 = $DS$103, $C$103 =""), 0, IF( ISNUMBER( W103 ), 0, 1 ))</f>
        <v>0</v>
      </c>
      <c r="CP103" s="61">
        <f xml:space="preserve"> IF( OR( $C$103 = $DS$103, $C$103 =""), 0, IF( ISNUMBER( Y103 ), 0, 1 ))</f>
        <v>0</v>
      </c>
      <c r="CQ103" s="61">
        <f xml:space="preserve"> IF( OR( $C$103 = $DS$103, $C$103 =""), 0, IF( ISNUMBER( Z103 ), 0, 1 ))</f>
        <v>0</v>
      </c>
      <c r="CR103" s="61">
        <f xml:space="preserve"> IF( OR( $C$103 = $DS$103, $C$103 =""), 0, IF( ISNUMBER( AA103 ), 0, 1 ))</f>
        <v>0</v>
      </c>
      <c r="CS103" s="61">
        <f xml:space="preserve"> IF( OR( $C$103 = $DS$103, $C$103 =""), 0, IF( ISNUMBER( AB103 ), 0, 1 ))</f>
        <v>0</v>
      </c>
      <c r="CT103" s="61">
        <f xml:space="preserve"> IF( OR( $C$103 = $DS$103, $C$103 =""), 0, IF( ISNUMBER( AC103 ), 0, 1 ))</f>
        <v>0</v>
      </c>
      <c r="CV103" s="61">
        <f xml:space="preserve"> IF( OR( $C$103 = $DS$103, $C$103 =""), 0, IF( ISNUMBER( AE103 ), 0, 1 ))</f>
        <v>0</v>
      </c>
      <c r="CW103" s="61">
        <f xml:space="preserve"> IF( OR( $C$103 = $DS$103, $C$103 =""), 0, IF( ISNUMBER( AF103 ), 0, 1 ))</f>
        <v>0</v>
      </c>
      <c r="CX103" s="61">
        <f xml:space="preserve"> IF( OR( $C$103 = $DS$103, $C$103 =""), 0, IF( ISNUMBER( AG103 ), 0, 1 ))</f>
        <v>0</v>
      </c>
      <c r="CY103" s="61">
        <f xml:space="preserve"> IF( OR( $C$103 = $DS$103, $C$103 =""), 0, IF( ISNUMBER( AH103 ), 0, 1 ))</f>
        <v>0</v>
      </c>
      <c r="CZ103" s="61">
        <f xml:space="preserve"> IF( OR( $C$103 = $DS$103, $C$103 =""), 0, IF( ISNUMBER( AI103 ), 0, 1 ))</f>
        <v>0</v>
      </c>
      <c r="DB103" s="61">
        <f xml:space="preserve"> IF( OR( $C$103 = $DS$103, $C$103 =""), 0, IF( ISNUMBER( AK103 ), 0, 1 ))</f>
        <v>0</v>
      </c>
      <c r="DC103" s="61">
        <f xml:space="preserve"> IF( OR( $C$103 = $DS$103, $C$103 =""), 0, IF( ISNUMBER( AL103 ), 0, 1 ))</f>
        <v>0</v>
      </c>
      <c r="DD103" s="61">
        <f xml:space="preserve"> IF( OR( $C$103 = $DS$103, $C$103 =""), 0, IF( ISNUMBER( AM103 ), 0, 1 ))</f>
        <v>0</v>
      </c>
      <c r="DE103" s="61">
        <f xml:space="preserve"> IF( OR( $C$103 = $DS$103, $C$103 =""), 0, IF( ISNUMBER( AN103 ), 0, 1 ))</f>
        <v>0</v>
      </c>
      <c r="DF103" s="61">
        <f xml:space="preserve"> IF( OR( $C$103 = $DS$103, $C$103 =""), 0, IF( ISNUMBER( AO103 ), 0, 1 ))</f>
        <v>0</v>
      </c>
      <c r="DH103" s="61">
        <f xml:space="preserve"> IF( OR( $C$103 = $DS$103, $C$103 =""), 0, IF( ISNUMBER( AQ103 ), 0, 1 ))</f>
        <v>0</v>
      </c>
      <c r="DI103" s="61">
        <f xml:space="preserve"> IF( OR( $C$103 = $DS$103, $C$103 =""), 0, IF( ISNUMBER( AR103 ), 0, 1 ))</f>
        <v>0</v>
      </c>
      <c r="DJ103" s="61">
        <f xml:space="preserve"> IF( OR( $C$103 = $DS$103, $C$103 =""), 0, IF( ISNUMBER( AS103 ), 0, 1 ))</f>
        <v>0</v>
      </c>
      <c r="DK103" s="61">
        <f xml:space="preserve"> IF( OR( $C$103 = $DS$103, $C$103 =""), 0, IF( ISNUMBER( AT103 ), 0, 1 ))</f>
        <v>0</v>
      </c>
      <c r="DL103" s="61">
        <f xml:space="preserve"> IF( OR( $C$103 = $DS$103, $C$103 =""), 0, IF( ISNUMBER( AU103 ), 0, 1 ))</f>
        <v>0</v>
      </c>
      <c r="DN103" s="61">
        <f xml:space="preserve"> IF( OR( $C$103 = $DS$103, $C$103 =""), 0, IF( ISNUMBER( AW103 ), 0, 1 ))</f>
        <v>0</v>
      </c>
      <c r="DO103" s="61">
        <f xml:space="preserve"> IF( OR( $C$103 = $DS$103, $C$103 =""), 0, IF( ISNUMBER( AX103 ), 0, 1 ))</f>
        <v>0</v>
      </c>
      <c r="DP103" s="61">
        <f xml:space="preserve"> IF( OR( $C$103 = $DS$103, $C$103 =""), 0, IF( ISNUMBER( AY103 ), 0, 1 ))</f>
        <v>0</v>
      </c>
      <c r="DQ103" s="61">
        <f xml:space="preserve"> IF( OR( $C$103 = $DS$103, $C$103 =""), 0, IF( ISNUMBER( AZ103 ), 0, 1 ))</f>
        <v>0</v>
      </c>
      <c r="DR103" s="61">
        <f xml:space="preserve"> IF( OR( $C$103 = $DS$103, $C$103 =""), 0, IF( ISNUMBER( BA103 ), 0, 1 ))</f>
        <v>0</v>
      </c>
      <c r="DS103" s="8" t="s">
        <v>1773</v>
      </c>
    </row>
    <row r="104" spans="2:124" ht="14.25" customHeight="1" thickBot="1" x14ac:dyDescent="0.35">
      <c r="B104" s="587">
        <f t="shared" si="22"/>
        <v>93</v>
      </c>
      <c r="C104" s="514" t="s">
        <v>1781</v>
      </c>
      <c r="D104" s="599"/>
      <c r="E104" s="600" t="s">
        <v>41</v>
      </c>
      <c r="F104" s="601">
        <v>3</v>
      </c>
      <c r="G104" s="605"/>
      <c r="H104" s="606"/>
      <c r="I104" s="606"/>
      <c r="J104" s="606"/>
      <c r="K104" s="607"/>
      <c r="L104" s="581">
        <f>SUM(G104:K104)</f>
        <v>0</v>
      </c>
      <c r="M104" s="605"/>
      <c r="N104" s="606"/>
      <c r="O104" s="606"/>
      <c r="P104" s="606"/>
      <c r="Q104" s="607"/>
      <c r="R104" s="581">
        <f>SUM(M104:Q104)</f>
        <v>0</v>
      </c>
      <c r="S104" s="605"/>
      <c r="T104" s="606"/>
      <c r="U104" s="606"/>
      <c r="V104" s="606"/>
      <c r="W104" s="607"/>
      <c r="X104" s="581">
        <f>SUM(S104:W104)</f>
        <v>0</v>
      </c>
      <c r="Y104" s="605"/>
      <c r="Z104" s="606"/>
      <c r="AA104" s="606"/>
      <c r="AB104" s="606"/>
      <c r="AC104" s="607"/>
      <c r="AD104" s="581">
        <f>SUM(Y104:AC104)</f>
        <v>0</v>
      </c>
      <c r="AE104" s="605"/>
      <c r="AF104" s="606"/>
      <c r="AG104" s="606"/>
      <c r="AH104" s="606"/>
      <c r="AI104" s="607"/>
      <c r="AJ104" s="581">
        <f>SUM(AE104:AI104)</f>
        <v>0</v>
      </c>
      <c r="AK104" s="605"/>
      <c r="AL104" s="606"/>
      <c r="AM104" s="606"/>
      <c r="AN104" s="606"/>
      <c r="AO104" s="607"/>
      <c r="AP104" s="581">
        <f>SUM(AK104:AO104)</f>
        <v>0</v>
      </c>
      <c r="AQ104" s="605"/>
      <c r="AR104" s="606"/>
      <c r="AS104" s="606"/>
      <c r="AT104" s="606"/>
      <c r="AU104" s="607"/>
      <c r="AV104" s="581">
        <f>SUM(AQ104:AU104)</f>
        <v>0</v>
      </c>
      <c r="AW104" s="605"/>
      <c r="AX104" s="606"/>
      <c r="AY104" s="606"/>
      <c r="AZ104" s="606"/>
      <c r="BA104" s="607"/>
      <c r="BB104" s="581">
        <f>SUM(AW104:BA104)</f>
        <v>0</v>
      </c>
      <c r="BC104" s="424"/>
      <c r="BD104" s="91"/>
      <c r="BE104" s="430" t="s">
        <v>498</v>
      </c>
      <c r="BF104" s="204"/>
      <c r="BG104" s="43">
        <f t="shared" si="25"/>
        <v>0</v>
      </c>
      <c r="BH104" s="567"/>
      <c r="BJ104" s="587">
        <f t="shared" si="23"/>
        <v>93</v>
      </c>
      <c r="BK104" s="602" t="s">
        <v>1782</v>
      </c>
      <c r="BL104" s="633" t="s">
        <v>41</v>
      </c>
      <c r="BM104" s="634">
        <v>3</v>
      </c>
      <c r="BN104" s="635" t="s">
        <v>1783</v>
      </c>
      <c r="BO104" s="609" t="s">
        <v>1784</v>
      </c>
      <c r="BP104" s="609" t="s">
        <v>1785</v>
      </c>
      <c r="BQ104" s="609" t="s">
        <v>1786</v>
      </c>
      <c r="BR104" s="636" t="s">
        <v>1787</v>
      </c>
      <c r="BS104" s="611" t="s">
        <v>1788</v>
      </c>
      <c r="BV104" s="597">
        <f t="shared" si="24"/>
        <v>0</v>
      </c>
      <c r="BX104" s="61">
        <f xml:space="preserve"> IF( OR( $C$104 = $DS$104, $C$104 =""), 0, IF( ISNUMBER( G104 ), 0, 1 ))</f>
        <v>0</v>
      </c>
      <c r="BY104" s="61">
        <f xml:space="preserve"> IF( OR( $C$104 = $DS$104, $C$104 =""), 0, IF( ISNUMBER( H104 ), 0, 1 ))</f>
        <v>0</v>
      </c>
      <c r="BZ104" s="61">
        <f xml:space="preserve"> IF( OR( $C$104 = $DS$104, $C$104 =""), 0, IF( ISNUMBER( I104 ), 0, 1 ))</f>
        <v>0</v>
      </c>
      <c r="CA104" s="61">
        <f xml:space="preserve"> IF( OR( $C$104 = $DS$104, $C$104 =""), 0, IF( ISNUMBER( J104 ), 0, 1 ))</f>
        <v>0</v>
      </c>
      <c r="CB104" s="61">
        <f xml:space="preserve"> IF( OR( $C$104 = $DS$104, $C$104 =""), 0, IF( ISNUMBER( K104 ), 0, 1 ))</f>
        <v>0</v>
      </c>
      <c r="CD104" s="61">
        <f xml:space="preserve"> IF( OR( $C$104 = $DS$104, $C$104 =""), 0, IF( ISNUMBER( M104 ), 0, 1 ))</f>
        <v>0</v>
      </c>
      <c r="CE104" s="61">
        <f xml:space="preserve"> IF( OR( $C$104 = $DS$104, $C$104 =""), 0, IF( ISNUMBER( N104 ), 0, 1 ))</f>
        <v>0</v>
      </c>
      <c r="CF104" s="61">
        <f xml:space="preserve"> IF( OR( $C$104 = $DS$104, $C$104 =""), 0, IF( ISNUMBER( O104 ), 0, 1 ))</f>
        <v>0</v>
      </c>
      <c r="CG104" s="61">
        <f xml:space="preserve"> IF( OR( $C$104 = $DS$104, $C$104 =""), 0, IF( ISNUMBER( P104 ), 0, 1 ))</f>
        <v>0</v>
      </c>
      <c r="CH104" s="61">
        <f xml:space="preserve"> IF( OR( $C$104 = $DS$104, $C$104 =""), 0, IF( ISNUMBER( Q104 ), 0, 1 ))</f>
        <v>0</v>
      </c>
      <c r="CJ104" s="61">
        <f xml:space="preserve"> IF( OR( $C$104 = $DS$104, $C$104 =""), 0, IF( ISNUMBER( S104 ), 0, 1 ))</f>
        <v>0</v>
      </c>
      <c r="CK104" s="61">
        <f xml:space="preserve"> IF( OR( $C$104 = $DS$104, $C$104 =""), 0, IF( ISNUMBER( T104 ), 0, 1 ))</f>
        <v>0</v>
      </c>
      <c r="CL104" s="61">
        <f xml:space="preserve"> IF( OR( $C$104 = $DS$104, $C$104 =""), 0, IF( ISNUMBER( U104 ), 0, 1 ))</f>
        <v>0</v>
      </c>
      <c r="CM104" s="61">
        <f xml:space="preserve"> IF( OR( $C$104 = $DS$104, $C$104 =""), 0, IF( ISNUMBER( V104 ), 0, 1 ))</f>
        <v>0</v>
      </c>
      <c r="CN104" s="61">
        <f xml:space="preserve"> IF( OR( $C$104 = $DS$104, $C$104 =""), 0, IF( ISNUMBER( W104 ), 0, 1 ))</f>
        <v>0</v>
      </c>
      <c r="CP104" s="61">
        <f xml:space="preserve"> IF( OR( $C$104 = $DS$104, $C$104 =""), 0, IF( ISNUMBER( Y104 ), 0, 1 ))</f>
        <v>0</v>
      </c>
      <c r="CQ104" s="61">
        <f xml:space="preserve"> IF( OR( $C$104 = $DS$104, $C$104 =""), 0, IF( ISNUMBER( Z104 ), 0, 1 ))</f>
        <v>0</v>
      </c>
      <c r="CR104" s="61">
        <f xml:space="preserve"> IF( OR( $C$104 = $DS$104, $C$104 =""), 0, IF( ISNUMBER( AA104 ), 0, 1 ))</f>
        <v>0</v>
      </c>
      <c r="CS104" s="61">
        <f xml:space="preserve"> IF( OR( $C$104 = $DS$104, $C$104 =""), 0, IF( ISNUMBER( AB104 ), 0, 1 ))</f>
        <v>0</v>
      </c>
      <c r="CT104" s="61">
        <f xml:space="preserve"> IF( OR( $C$104 = $DS$104, $C$104 =""), 0, IF( ISNUMBER( AC104 ), 0, 1 ))</f>
        <v>0</v>
      </c>
      <c r="CV104" s="61">
        <f xml:space="preserve"> IF( OR( $C$104 = $DS$104, $C$104 =""), 0, IF( ISNUMBER( AE104 ), 0, 1 ))</f>
        <v>0</v>
      </c>
      <c r="CW104" s="61">
        <f xml:space="preserve"> IF( OR( $C$104 = $DS$104, $C$104 =""), 0, IF( ISNUMBER( AF104 ), 0, 1 ))</f>
        <v>0</v>
      </c>
      <c r="CX104" s="61">
        <f xml:space="preserve"> IF( OR( $C$104 = $DS$104, $C$104 =""), 0, IF( ISNUMBER( AG104 ), 0, 1 ))</f>
        <v>0</v>
      </c>
      <c r="CY104" s="61">
        <f xml:space="preserve"> IF( OR( $C$104 = $DS$104, $C$104 =""), 0, IF( ISNUMBER( AH104 ), 0, 1 ))</f>
        <v>0</v>
      </c>
      <c r="CZ104" s="61">
        <f xml:space="preserve"> IF( OR( $C$104 = $DS$104, $C$104 =""), 0, IF( ISNUMBER( AI104 ), 0, 1 ))</f>
        <v>0</v>
      </c>
      <c r="DB104" s="61">
        <f xml:space="preserve"> IF( OR( $C$104 = $DS$104, $C$104 =""), 0, IF( ISNUMBER( AK104 ), 0, 1 ))</f>
        <v>0</v>
      </c>
      <c r="DC104" s="61">
        <f xml:space="preserve"> IF( OR( $C$104 = $DS$104, $C$104 =""), 0, IF( ISNUMBER( AL104 ), 0, 1 ))</f>
        <v>0</v>
      </c>
      <c r="DD104" s="61">
        <f xml:space="preserve"> IF( OR( $C$104 = $DS$104, $C$104 =""), 0, IF( ISNUMBER( AM104 ), 0, 1 ))</f>
        <v>0</v>
      </c>
      <c r="DE104" s="61">
        <f xml:space="preserve"> IF( OR( $C$104 = $DS$104, $C$104 =""), 0, IF( ISNUMBER( AN104 ), 0, 1 ))</f>
        <v>0</v>
      </c>
      <c r="DF104" s="61">
        <f xml:space="preserve"> IF( OR( $C$104 = $DS$104, $C$104 =""), 0, IF( ISNUMBER( AO104 ), 0, 1 ))</f>
        <v>0</v>
      </c>
      <c r="DH104" s="61">
        <f xml:space="preserve"> IF( OR( $C$104 = $DS$104, $C$104 =""), 0, IF( ISNUMBER( AQ104 ), 0, 1 ))</f>
        <v>0</v>
      </c>
      <c r="DI104" s="61">
        <f xml:space="preserve"> IF( OR( $C$104 = $DS$104, $C$104 =""), 0, IF( ISNUMBER( AR104 ), 0, 1 ))</f>
        <v>0</v>
      </c>
      <c r="DJ104" s="61">
        <f xml:space="preserve"> IF( OR( $C$104 = $DS$104, $C$104 =""), 0, IF( ISNUMBER( AS104 ), 0, 1 ))</f>
        <v>0</v>
      </c>
      <c r="DK104" s="61">
        <f xml:space="preserve"> IF( OR( $C$104 = $DS$104, $C$104 =""), 0, IF( ISNUMBER( AT104 ), 0, 1 ))</f>
        <v>0</v>
      </c>
      <c r="DL104" s="61">
        <f xml:space="preserve"> IF( OR( $C$104 = $DS$104, $C$104 =""), 0, IF( ISNUMBER( AU104 ), 0, 1 ))</f>
        <v>0</v>
      </c>
      <c r="DN104" s="61">
        <f xml:space="preserve"> IF( OR( $C$104 = $DS$104, $C$104 =""), 0, IF( ISNUMBER( AW104 ), 0, 1 ))</f>
        <v>0</v>
      </c>
      <c r="DO104" s="61">
        <f xml:space="preserve"> IF( OR( $C$104 = $DS$104, $C$104 =""), 0, IF( ISNUMBER( AX104 ), 0, 1 ))</f>
        <v>0</v>
      </c>
      <c r="DP104" s="61">
        <f xml:space="preserve"> IF( OR( $C$104 = $DS$104, $C$104 =""), 0, IF( ISNUMBER( AY104 ), 0, 1 ))</f>
        <v>0</v>
      </c>
      <c r="DQ104" s="61">
        <f xml:space="preserve"> IF( OR( $C$104 = $DS$104, $C$104 =""), 0, IF( ISNUMBER( AZ104 ), 0, 1 ))</f>
        <v>0</v>
      </c>
      <c r="DR104" s="61">
        <f xml:space="preserve"> IF( OR( $C$104 = $DS$104, $C$104 =""), 0, IF( ISNUMBER( BA104 ), 0, 1 ))</f>
        <v>0</v>
      </c>
      <c r="DS104" s="8" t="s">
        <v>1781</v>
      </c>
    </row>
    <row r="105" spans="2:124" s="549" customFormat="1" ht="14.25" customHeight="1" thickBot="1" x14ac:dyDescent="0.35">
      <c r="B105" s="612">
        <f t="shared" si="22"/>
        <v>94</v>
      </c>
      <c r="C105" s="613" t="s">
        <v>1789</v>
      </c>
      <c r="D105" s="614"/>
      <c r="E105" s="615" t="s">
        <v>41</v>
      </c>
      <c r="F105" s="616">
        <v>3</v>
      </c>
      <c r="G105" s="617">
        <f>SUM(G59:G104)</f>
        <v>0</v>
      </c>
      <c r="H105" s="371">
        <f>SUM(H59:H104)</f>
        <v>0</v>
      </c>
      <c r="I105" s="371">
        <f>SUM(I59:I104)</f>
        <v>0</v>
      </c>
      <c r="J105" s="371">
        <f>SUM(J59:J104)</f>
        <v>0</v>
      </c>
      <c r="K105" s="618">
        <f>SUM(K59:K104)</f>
        <v>0</v>
      </c>
      <c r="L105" s="619">
        <f t="shared" si="13"/>
        <v>0</v>
      </c>
      <c r="M105" s="617">
        <f>SUM(M59:M104)</f>
        <v>0</v>
      </c>
      <c r="N105" s="371">
        <f>SUM(N59:N104)</f>
        <v>0</v>
      </c>
      <c r="O105" s="371">
        <f>SUM(O59:O104)</f>
        <v>0</v>
      </c>
      <c r="P105" s="371">
        <f>SUM(P59:P104)</f>
        <v>0</v>
      </c>
      <c r="Q105" s="618">
        <f>SUM(Q59:Q104)</f>
        <v>0</v>
      </c>
      <c r="R105" s="619">
        <f t="shared" si="14"/>
        <v>0</v>
      </c>
      <c r="S105" s="617">
        <f>SUM(S59:S104)</f>
        <v>0</v>
      </c>
      <c r="T105" s="371">
        <f>SUM(T59:T104)</f>
        <v>0</v>
      </c>
      <c r="U105" s="371">
        <f>SUM(U59:U104)</f>
        <v>0</v>
      </c>
      <c r="V105" s="371">
        <f>SUM(V59:V104)</f>
        <v>0</v>
      </c>
      <c r="W105" s="618">
        <f>SUM(W59:W104)</f>
        <v>0</v>
      </c>
      <c r="X105" s="619">
        <f t="shared" si="15"/>
        <v>0</v>
      </c>
      <c r="Y105" s="617">
        <f>SUM(Y59:Y104)</f>
        <v>0</v>
      </c>
      <c r="Z105" s="371">
        <f>SUM(Z59:Z104)</f>
        <v>3.5000000000000003E-2</v>
      </c>
      <c r="AA105" s="371">
        <f>SUM(AA59:AA104)</f>
        <v>0</v>
      </c>
      <c r="AB105" s="371">
        <f>SUM(AB59:AB104)</f>
        <v>0</v>
      </c>
      <c r="AC105" s="618">
        <f>SUM(AC59:AC104)</f>
        <v>0</v>
      </c>
      <c r="AD105" s="619">
        <f t="shared" si="16"/>
        <v>3.5000000000000003E-2</v>
      </c>
      <c r="AE105" s="617">
        <f>SUM(AE59:AE104)</f>
        <v>0</v>
      </c>
      <c r="AF105" s="371">
        <f>SUM(AF59:AF104)</f>
        <v>3.1E-2</v>
      </c>
      <c r="AG105" s="371">
        <f>SUM(AG59:AG104)</f>
        <v>0</v>
      </c>
      <c r="AH105" s="371">
        <f>SUM(AH59:AH104)</f>
        <v>0</v>
      </c>
      <c r="AI105" s="618">
        <f>SUM(AI59:AI104)</f>
        <v>0</v>
      </c>
      <c r="AJ105" s="619">
        <f t="shared" si="17"/>
        <v>3.1E-2</v>
      </c>
      <c r="AK105" s="617">
        <f>SUM(AK59:AK104)</f>
        <v>0</v>
      </c>
      <c r="AL105" s="371">
        <f>SUM(AL59:AL104)</f>
        <v>4.3800000000000006E-2</v>
      </c>
      <c r="AM105" s="371">
        <f>SUM(AM59:AM104)</f>
        <v>0</v>
      </c>
      <c r="AN105" s="371">
        <f>SUM(AN59:AN104)</f>
        <v>0</v>
      </c>
      <c r="AO105" s="618">
        <f>SUM(AO59:AO104)</f>
        <v>0</v>
      </c>
      <c r="AP105" s="619">
        <f t="shared" si="18"/>
        <v>4.3800000000000006E-2</v>
      </c>
      <c r="AQ105" s="617">
        <f>SUM(AQ59:AQ104)</f>
        <v>0</v>
      </c>
      <c r="AR105" s="371">
        <f>SUM(AR59:AR104)</f>
        <v>4.3800000000000006E-2</v>
      </c>
      <c r="AS105" s="371">
        <f>SUM(AS59:AS104)</f>
        <v>0</v>
      </c>
      <c r="AT105" s="371">
        <f>SUM(AT59:AT104)</f>
        <v>0</v>
      </c>
      <c r="AU105" s="618">
        <f>SUM(AU59:AU104)</f>
        <v>0</v>
      </c>
      <c r="AV105" s="619">
        <f t="shared" si="19"/>
        <v>4.3800000000000006E-2</v>
      </c>
      <c r="AW105" s="617">
        <f>SUM(AW59:AW104)</f>
        <v>0</v>
      </c>
      <c r="AX105" s="371">
        <f>SUM(AX59:AX104)</f>
        <v>4.48E-2</v>
      </c>
      <c r="AY105" s="371">
        <f>SUM(AY59:AY104)</f>
        <v>0</v>
      </c>
      <c r="AZ105" s="371">
        <f>SUM(AZ59:AZ104)</f>
        <v>0</v>
      </c>
      <c r="BA105" s="618">
        <f>SUM(BA59:BA104)</f>
        <v>0</v>
      </c>
      <c r="BB105" s="619">
        <f t="shared" si="20"/>
        <v>4.48E-2</v>
      </c>
      <c r="BC105" s="461"/>
      <c r="BD105" s="620" t="s">
        <v>1790</v>
      </c>
      <c r="BE105" s="621"/>
      <c r="BF105" s="637"/>
      <c r="BG105" s="43"/>
      <c r="BH105" s="567"/>
      <c r="BJ105" s="612">
        <f>BJ104+1</f>
        <v>94</v>
      </c>
      <c r="BK105" s="613" t="s">
        <v>1789</v>
      </c>
      <c r="BL105" s="615" t="s">
        <v>41</v>
      </c>
      <c r="BM105" s="616">
        <v>3</v>
      </c>
      <c r="BN105" s="623" t="s">
        <v>1791</v>
      </c>
      <c r="BO105" s="624" t="s">
        <v>1792</v>
      </c>
      <c r="BP105" s="624" t="s">
        <v>1793</v>
      </c>
      <c r="BQ105" s="624" t="s">
        <v>1794</v>
      </c>
      <c r="BR105" s="625" t="s">
        <v>1795</v>
      </c>
      <c r="BS105" s="626" t="s">
        <v>1796</v>
      </c>
      <c r="BU105" s="7"/>
      <c r="BV105" s="14"/>
      <c r="BW105" s="14"/>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7"/>
    </row>
    <row r="106" spans="2:124" ht="14.25" customHeight="1" x14ac:dyDescent="0.3">
      <c r="B106" s="424"/>
      <c r="C106" s="424"/>
      <c r="D106" s="638"/>
      <c r="E106" s="424"/>
      <c r="F106" s="424"/>
      <c r="G106" s="424"/>
      <c r="H106" s="424"/>
      <c r="I106" s="424"/>
      <c r="J106" s="424"/>
      <c r="K106" s="424"/>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24"/>
      <c r="AH106" s="424"/>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F106" s="416"/>
      <c r="BG106" s="43"/>
      <c r="BH106" s="567"/>
    </row>
    <row r="107" spans="2:124" ht="14.25" customHeight="1" x14ac:dyDescent="0.3">
      <c r="B107" s="206" t="s">
        <v>298</v>
      </c>
      <c r="C107" s="207"/>
      <c r="D107" s="208"/>
      <c r="E107" s="208"/>
      <c r="F107" s="208"/>
      <c r="G107" s="35"/>
      <c r="H107" s="209"/>
      <c r="I107" s="209"/>
      <c r="J107" s="209"/>
      <c r="K107" s="209"/>
      <c r="L107" s="209"/>
      <c r="M107" s="209"/>
      <c r="N107" s="209"/>
      <c r="O107" s="209"/>
      <c r="P107" s="209"/>
      <c r="Q107" s="209"/>
      <c r="R107" s="111"/>
      <c r="S107" s="111"/>
      <c r="T107" s="111"/>
      <c r="U107" s="111"/>
      <c r="V107" s="424"/>
      <c r="W107" s="424"/>
      <c r="X107" s="424"/>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4"/>
      <c r="AY107" s="424"/>
      <c r="AZ107" s="424"/>
      <c r="BA107" s="424"/>
      <c r="BB107" s="424"/>
      <c r="BC107" s="424"/>
      <c r="BD107" s="424"/>
      <c r="BF107" s="204"/>
      <c r="BG107" s="43"/>
      <c r="BH107" s="567"/>
    </row>
    <row r="108" spans="2:124" ht="14.25" customHeight="1" x14ac:dyDescent="0.3">
      <c r="B108" s="211"/>
      <c r="C108" s="212" t="s">
        <v>299</v>
      </c>
      <c r="D108" s="208"/>
      <c r="E108" s="208"/>
      <c r="F108" s="208"/>
      <c r="G108" s="35"/>
      <c r="H108" s="209"/>
      <c r="I108" s="209"/>
      <c r="J108" s="209"/>
      <c r="K108" s="209"/>
      <c r="L108" s="209"/>
      <c r="M108" s="209"/>
      <c r="N108" s="209"/>
      <c r="O108" s="209"/>
      <c r="P108" s="209"/>
      <c r="Q108" s="209"/>
      <c r="R108" s="111"/>
      <c r="S108" s="111"/>
      <c r="T108" s="111"/>
      <c r="U108" s="111"/>
      <c r="V108" s="424"/>
      <c r="W108" s="424"/>
      <c r="X108" s="424"/>
      <c r="Y108" s="424"/>
      <c r="Z108" s="424"/>
      <c r="AA108" s="424"/>
      <c r="AB108" s="424"/>
      <c r="AC108" s="424"/>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F108" s="204"/>
    </row>
    <row r="109" spans="2:124" ht="14.25" customHeight="1" x14ac:dyDescent="0.3">
      <c r="B109" s="213"/>
      <c r="C109" s="212" t="s">
        <v>300</v>
      </c>
      <c r="D109" s="208"/>
      <c r="E109" s="208"/>
      <c r="F109" s="208"/>
      <c r="G109" s="35"/>
      <c r="H109" s="209"/>
      <c r="I109" s="209"/>
      <c r="J109" s="209"/>
      <c r="K109" s="209"/>
      <c r="L109" s="209"/>
      <c r="M109" s="209"/>
      <c r="N109" s="209"/>
      <c r="O109" s="209"/>
      <c r="P109" s="209"/>
      <c r="Q109" s="209"/>
      <c r="R109" s="111"/>
      <c r="S109" s="111"/>
      <c r="T109" s="111"/>
      <c r="U109" s="111"/>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F109" s="204"/>
    </row>
    <row r="110" spans="2:124" ht="14.25" customHeight="1" x14ac:dyDescent="0.3">
      <c r="B110" s="214"/>
      <c r="C110" s="212" t="s">
        <v>301</v>
      </c>
      <c r="D110" s="208"/>
      <c r="E110" s="208"/>
      <c r="F110" s="208"/>
      <c r="G110" s="35"/>
      <c r="H110" s="209"/>
      <c r="I110" s="209"/>
      <c r="J110" s="209"/>
      <c r="K110" s="209"/>
      <c r="L110" s="209"/>
      <c r="M110" s="209"/>
      <c r="N110" s="209"/>
      <c r="O110" s="209"/>
      <c r="P110" s="209"/>
      <c r="Q110" s="209"/>
      <c r="R110" s="111"/>
      <c r="S110" s="111"/>
      <c r="T110" s="111"/>
      <c r="U110" s="111"/>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F110" s="204"/>
    </row>
    <row r="111" spans="2:124" ht="14.25" customHeight="1" x14ac:dyDescent="0.3">
      <c r="B111" s="215"/>
      <c r="C111" s="212" t="s">
        <v>302</v>
      </c>
      <c r="D111" s="208"/>
      <c r="E111" s="208"/>
      <c r="F111" s="208"/>
      <c r="G111" s="35"/>
      <c r="H111" s="209"/>
      <c r="I111" s="209"/>
      <c r="J111" s="209"/>
      <c r="K111" s="209"/>
      <c r="L111" s="209"/>
      <c r="M111" s="209"/>
      <c r="N111" s="209"/>
      <c r="O111" s="209"/>
      <c r="P111" s="209"/>
      <c r="Q111" s="209"/>
      <c r="R111" s="111"/>
      <c r="S111" s="111"/>
      <c r="T111" s="111"/>
      <c r="U111" s="111"/>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F111" s="204"/>
    </row>
    <row r="112" spans="2:124" ht="14.25" customHeight="1" thickBot="1" x14ac:dyDescent="0.35">
      <c r="B112" s="216"/>
      <c r="C112" s="212"/>
      <c r="D112" s="208"/>
      <c r="E112" s="208"/>
      <c r="F112" s="208"/>
      <c r="G112" s="35"/>
      <c r="H112" s="209"/>
      <c r="I112" s="209"/>
      <c r="J112" s="209"/>
      <c r="K112" s="209"/>
      <c r="L112" s="209"/>
      <c r="M112" s="209"/>
      <c r="N112" s="209"/>
      <c r="O112" s="209"/>
      <c r="P112" s="209"/>
      <c r="Q112" s="209"/>
      <c r="R112" s="111"/>
      <c r="S112" s="111"/>
      <c r="T112" s="111"/>
      <c r="U112" s="111"/>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F112" s="204"/>
    </row>
    <row r="113" spans="2:124" s="14" customFormat="1" ht="15" customHeight="1" thickBot="1" x14ac:dyDescent="0.35">
      <c r="B113" s="1202" t="s">
        <v>1797</v>
      </c>
      <c r="C113" s="1203"/>
      <c r="D113" s="1203"/>
      <c r="E113" s="1203"/>
      <c r="F113" s="1203"/>
      <c r="G113" s="1203"/>
      <c r="H113" s="1203"/>
      <c r="I113" s="1203"/>
      <c r="J113" s="1203"/>
      <c r="K113" s="1203"/>
      <c r="L113" s="1203"/>
      <c r="M113" s="1203"/>
      <c r="N113" s="1203"/>
      <c r="O113" s="1203"/>
      <c r="P113" s="1203"/>
      <c r="Q113" s="1203"/>
      <c r="R113" s="1204"/>
      <c r="S113" s="217"/>
      <c r="T113" s="217"/>
      <c r="U113" s="217"/>
      <c r="V113" s="217"/>
      <c r="W113" s="217"/>
      <c r="X113" s="217"/>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6"/>
      <c r="BF113" s="204"/>
      <c r="BI113" s="549"/>
      <c r="BJ113" s="549"/>
      <c r="BK113" s="549"/>
      <c r="BL113" s="549"/>
      <c r="BM113" s="549"/>
      <c r="BN113" s="549"/>
      <c r="BO113" s="549"/>
      <c r="BP113" s="549"/>
      <c r="BQ113" s="549"/>
      <c r="BR113" s="549"/>
      <c r="BS113" s="549"/>
      <c r="BT113" s="549"/>
      <c r="BU113" s="7"/>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7"/>
    </row>
    <row r="114" spans="2:124" s="14" customFormat="1" ht="14.25" customHeight="1" thickBot="1" x14ac:dyDescent="0.35">
      <c r="B114" s="217"/>
      <c r="C114" s="218"/>
      <c r="D114" s="219"/>
      <c r="E114" s="220"/>
      <c r="F114" s="220"/>
      <c r="G114" s="220"/>
      <c r="H114" s="220"/>
      <c r="I114" s="220"/>
      <c r="J114" s="220"/>
      <c r="K114" s="220"/>
      <c r="L114" s="220"/>
      <c r="M114" s="220"/>
      <c r="N114" s="220"/>
      <c r="O114" s="220"/>
      <c r="P114" s="220"/>
      <c r="Q114" s="220"/>
      <c r="R114" s="220"/>
      <c r="S114" s="220"/>
      <c r="T114" s="220"/>
      <c r="U114" s="220"/>
      <c r="V114" s="553"/>
      <c r="W114" s="553"/>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553"/>
      <c r="AZ114" s="553"/>
      <c r="BA114" s="553"/>
      <c r="BB114" s="553"/>
      <c r="BC114" s="553"/>
      <c r="BD114" s="553"/>
      <c r="BE114" s="6"/>
      <c r="BF114" s="6"/>
      <c r="BI114" s="549"/>
      <c r="BJ114" s="549"/>
      <c r="BK114" s="549"/>
      <c r="BL114" s="549"/>
      <c r="BM114" s="549"/>
      <c r="BN114" s="549"/>
      <c r="BO114" s="549"/>
      <c r="BP114" s="549"/>
      <c r="BQ114" s="549"/>
      <c r="BR114" s="549"/>
      <c r="BS114" s="549"/>
      <c r="BT114" s="549"/>
      <c r="BU114" s="7"/>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7"/>
    </row>
    <row r="115" spans="2:124" s="14" customFormat="1" ht="105" customHeight="1" thickBot="1" x14ac:dyDescent="0.35">
      <c r="B115" s="1191" t="s">
        <v>1798</v>
      </c>
      <c r="C115" s="1192"/>
      <c r="D115" s="1192"/>
      <c r="E115" s="1192"/>
      <c r="F115" s="1192"/>
      <c r="G115" s="1192"/>
      <c r="H115" s="1192"/>
      <c r="I115" s="1192"/>
      <c r="J115" s="1192"/>
      <c r="K115" s="1192"/>
      <c r="L115" s="1192"/>
      <c r="M115" s="1192"/>
      <c r="N115" s="1192"/>
      <c r="O115" s="1192"/>
      <c r="P115" s="1192"/>
      <c r="Q115" s="1192"/>
      <c r="R115" s="1193"/>
      <c r="S115" s="639"/>
      <c r="T115" s="639"/>
      <c r="U115" s="639"/>
      <c r="V115" s="639"/>
      <c r="W115" s="639"/>
      <c r="X115" s="639"/>
      <c r="Y115" s="553"/>
      <c r="Z115" s="553"/>
      <c r="AA115" s="553"/>
      <c r="AB115" s="553"/>
      <c r="AC115" s="553"/>
      <c r="AD115" s="553"/>
      <c r="AE115" s="553"/>
      <c r="AF115" s="553"/>
      <c r="AG115" s="553"/>
      <c r="AH115" s="553"/>
      <c r="AI115" s="553"/>
      <c r="AJ115" s="553"/>
      <c r="AK115" s="553"/>
      <c r="AL115" s="553"/>
      <c r="AM115" s="553"/>
      <c r="AN115" s="553"/>
      <c r="AO115" s="553"/>
      <c r="AP115" s="553"/>
      <c r="AQ115" s="553"/>
      <c r="AR115" s="553"/>
      <c r="AS115" s="553"/>
      <c r="AT115" s="553"/>
      <c r="AU115" s="553"/>
      <c r="AV115" s="553"/>
      <c r="AW115" s="553"/>
      <c r="AX115" s="553"/>
      <c r="AY115" s="553"/>
      <c r="AZ115" s="553"/>
      <c r="BA115" s="553"/>
      <c r="BB115" s="553"/>
      <c r="BC115" s="553"/>
      <c r="BD115" s="553"/>
      <c r="BE115" s="6"/>
      <c r="BF115" s="6"/>
      <c r="BI115" s="549"/>
      <c r="BJ115" s="549"/>
      <c r="BK115" s="549"/>
      <c r="BL115" s="549"/>
      <c r="BM115" s="549"/>
      <c r="BN115" s="549"/>
      <c r="BO115" s="549"/>
      <c r="BP115" s="549"/>
      <c r="BQ115" s="549"/>
      <c r="BR115" s="549"/>
      <c r="BS115" s="549"/>
      <c r="BT115" s="549"/>
      <c r="BU115" s="7"/>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7"/>
    </row>
    <row r="116" spans="2:124" s="14" customFormat="1" ht="14.25" customHeight="1" thickBot="1" x14ac:dyDescent="0.35">
      <c r="B116" s="640"/>
      <c r="C116" s="640"/>
      <c r="D116" s="641"/>
      <c r="E116" s="640"/>
      <c r="F116" s="642"/>
      <c r="G116" s="642"/>
      <c r="H116" s="642"/>
      <c r="I116" s="642"/>
      <c r="J116" s="642"/>
      <c r="K116" s="642"/>
      <c r="L116" s="642"/>
      <c r="M116" s="424"/>
      <c r="N116" s="424"/>
      <c r="O116" s="424"/>
      <c r="P116" s="424"/>
      <c r="Q116" s="424"/>
      <c r="R116" s="424"/>
      <c r="S116" s="553"/>
      <c r="T116" s="553"/>
      <c r="U116" s="553"/>
      <c r="V116" s="553"/>
      <c r="W116" s="553"/>
      <c r="X116" s="553"/>
      <c r="Y116" s="553"/>
      <c r="Z116" s="553"/>
      <c r="AA116" s="553"/>
      <c r="AB116" s="553"/>
      <c r="AC116" s="553"/>
      <c r="AD116" s="553"/>
      <c r="AE116" s="553"/>
      <c r="AF116" s="553"/>
      <c r="AG116" s="553"/>
      <c r="AH116" s="553"/>
      <c r="AI116" s="553"/>
      <c r="AJ116" s="553"/>
      <c r="AK116" s="553"/>
      <c r="AL116" s="553"/>
      <c r="AM116" s="553"/>
      <c r="AN116" s="553"/>
      <c r="AO116" s="553"/>
      <c r="AP116" s="553"/>
      <c r="AQ116" s="553"/>
      <c r="AR116" s="553"/>
      <c r="AS116" s="553"/>
      <c r="AT116" s="553"/>
      <c r="AU116" s="553"/>
      <c r="AV116" s="553"/>
      <c r="AW116" s="553"/>
      <c r="AX116" s="553"/>
      <c r="AY116" s="553"/>
      <c r="AZ116" s="553"/>
      <c r="BA116" s="553"/>
      <c r="BB116" s="553"/>
      <c r="BC116" s="553"/>
      <c r="BD116" s="553"/>
      <c r="BE116" s="6"/>
      <c r="BF116" s="6"/>
      <c r="BI116" s="549"/>
      <c r="BJ116" s="549"/>
      <c r="BK116" s="549"/>
      <c r="BL116" s="549"/>
      <c r="BM116" s="549"/>
      <c r="BN116" s="549"/>
      <c r="BO116" s="549"/>
      <c r="BP116" s="549"/>
      <c r="BQ116" s="549"/>
      <c r="BR116" s="549"/>
      <c r="BS116" s="549"/>
      <c r="BT116" s="549"/>
      <c r="BU116" s="7"/>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7"/>
    </row>
    <row r="117" spans="2:124" s="14" customFormat="1" ht="15" customHeight="1" x14ac:dyDescent="0.3">
      <c r="B117" s="411" t="s">
        <v>304</v>
      </c>
      <c r="C117" s="1292" t="s">
        <v>305</v>
      </c>
      <c r="D117" s="1293"/>
      <c r="E117" s="1293"/>
      <c r="F117" s="1293"/>
      <c r="G117" s="1293"/>
      <c r="H117" s="1293"/>
      <c r="I117" s="1293"/>
      <c r="J117" s="1293"/>
      <c r="K117" s="1293"/>
      <c r="L117" s="1293"/>
      <c r="M117" s="1293"/>
      <c r="N117" s="1293"/>
      <c r="O117" s="1293"/>
      <c r="P117" s="1293"/>
      <c r="Q117" s="1293"/>
      <c r="R117" s="1294"/>
      <c r="S117" s="643"/>
      <c r="T117" s="643"/>
      <c r="U117" s="643"/>
      <c r="V117" s="643"/>
      <c r="W117" s="643"/>
      <c r="X117" s="643"/>
      <c r="Y117" s="644"/>
      <c r="Z117" s="645"/>
      <c r="AA117" s="645"/>
      <c r="AB117" s="645"/>
      <c r="AC117" s="645"/>
      <c r="AD117" s="645"/>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3"/>
      <c r="AZ117" s="553"/>
      <c r="BA117" s="553"/>
      <c r="BB117" s="553"/>
      <c r="BC117" s="553"/>
      <c r="BD117" s="553"/>
      <c r="BE117" s="6"/>
      <c r="BF117" s="6"/>
      <c r="BI117" s="549"/>
      <c r="BJ117" s="549"/>
      <c r="BK117" s="549"/>
      <c r="BL117" s="549"/>
      <c r="BM117" s="549"/>
      <c r="BN117" s="549"/>
      <c r="BO117" s="549"/>
      <c r="BP117" s="549"/>
      <c r="BQ117" s="549"/>
      <c r="BR117" s="549"/>
      <c r="BS117" s="549"/>
      <c r="BT117" s="549"/>
      <c r="BU117" s="7"/>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7"/>
    </row>
    <row r="118" spans="2:124" s="14" customFormat="1" ht="15" customHeight="1" x14ac:dyDescent="0.3">
      <c r="B118" s="646" t="s">
        <v>306</v>
      </c>
      <c r="C118" s="413" t="str">
        <f>$C$9</f>
        <v>Enhancement expenditure by purpose - capital</v>
      </c>
      <c r="D118" s="413"/>
      <c r="E118" s="413"/>
      <c r="F118" s="413"/>
      <c r="G118" s="413"/>
      <c r="H118" s="413"/>
      <c r="I118" s="413"/>
      <c r="J118" s="413"/>
      <c r="K118" s="413"/>
      <c r="L118" s="413"/>
      <c r="M118" s="413"/>
      <c r="N118" s="413"/>
      <c r="O118" s="413"/>
      <c r="P118" s="413"/>
      <c r="Q118" s="413"/>
      <c r="R118" s="414"/>
      <c r="S118" s="643"/>
      <c r="T118" s="643"/>
      <c r="U118" s="643"/>
      <c r="V118" s="643"/>
      <c r="W118" s="643"/>
      <c r="X118" s="643"/>
      <c r="Y118" s="644"/>
      <c r="Z118" s="645"/>
      <c r="AA118" s="645"/>
      <c r="AB118" s="645"/>
      <c r="AC118" s="645"/>
      <c r="AD118" s="645"/>
      <c r="AE118" s="553"/>
      <c r="AF118" s="553"/>
      <c r="AG118" s="553"/>
      <c r="AH118" s="553"/>
      <c r="AI118" s="553"/>
      <c r="AJ118" s="553"/>
      <c r="AK118" s="553"/>
      <c r="AL118" s="553"/>
      <c r="AM118" s="553"/>
      <c r="AN118" s="553"/>
      <c r="AO118" s="553"/>
      <c r="AP118" s="553"/>
      <c r="AQ118" s="553"/>
      <c r="AR118" s="553"/>
      <c r="AS118" s="553"/>
      <c r="AT118" s="553"/>
      <c r="AU118" s="553"/>
      <c r="AV118" s="553"/>
      <c r="AW118" s="553"/>
      <c r="AX118" s="553"/>
      <c r="AY118" s="553"/>
      <c r="AZ118" s="553"/>
      <c r="BA118" s="553"/>
      <c r="BB118" s="553"/>
      <c r="BC118" s="553"/>
      <c r="BD118" s="553"/>
      <c r="BE118" s="6"/>
      <c r="BF118" s="6"/>
      <c r="BI118" s="549"/>
      <c r="BJ118" s="549"/>
      <c r="BK118" s="549"/>
      <c r="BL118" s="549"/>
      <c r="BM118" s="549"/>
      <c r="BN118" s="549"/>
      <c r="BO118" s="549"/>
      <c r="BP118" s="549"/>
      <c r="BQ118" s="549"/>
      <c r="BR118" s="549"/>
      <c r="BS118" s="549"/>
      <c r="BT118" s="549"/>
      <c r="BU118" s="7"/>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7"/>
    </row>
    <row r="119" spans="2:124" s="14" customFormat="1" ht="15" customHeight="1" x14ac:dyDescent="0.3">
      <c r="B119" s="647" t="str">
        <f t="shared" ref="B119:B148" si="26">B10&amp;" / "&amp;B59</f>
        <v>1 / 48</v>
      </c>
      <c r="C119" s="1295" t="s">
        <v>1799</v>
      </c>
      <c r="D119" s="1290">
        <v>0</v>
      </c>
      <c r="E119" s="1290">
        <v>0</v>
      </c>
      <c r="F119" s="1290">
        <v>0</v>
      </c>
      <c r="G119" s="1290">
        <v>0</v>
      </c>
      <c r="H119" s="1290">
        <v>0</v>
      </c>
      <c r="I119" s="1290">
        <v>0</v>
      </c>
      <c r="J119" s="1290">
        <v>0</v>
      </c>
      <c r="K119" s="1290">
        <v>0</v>
      </c>
      <c r="L119" s="1290">
        <v>0</v>
      </c>
      <c r="M119" s="1290">
        <v>0</v>
      </c>
      <c r="N119" s="1290">
        <v>0</v>
      </c>
      <c r="O119" s="1290">
        <v>0</v>
      </c>
      <c r="P119" s="1290">
        <v>0</v>
      </c>
      <c r="Q119" s="1290">
        <v>0</v>
      </c>
      <c r="R119" s="1291">
        <v>0</v>
      </c>
      <c r="S119" s="648"/>
      <c r="T119" s="648"/>
      <c r="U119" s="648"/>
      <c r="V119" s="648"/>
      <c r="W119" s="648"/>
      <c r="X119" s="648"/>
      <c r="Y119" s="553"/>
      <c r="Z119" s="649"/>
      <c r="AA119" s="649"/>
      <c r="AB119" s="649"/>
      <c r="AC119" s="649"/>
      <c r="AD119" s="649"/>
      <c r="AE119" s="553"/>
      <c r="AF119" s="553"/>
      <c r="AG119" s="553"/>
      <c r="AH119" s="553"/>
      <c r="AI119" s="553"/>
      <c r="AJ119" s="553"/>
      <c r="AK119" s="553"/>
      <c r="AL119" s="553"/>
      <c r="AM119" s="553"/>
      <c r="AN119" s="553"/>
      <c r="AO119" s="553"/>
      <c r="AP119" s="553"/>
      <c r="AQ119" s="553"/>
      <c r="AR119" s="553"/>
      <c r="AS119" s="553"/>
      <c r="AT119" s="553"/>
      <c r="AU119" s="553"/>
      <c r="AV119" s="553"/>
      <c r="AW119" s="553"/>
      <c r="AX119" s="553"/>
      <c r="AY119" s="553"/>
      <c r="AZ119" s="553"/>
      <c r="BA119" s="553"/>
      <c r="BB119" s="553"/>
      <c r="BC119" s="553"/>
      <c r="BD119" s="553"/>
      <c r="BE119" s="6"/>
      <c r="BF119" s="6"/>
      <c r="BI119" s="549"/>
      <c r="BJ119" s="549"/>
      <c r="BK119" s="549"/>
      <c r="BL119" s="549"/>
      <c r="BM119" s="549"/>
      <c r="BN119" s="549"/>
      <c r="BO119" s="549"/>
      <c r="BP119" s="549"/>
      <c r="BQ119" s="549"/>
      <c r="BR119" s="549"/>
      <c r="BS119" s="549"/>
      <c r="BT119" s="549"/>
      <c r="BU119" s="7"/>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7"/>
    </row>
    <row r="120" spans="2:124" s="14" customFormat="1" ht="15" customHeight="1" x14ac:dyDescent="0.3">
      <c r="B120" s="226" t="str">
        <f t="shared" si="26"/>
        <v>2 / 49</v>
      </c>
      <c r="C120" s="1289" t="s">
        <v>1800</v>
      </c>
      <c r="D120" s="1290">
        <v>0</v>
      </c>
      <c r="E120" s="1290">
        <v>0</v>
      </c>
      <c r="F120" s="1290">
        <v>0</v>
      </c>
      <c r="G120" s="1290">
        <v>0</v>
      </c>
      <c r="H120" s="1290">
        <v>0</v>
      </c>
      <c r="I120" s="1290">
        <v>0</v>
      </c>
      <c r="J120" s="1290">
        <v>0</v>
      </c>
      <c r="K120" s="1290">
        <v>0</v>
      </c>
      <c r="L120" s="1290">
        <v>0</v>
      </c>
      <c r="M120" s="1290">
        <v>0</v>
      </c>
      <c r="N120" s="1290">
        <v>0</v>
      </c>
      <c r="O120" s="1290">
        <v>0</v>
      </c>
      <c r="P120" s="1290">
        <v>0</v>
      </c>
      <c r="Q120" s="1290">
        <v>0</v>
      </c>
      <c r="R120" s="1291">
        <v>0</v>
      </c>
      <c r="S120" s="648"/>
      <c r="T120" s="648"/>
      <c r="U120" s="648"/>
      <c r="V120" s="648"/>
      <c r="W120" s="648"/>
      <c r="X120" s="648"/>
      <c r="Y120" s="553"/>
      <c r="Z120" s="649"/>
      <c r="AA120" s="649"/>
      <c r="AB120" s="649"/>
      <c r="AC120" s="649"/>
      <c r="AD120" s="649"/>
      <c r="AE120" s="553"/>
      <c r="AF120" s="553"/>
      <c r="AG120" s="553"/>
      <c r="AH120" s="553"/>
      <c r="AI120" s="553"/>
      <c r="AJ120" s="553"/>
      <c r="AK120" s="553"/>
      <c r="AL120" s="553"/>
      <c r="AM120" s="553"/>
      <c r="AN120" s="553"/>
      <c r="AO120" s="553"/>
      <c r="AP120" s="553"/>
      <c r="AQ120" s="553"/>
      <c r="AR120" s="553"/>
      <c r="AS120" s="553"/>
      <c r="AT120" s="553"/>
      <c r="AU120" s="553"/>
      <c r="AV120" s="553"/>
      <c r="AW120" s="553"/>
      <c r="AX120" s="553"/>
      <c r="AY120" s="553"/>
      <c r="AZ120" s="553"/>
      <c r="BA120" s="553"/>
      <c r="BB120" s="553"/>
      <c r="BC120" s="553"/>
      <c r="BD120" s="553"/>
      <c r="BE120" s="6"/>
      <c r="BF120" s="6"/>
      <c r="BI120" s="549"/>
      <c r="BJ120" s="549"/>
      <c r="BK120" s="549"/>
      <c r="BL120" s="549"/>
      <c r="BM120" s="549"/>
      <c r="BN120" s="549"/>
      <c r="BO120" s="549"/>
      <c r="BP120" s="549"/>
      <c r="BQ120" s="549"/>
      <c r="BR120" s="549"/>
      <c r="BS120" s="549"/>
      <c r="BT120" s="549"/>
      <c r="BU120" s="7"/>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7"/>
    </row>
    <row r="121" spans="2:124" s="14" customFormat="1" ht="15" customHeight="1" x14ac:dyDescent="0.3">
      <c r="B121" s="226" t="str">
        <f t="shared" si="26"/>
        <v>3 / 50</v>
      </c>
      <c r="C121" s="1289" t="s">
        <v>1801</v>
      </c>
      <c r="D121" s="1290">
        <v>0</v>
      </c>
      <c r="E121" s="1290">
        <v>0</v>
      </c>
      <c r="F121" s="1290">
        <v>0</v>
      </c>
      <c r="G121" s="1290">
        <v>0</v>
      </c>
      <c r="H121" s="1290">
        <v>0</v>
      </c>
      <c r="I121" s="1290">
        <v>0</v>
      </c>
      <c r="J121" s="1290">
        <v>0</v>
      </c>
      <c r="K121" s="1290">
        <v>0</v>
      </c>
      <c r="L121" s="1290">
        <v>0</v>
      </c>
      <c r="M121" s="1290">
        <v>0</v>
      </c>
      <c r="N121" s="1290">
        <v>0</v>
      </c>
      <c r="O121" s="1290">
        <v>0</v>
      </c>
      <c r="P121" s="1290">
        <v>0</v>
      </c>
      <c r="Q121" s="1290">
        <v>0</v>
      </c>
      <c r="R121" s="1291">
        <v>0</v>
      </c>
      <c r="S121" s="648"/>
      <c r="T121" s="648"/>
      <c r="U121" s="648"/>
      <c r="V121" s="648"/>
      <c r="W121" s="648"/>
      <c r="X121" s="648"/>
      <c r="Y121" s="553"/>
      <c r="Z121" s="649"/>
      <c r="AA121" s="649"/>
      <c r="AB121" s="649"/>
      <c r="AC121" s="649"/>
      <c r="AD121" s="649"/>
      <c r="AE121" s="553"/>
      <c r="AF121" s="553"/>
      <c r="AG121" s="553"/>
      <c r="AH121" s="553"/>
      <c r="AI121" s="553"/>
      <c r="AJ121" s="553"/>
      <c r="AK121" s="553"/>
      <c r="AL121" s="553"/>
      <c r="AM121" s="553"/>
      <c r="AN121" s="553"/>
      <c r="AO121" s="553"/>
      <c r="AP121" s="553"/>
      <c r="AQ121" s="553"/>
      <c r="AR121" s="553"/>
      <c r="AS121" s="553"/>
      <c r="AT121" s="553"/>
      <c r="AU121" s="553"/>
      <c r="AV121" s="553"/>
      <c r="AW121" s="553"/>
      <c r="AX121" s="553"/>
      <c r="AY121" s="553"/>
      <c r="AZ121" s="553"/>
      <c r="BA121" s="553"/>
      <c r="BB121" s="553"/>
      <c r="BC121" s="553"/>
      <c r="BD121" s="553"/>
      <c r="BE121" s="6"/>
      <c r="BF121" s="6"/>
      <c r="BI121" s="549"/>
      <c r="BJ121" s="549"/>
      <c r="BK121" s="549"/>
      <c r="BL121" s="549"/>
      <c r="BM121" s="549"/>
      <c r="BN121" s="549"/>
      <c r="BO121" s="549"/>
      <c r="BP121" s="549"/>
      <c r="BQ121" s="549"/>
      <c r="BR121" s="549"/>
      <c r="BS121" s="549"/>
      <c r="BT121" s="549"/>
      <c r="BU121" s="7"/>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7"/>
    </row>
    <row r="122" spans="2:124" s="14" customFormat="1" ht="45.75" customHeight="1" x14ac:dyDescent="0.3">
      <c r="B122" s="226" t="str">
        <f t="shared" si="26"/>
        <v>4 / 51</v>
      </c>
      <c r="C122" s="1289" t="s">
        <v>1802</v>
      </c>
      <c r="D122" s="1290">
        <v>0</v>
      </c>
      <c r="E122" s="1290">
        <v>0</v>
      </c>
      <c r="F122" s="1290">
        <v>0</v>
      </c>
      <c r="G122" s="1290">
        <v>0</v>
      </c>
      <c r="H122" s="1290">
        <v>0</v>
      </c>
      <c r="I122" s="1290">
        <v>0</v>
      </c>
      <c r="J122" s="1290">
        <v>0</v>
      </c>
      <c r="K122" s="1290">
        <v>0</v>
      </c>
      <c r="L122" s="1290">
        <v>0</v>
      </c>
      <c r="M122" s="1290">
        <v>0</v>
      </c>
      <c r="N122" s="1290">
        <v>0</v>
      </c>
      <c r="O122" s="1290">
        <v>0</v>
      </c>
      <c r="P122" s="1290">
        <v>0</v>
      </c>
      <c r="Q122" s="1290">
        <v>0</v>
      </c>
      <c r="R122" s="1291">
        <v>0</v>
      </c>
      <c r="S122" s="648"/>
      <c r="T122" s="648"/>
      <c r="U122" s="648"/>
      <c r="V122" s="648"/>
      <c r="W122" s="648"/>
      <c r="X122" s="648"/>
      <c r="Y122" s="553"/>
      <c r="Z122" s="649"/>
      <c r="AA122" s="649"/>
      <c r="AB122" s="649"/>
      <c r="AC122" s="649"/>
      <c r="AD122" s="649"/>
      <c r="AE122" s="553"/>
      <c r="AF122" s="553"/>
      <c r="AG122" s="553"/>
      <c r="AH122" s="553"/>
      <c r="AI122" s="553"/>
      <c r="AJ122" s="553"/>
      <c r="AK122" s="553"/>
      <c r="AL122" s="553"/>
      <c r="AM122" s="553"/>
      <c r="AN122" s="553"/>
      <c r="AO122" s="553"/>
      <c r="AP122" s="553"/>
      <c r="AQ122" s="553"/>
      <c r="AR122" s="553"/>
      <c r="AS122" s="553"/>
      <c r="AT122" s="553"/>
      <c r="AU122" s="553"/>
      <c r="AV122" s="553"/>
      <c r="AW122" s="553"/>
      <c r="AX122" s="553"/>
      <c r="AY122" s="553"/>
      <c r="AZ122" s="553"/>
      <c r="BA122" s="553"/>
      <c r="BB122" s="553"/>
      <c r="BC122" s="553"/>
      <c r="BD122" s="553"/>
      <c r="BE122" s="6"/>
      <c r="BF122" s="6"/>
      <c r="BI122" s="549"/>
      <c r="BJ122" s="549"/>
      <c r="BK122" s="549"/>
      <c r="BL122" s="549"/>
      <c r="BM122" s="549"/>
      <c r="BN122" s="549"/>
      <c r="BO122" s="549"/>
      <c r="BP122" s="549"/>
      <c r="BQ122" s="549"/>
      <c r="BR122" s="549"/>
      <c r="BS122" s="549"/>
      <c r="BT122" s="549"/>
      <c r="BU122" s="7"/>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7"/>
    </row>
    <row r="123" spans="2:124" s="14" customFormat="1" ht="30" customHeight="1" x14ac:dyDescent="0.3">
      <c r="B123" s="226" t="str">
        <f t="shared" si="26"/>
        <v>5 / 52</v>
      </c>
      <c r="C123" s="1289" t="s">
        <v>1803</v>
      </c>
      <c r="D123" s="1290">
        <v>0</v>
      </c>
      <c r="E123" s="1290">
        <v>0</v>
      </c>
      <c r="F123" s="1290">
        <v>0</v>
      </c>
      <c r="G123" s="1290">
        <v>0</v>
      </c>
      <c r="H123" s="1290">
        <v>0</v>
      </c>
      <c r="I123" s="1290">
        <v>0</v>
      </c>
      <c r="J123" s="1290">
        <v>0</v>
      </c>
      <c r="K123" s="1290">
        <v>0</v>
      </c>
      <c r="L123" s="1290">
        <v>0</v>
      </c>
      <c r="M123" s="1290">
        <v>0</v>
      </c>
      <c r="N123" s="1290">
        <v>0</v>
      </c>
      <c r="O123" s="1290">
        <v>0</v>
      </c>
      <c r="P123" s="1290">
        <v>0</v>
      </c>
      <c r="Q123" s="1290">
        <v>0</v>
      </c>
      <c r="R123" s="1291">
        <v>0</v>
      </c>
      <c r="S123" s="648"/>
      <c r="T123" s="648"/>
      <c r="U123" s="648"/>
      <c r="V123" s="648"/>
      <c r="W123" s="648"/>
      <c r="X123" s="648"/>
      <c r="Y123" s="553"/>
      <c r="Z123" s="649"/>
      <c r="AA123" s="649"/>
      <c r="AB123" s="649"/>
      <c r="AC123" s="649"/>
      <c r="AD123" s="649"/>
      <c r="AE123" s="553"/>
      <c r="AF123" s="553"/>
      <c r="AG123" s="553"/>
      <c r="AH123" s="553"/>
      <c r="AI123" s="553"/>
      <c r="AJ123" s="553"/>
      <c r="AK123" s="553"/>
      <c r="AL123" s="553"/>
      <c r="AM123" s="553"/>
      <c r="AN123" s="553"/>
      <c r="AO123" s="553"/>
      <c r="AP123" s="553"/>
      <c r="AQ123" s="553"/>
      <c r="AR123" s="553"/>
      <c r="AS123" s="553"/>
      <c r="AT123" s="553"/>
      <c r="AU123" s="553"/>
      <c r="AV123" s="553"/>
      <c r="AW123" s="553"/>
      <c r="AX123" s="553"/>
      <c r="AY123" s="553"/>
      <c r="AZ123" s="553"/>
      <c r="BA123" s="553"/>
      <c r="BB123" s="553"/>
      <c r="BC123" s="553"/>
      <c r="BD123" s="553"/>
      <c r="BE123" s="6"/>
      <c r="BF123" s="6"/>
      <c r="BI123" s="549"/>
      <c r="BJ123" s="549"/>
      <c r="BK123" s="549"/>
      <c r="BL123" s="549"/>
      <c r="BM123" s="549"/>
      <c r="BN123" s="549"/>
      <c r="BO123" s="549"/>
      <c r="BP123" s="549"/>
      <c r="BQ123" s="549"/>
      <c r="BR123" s="549"/>
      <c r="BS123" s="549"/>
      <c r="BT123" s="549"/>
      <c r="BU123" s="7"/>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7"/>
    </row>
    <row r="124" spans="2:124" s="14" customFormat="1" ht="45" customHeight="1" x14ac:dyDescent="0.3">
      <c r="B124" s="226" t="str">
        <f t="shared" si="26"/>
        <v>6 / 53</v>
      </c>
      <c r="C124" s="1289" t="s">
        <v>1804</v>
      </c>
      <c r="D124" s="1290">
        <v>0</v>
      </c>
      <c r="E124" s="1290">
        <v>0</v>
      </c>
      <c r="F124" s="1290">
        <v>0</v>
      </c>
      <c r="G124" s="1290">
        <v>0</v>
      </c>
      <c r="H124" s="1290">
        <v>0</v>
      </c>
      <c r="I124" s="1290">
        <v>0</v>
      </c>
      <c r="J124" s="1290">
        <v>0</v>
      </c>
      <c r="K124" s="1290">
        <v>0</v>
      </c>
      <c r="L124" s="1290">
        <v>0</v>
      </c>
      <c r="M124" s="1290">
        <v>0</v>
      </c>
      <c r="N124" s="1290">
        <v>0</v>
      </c>
      <c r="O124" s="1290">
        <v>0</v>
      </c>
      <c r="P124" s="1290">
        <v>0</v>
      </c>
      <c r="Q124" s="1290">
        <v>0</v>
      </c>
      <c r="R124" s="1291">
        <v>0</v>
      </c>
      <c r="S124" s="648"/>
      <c r="T124" s="648"/>
      <c r="U124" s="648"/>
      <c r="V124" s="648"/>
      <c r="W124" s="648"/>
      <c r="X124" s="648"/>
      <c r="Y124" s="553"/>
      <c r="Z124" s="649"/>
      <c r="AA124" s="649"/>
      <c r="AB124" s="649"/>
      <c r="AC124" s="649"/>
      <c r="AD124" s="649"/>
      <c r="AE124" s="553"/>
      <c r="AF124" s="553"/>
      <c r="AG124" s="553"/>
      <c r="AH124" s="553"/>
      <c r="AI124" s="553"/>
      <c r="AJ124" s="553"/>
      <c r="AK124" s="553"/>
      <c r="AL124" s="553"/>
      <c r="AM124" s="553"/>
      <c r="AN124" s="553"/>
      <c r="AO124" s="553"/>
      <c r="AP124" s="553"/>
      <c r="AQ124" s="553"/>
      <c r="AR124" s="553"/>
      <c r="AS124" s="553"/>
      <c r="AT124" s="553"/>
      <c r="AU124" s="553"/>
      <c r="AV124" s="553"/>
      <c r="AW124" s="553"/>
      <c r="AX124" s="553"/>
      <c r="AY124" s="553"/>
      <c r="AZ124" s="553"/>
      <c r="BA124" s="553"/>
      <c r="BB124" s="553"/>
      <c r="BC124" s="553"/>
      <c r="BD124" s="553"/>
      <c r="BE124" s="6"/>
      <c r="BF124" s="6"/>
      <c r="BI124" s="549"/>
      <c r="BJ124" s="549"/>
      <c r="BK124" s="549"/>
      <c r="BL124" s="549"/>
      <c r="BM124" s="549"/>
      <c r="BN124" s="549"/>
      <c r="BO124" s="549"/>
      <c r="BP124" s="549"/>
      <c r="BQ124" s="549"/>
      <c r="BR124" s="549"/>
      <c r="BS124" s="549"/>
      <c r="BT124" s="549"/>
      <c r="BU124" s="7"/>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7"/>
    </row>
    <row r="125" spans="2:124" s="14" customFormat="1" ht="15" customHeight="1" x14ac:dyDescent="0.3">
      <c r="B125" s="226" t="str">
        <f t="shared" si="26"/>
        <v>7 / 54</v>
      </c>
      <c r="C125" s="1289" t="s">
        <v>1805</v>
      </c>
      <c r="D125" s="1290">
        <v>0</v>
      </c>
      <c r="E125" s="1290">
        <v>0</v>
      </c>
      <c r="F125" s="1290">
        <v>0</v>
      </c>
      <c r="G125" s="1290">
        <v>0</v>
      </c>
      <c r="H125" s="1290">
        <v>0</v>
      </c>
      <c r="I125" s="1290">
        <v>0</v>
      </c>
      <c r="J125" s="1290">
        <v>0</v>
      </c>
      <c r="K125" s="1290">
        <v>0</v>
      </c>
      <c r="L125" s="1290">
        <v>0</v>
      </c>
      <c r="M125" s="1290">
        <v>0</v>
      </c>
      <c r="N125" s="1290">
        <v>0</v>
      </c>
      <c r="O125" s="1290">
        <v>0</v>
      </c>
      <c r="P125" s="1290">
        <v>0</v>
      </c>
      <c r="Q125" s="1290">
        <v>0</v>
      </c>
      <c r="R125" s="1291">
        <v>0</v>
      </c>
      <c r="S125" s="648"/>
      <c r="T125" s="648"/>
      <c r="U125" s="648"/>
      <c r="V125" s="648"/>
      <c r="W125" s="648"/>
      <c r="X125" s="648"/>
      <c r="Y125" s="553"/>
      <c r="Z125" s="649"/>
      <c r="AA125" s="649"/>
      <c r="AB125" s="649"/>
      <c r="AC125" s="649"/>
      <c r="AD125" s="649"/>
      <c r="AE125" s="553"/>
      <c r="AF125" s="553"/>
      <c r="AG125" s="553"/>
      <c r="AH125" s="553"/>
      <c r="AI125" s="553"/>
      <c r="AJ125" s="553"/>
      <c r="AK125" s="553"/>
      <c r="AL125" s="553"/>
      <c r="AM125" s="553"/>
      <c r="AN125" s="553"/>
      <c r="AO125" s="553"/>
      <c r="AP125" s="553"/>
      <c r="AQ125" s="553"/>
      <c r="AR125" s="553"/>
      <c r="AS125" s="553"/>
      <c r="AT125" s="553"/>
      <c r="AU125" s="553"/>
      <c r="AV125" s="553"/>
      <c r="AW125" s="553"/>
      <c r="AX125" s="553"/>
      <c r="AY125" s="553"/>
      <c r="AZ125" s="553"/>
      <c r="BA125" s="553"/>
      <c r="BB125" s="553"/>
      <c r="BC125" s="553"/>
      <c r="BD125" s="553"/>
      <c r="BE125" s="6"/>
      <c r="BF125" s="6"/>
      <c r="BI125" s="549"/>
      <c r="BJ125" s="549"/>
      <c r="BK125" s="549"/>
      <c r="BL125" s="549"/>
      <c r="BM125" s="549"/>
      <c r="BN125" s="549"/>
      <c r="BO125" s="549"/>
      <c r="BP125" s="549"/>
      <c r="BQ125" s="549"/>
      <c r="BR125" s="549"/>
      <c r="BS125" s="549"/>
      <c r="BT125" s="549"/>
      <c r="BU125" s="7"/>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7"/>
    </row>
    <row r="126" spans="2:124" s="14" customFormat="1" ht="15" customHeight="1" x14ac:dyDescent="0.3">
      <c r="B126" s="226" t="str">
        <f t="shared" si="26"/>
        <v>8 / 55</v>
      </c>
      <c r="C126" s="1289" t="s">
        <v>1806</v>
      </c>
      <c r="D126" s="1290">
        <v>0</v>
      </c>
      <c r="E126" s="1290">
        <v>0</v>
      </c>
      <c r="F126" s="1290">
        <v>0</v>
      </c>
      <c r="G126" s="1290">
        <v>0</v>
      </c>
      <c r="H126" s="1290">
        <v>0</v>
      </c>
      <c r="I126" s="1290">
        <v>0</v>
      </c>
      <c r="J126" s="1290">
        <v>0</v>
      </c>
      <c r="K126" s="1290">
        <v>0</v>
      </c>
      <c r="L126" s="1290">
        <v>0</v>
      </c>
      <c r="M126" s="1290">
        <v>0</v>
      </c>
      <c r="N126" s="1290">
        <v>0</v>
      </c>
      <c r="O126" s="1290">
        <v>0</v>
      </c>
      <c r="P126" s="1290">
        <v>0</v>
      </c>
      <c r="Q126" s="1290">
        <v>0</v>
      </c>
      <c r="R126" s="1291">
        <v>0</v>
      </c>
      <c r="S126" s="648"/>
      <c r="T126" s="648"/>
      <c r="U126" s="648"/>
      <c r="V126" s="648"/>
      <c r="W126" s="648"/>
      <c r="X126" s="648"/>
      <c r="Y126" s="553"/>
      <c r="Z126" s="649"/>
      <c r="AA126" s="649"/>
      <c r="AB126" s="649"/>
      <c r="AC126" s="649"/>
      <c r="AD126" s="649"/>
      <c r="AE126" s="553"/>
      <c r="AF126" s="553"/>
      <c r="AG126" s="553"/>
      <c r="AH126" s="553"/>
      <c r="AI126" s="553"/>
      <c r="AJ126" s="553"/>
      <c r="AK126" s="553"/>
      <c r="AL126" s="553"/>
      <c r="AM126" s="553"/>
      <c r="AN126" s="553"/>
      <c r="AO126" s="553"/>
      <c r="AP126" s="553"/>
      <c r="AQ126" s="553"/>
      <c r="AR126" s="553"/>
      <c r="AS126" s="553"/>
      <c r="AT126" s="553"/>
      <c r="AU126" s="553"/>
      <c r="AV126" s="553"/>
      <c r="AW126" s="553"/>
      <c r="AX126" s="553"/>
      <c r="AY126" s="553"/>
      <c r="AZ126" s="553"/>
      <c r="BA126" s="553"/>
      <c r="BB126" s="553"/>
      <c r="BC126" s="553"/>
      <c r="BD126" s="553"/>
      <c r="BE126" s="6"/>
      <c r="BF126" s="6"/>
      <c r="BI126" s="549"/>
      <c r="BJ126" s="549"/>
      <c r="BK126" s="549"/>
      <c r="BL126" s="549"/>
      <c r="BM126" s="549"/>
      <c r="BN126" s="549"/>
      <c r="BO126" s="549"/>
      <c r="BP126" s="549"/>
      <c r="BQ126" s="549"/>
      <c r="BR126" s="549"/>
      <c r="BS126" s="549"/>
      <c r="BT126" s="549"/>
      <c r="BU126" s="7"/>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7"/>
    </row>
    <row r="127" spans="2:124" s="14" customFormat="1" ht="15" customHeight="1" x14ac:dyDescent="0.3">
      <c r="B127" s="226" t="str">
        <f t="shared" si="26"/>
        <v>9 / 56</v>
      </c>
      <c r="C127" s="1289" t="s">
        <v>1807</v>
      </c>
      <c r="D127" s="1290">
        <v>0</v>
      </c>
      <c r="E127" s="1290">
        <v>0</v>
      </c>
      <c r="F127" s="1290">
        <v>0</v>
      </c>
      <c r="G127" s="1290">
        <v>0</v>
      </c>
      <c r="H127" s="1290">
        <v>0</v>
      </c>
      <c r="I127" s="1290">
        <v>0</v>
      </c>
      <c r="J127" s="1290">
        <v>0</v>
      </c>
      <c r="K127" s="1290">
        <v>0</v>
      </c>
      <c r="L127" s="1290">
        <v>0</v>
      </c>
      <c r="M127" s="1290">
        <v>0</v>
      </c>
      <c r="N127" s="1290">
        <v>0</v>
      </c>
      <c r="O127" s="1290">
        <v>0</v>
      </c>
      <c r="P127" s="1290">
        <v>0</v>
      </c>
      <c r="Q127" s="1290">
        <v>0</v>
      </c>
      <c r="R127" s="1291">
        <v>0</v>
      </c>
      <c r="S127" s="648"/>
      <c r="T127" s="648"/>
      <c r="U127" s="648"/>
      <c r="V127" s="648"/>
      <c r="W127" s="648"/>
      <c r="X127" s="648"/>
      <c r="Y127" s="553"/>
      <c r="Z127" s="649"/>
      <c r="AA127" s="649"/>
      <c r="AB127" s="649"/>
      <c r="AC127" s="649"/>
      <c r="AD127" s="649"/>
      <c r="AE127" s="553"/>
      <c r="AF127" s="553"/>
      <c r="AG127" s="553"/>
      <c r="AH127" s="553"/>
      <c r="AI127" s="553"/>
      <c r="AJ127" s="553"/>
      <c r="AK127" s="553"/>
      <c r="AL127" s="553"/>
      <c r="AM127" s="553"/>
      <c r="AN127" s="553"/>
      <c r="AO127" s="553"/>
      <c r="AP127" s="553"/>
      <c r="AQ127" s="553"/>
      <c r="AR127" s="553"/>
      <c r="AS127" s="553"/>
      <c r="AT127" s="553"/>
      <c r="AU127" s="553"/>
      <c r="AV127" s="553"/>
      <c r="AW127" s="553"/>
      <c r="AX127" s="553"/>
      <c r="AY127" s="553"/>
      <c r="AZ127" s="553"/>
      <c r="BA127" s="553"/>
      <c r="BB127" s="553"/>
      <c r="BC127" s="553"/>
      <c r="BD127" s="553"/>
      <c r="BE127" s="6"/>
      <c r="BF127" s="6"/>
      <c r="BI127" s="549"/>
      <c r="BJ127" s="549"/>
      <c r="BK127" s="549"/>
      <c r="BL127" s="549"/>
      <c r="BM127" s="549"/>
      <c r="BN127" s="549"/>
      <c r="BO127" s="549"/>
      <c r="BP127" s="549"/>
      <c r="BQ127" s="549"/>
      <c r="BR127" s="549"/>
      <c r="BS127" s="549"/>
      <c r="BT127" s="549"/>
      <c r="BU127" s="7"/>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7"/>
    </row>
    <row r="128" spans="2:124" s="14" customFormat="1" ht="15" customHeight="1" x14ac:dyDescent="0.3">
      <c r="B128" s="226" t="str">
        <f t="shared" si="26"/>
        <v>10 / 57</v>
      </c>
      <c r="C128" s="1289" t="s">
        <v>1808</v>
      </c>
      <c r="D128" s="1290">
        <v>0</v>
      </c>
      <c r="E128" s="1290">
        <v>0</v>
      </c>
      <c r="F128" s="1290">
        <v>0</v>
      </c>
      <c r="G128" s="1290">
        <v>0</v>
      </c>
      <c r="H128" s="1290">
        <v>0</v>
      </c>
      <c r="I128" s="1290">
        <v>0</v>
      </c>
      <c r="J128" s="1290">
        <v>0</v>
      </c>
      <c r="K128" s="1290">
        <v>0</v>
      </c>
      <c r="L128" s="1290">
        <v>0</v>
      </c>
      <c r="M128" s="1290">
        <v>0</v>
      </c>
      <c r="N128" s="1290">
        <v>0</v>
      </c>
      <c r="O128" s="1290">
        <v>0</v>
      </c>
      <c r="P128" s="1290">
        <v>0</v>
      </c>
      <c r="Q128" s="1290">
        <v>0</v>
      </c>
      <c r="R128" s="1291">
        <v>0</v>
      </c>
      <c r="S128" s="648"/>
      <c r="T128" s="648"/>
      <c r="U128" s="648"/>
      <c r="V128" s="648"/>
      <c r="W128" s="648"/>
      <c r="X128" s="648"/>
      <c r="Y128" s="553"/>
      <c r="Z128" s="649"/>
      <c r="AA128" s="649"/>
      <c r="AB128" s="649"/>
      <c r="AC128" s="649"/>
      <c r="AD128" s="649"/>
      <c r="AE128" s="553"/>
      <c r="AF128" s="553"/>
      <c r="AG128" s="553"/>
      <c r="AH128" s="553"/>
      <c r="AI128" s="553"/>
      <c r="AJ128" s="553"/>
      <c r="AK128" s="553"/>
      <c r="AL128" s="553"/>
      <c r="AM128" s="553"/>
      <c r="AN128" s="553"/>
      <c r="AO128" s="553"/>
      <c r="AP128" s="553"/>
      <c r="AQ128" s="553"/>
      <c r="AR128" s="553"/>
      <c r="AS128" s="553"/>
      <c r="AT128" s="553"/>
      <c r="AU128" s="553"/>
      <c r="AV128" s="553"/>
      <c r="AW128" s="553"/>
      <c r="AX128" s="553"/>
      <c r="AY128" s="553"/>
      <c r="AZ128" s="553"/>
      <c r="BA128" s="553"/>
      <c r="BB128" s="553"/>
      <c r="BC128" s="553"/>
      <c r="BD128" s="553"/>
      <c r="BE128" s="6"/>
      <c r="BF128" s="6"/>
      <c r="BI128" s="549"/>
      <c r="BJ128" s="549"/>
      <c r="BK128" s="549"/>
      <c r="BL128" s="549"/>
      <c r="BM128" s="549"/>
      <c r="BN128" s="549"/>
      <c r="BO128" s="549"/>
      <c r="BP128" s="549"/>
      <c r="BQ128" s="549"/>
      <c r="BR128" s="549"/>
      <c r="BS128" s="549"/>
      <c r="BT128" s="549"/>
      <c r="BU128" s="7"/>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7"/>
    </row>
    <row r="129" spans="2:56" ht="30" customHeight="1" x14ac:dyDescent="0.3">
      <c r="B129" s="226" t="str">
        <f t="shared" si="26"/>
        <v>11 / 58</v>
      </c>
      <c r="C129" s="1289" t="s">
        <v>1809</v>
      </c>
      <c r="D129" s="1290">
        <v>0</v>
      </c>
      <c r="E129" s="1290">
        <v>0</v>
      </c>
      <c r="F129" s="1290">
        <v>0</v>
      </c>
      <c r="G129" s="1290">
        <v>0</v>
      </c>
      <c r="H129" s="1290">
        <v>0</v>
      </c>
      <c r="I129" s="1290">
        <v>0</v>
      </c>
      <c r="J129" s="1290">
        <v>0</v>
      </c>
      <c r="K129" s="1290">
        <v>0</v>
      </c>
      <c r="L129" s="1290">
        <v>0</v>
      </c>
      <c r="M129" s="1290">
        <v>0</v>
      </c>
      <c r="N129" s="1290">
        <v>0</v>
      </c>
      <c r="O129" s="1290">
        <v>0</v>
      </c>
      <c r="P129" s="1290">
        <v>0</v>
      </c>
      <c r="Q129" s="1290">
        <v>0</v>
      </c>
      <c r="R129" s="1291">
        <v>0</v>
      </c>
      <c r="S129" s="648"/>
      <c r="T129" s="648"/>
      <c r="U129" s="648"/>
      <c r="V129" s="648"/>
      <c r="W129" s="648"/>
      <c r="X129" s="648"/>
      <c r="Y129" s="553"/>
      <c r="Z129" s="649"/>
      <c r="AA129" s="649"/>
      <c r="AB129" s="649"/>
      <c r="AC129" s="649"/>
      <c r="AD129" s="649"/>
      <c r="AE129" s="553"/>
      <c r="AF129" s="553"/>
      <c r="AG129" s="553"/>
      <c r="AH129" s="553"/>
      <c r="AI129" s="553"/>
      <c r="AJ129" s="553"/>
      <c r="AK129" s="553"/>
      <c r="AL129" s="553"/>
      <c r="AM129" s="553"/>
      <c r="AN129" s="553"/>
      <c r="AO129" s="553"/>
      <c r="AP129" s="553"/>
      <c r="AQ129" s="553"/>
      <c r="AR129" s="553"/>
      <c r="AS129" s="553"/>
      <c r="AT129" s="553"/>
      <c r="AU129" s="553"/>
      <c r="AV129" s="553"/>
      <c r="AW129" s="553"/>
      <c r="AX129" s="553"/>
      <c r="AY129" s="553"/>
      <c r="AZ129" s="553"/>
      <c r="BA129" s="553"/>
      <c r="BB129" s="553"/>
      <c r="BC129" s="553"/>
      <c r="BD129" s="553"/>
    </row>
    <row r="130" spans="2:56" ht="30" customHeight="1" x14ac:dyDescent="0.3">
      <c r="B130" s="226" t="str">
        <f t="shared" si="26"/>
        <v>12 / 59</v>
      </c>
      <c r="C130" s="1289" t="s">
        <v>1810</v>
      </c>
      <c r="D130" s="1290">
        <v>0</v>
      </c>
      <c r="E130" s="1290">
        <v>0</v>
      </c>
      <c r="F130" s="1290">
        <v>0</v>
      </c>
      <c r="G130" s="1290">
        <v>0</v>
      </c>
      <c r="H130" s="1290">
        <v>0</v>
      </c>
      <c r="I130" s="1290">
        <v>0</v>
      </c>
      <c r="J130" s="1290">
        <v>0</v>
      </c>
      <c r="K130" s="1290">
        <v>0</v>
      </c>
      <c r="L130" s="1290">
        <v>0</v>
      </c>
      <c r="M130" s="1290">
        <v>0</v>
      </c>
      <c r="N130" s="1290">
        <v>0</v>
      </c>
      <c r="O130" s="1290">
        <v>0</v>
      </c>
      <c r="P130" s="1290">
        <v>0</v>
      </c>
      <c r="Q130" s="1290">
        <v>0</v>
      </c>
      <c r="R130" s="1291">
        <v>0</v>
      </c>
      <c r="S130" s="648"/>
      <c r="T130" s="648"/>
      <c r="U130" s="648"/>
      <c r="V130" s="648"/>
      <c r="W130" s="648"/>
      <c r="X130" s="648"/>
      <c r="Y130" s="553"/>
      <c r="Z130" s="649"/>
      <c r="AA130" s="649"/>
      <c r="AB130" s="649"/>
      <c r="AC130" s="649"/>
      <c r="AD130" s="649"/>
      <c r="AE130" s="553"/>
      <c r="AF130" s="553"/>
      <c r="AG130" s="553"/>
      <c r="AH130" s="553"/>
      <c r="AI130" s="553"/>
      <c r="AJ130" s="553"/>
      <c r="AK130" s="553"/>
      <c r="AL130" s="553"/>
      <c r="AM130" s="553"/>
      <c r="AN130" s="553"/>
      <c r="AO130" s="553"/>
      <c r="AP130" s="553"/>
      <c r="AQ130" s="553"/>
      <c r="AR130" s="553"/>
      <c r="AS130" s="553"/>
      <c r="AT130" s="553"/>
      <c r="AU130" s="553"/>
      <c r="AV130" s="553"/>
      <c r="AW130" s="553"/>
      <c r="AX130" s="553"/>
      <c r="AY130" s="553"/>
      <c r="AZ130" s="553"/>
      <c r="BA130" s="553"/>
      <c r="BB130" s="553"/>
      <c r="BC130" s="553"/>
      <c r="BD130" s="553"/>
    </row>
    <row r="131" spans="2:56" ht="30" customHeight="1" x14ac:dyDescent="0.3">
      <c r="B131" s="226" t="str">
        <f t="shared" si="26"/>
        <v>13 / 60</v>
      </c>
      <c r="C131" s="1289" t="s">
        <v>1811</v>
      </c>
      <c r="D131" s="1290">
        <v>0</v>
      </c>
      <c r="E131" s="1290">
        <v>0</v>
      </c>
      <c r="F131" s="1290">
        <v>0</v>
      </c>
      <c r="G131" s="1290">
        <v>0</v>
      </c>
      <c r="H131" s="1290">
        <v>0</v>
      </c>
      <c r="I131" s="1290">
        <v>0</v>
      </c>
      <c r="J131" s="1290">
        <v>0</v>
      </c>
      <c r="K131" s="1290">
        <v>0</v>
      </c>
      <c r="L131" s="1290">
        <v>0</v>
      </c>
      <c r="M131" s="1290">
        <v>0</v>
      </c>
      <c r="N131" s="1290">
        <v>0</v>
      </c>
      <c r="O131" s="1290">
        <v>0</v>
      </c>
      <c r="P131" s="1290">
        <v>0</v>
      </c>
      <c r="Q131" s="1290">
        <v>0</v>
      </c>
      <c r="R131" s="1291">
        <v>0</v>
      </c>
      <c r="S131" s="648"/>
      <c r="T131" s="648"/>
      <c r="U131" s="648"/>
      <c r="V131" s="648"/>
      <c r="W131" s="648"/>
      <c r="X131" s="648"/>
      <c r="Y131" s="553"/>
      <c r="Z131" s="649"/>
      <c r="AA131" s="649"/>
      <c r="AB131" s="649"/>
      <c r="AC131" s="649"/>
      <c r="AD131" s="649"/>
      <c r="AE131" s="553"/>
      <c r="AF131" s="553"/>
      <c r="AG131" s="553"/>
      <c r="AH131" s="553"/>
      <c r="AI131" s="553"/>
      <c r="AJ131" s="553"/>
      <c r="AK131" s="553"/>
      <c r="AL131" s="553"/>
      <c r="AM131" s="553"/>
      <c r="AN131" s="553"/>
      <c r="AO131" s="553"/>
      <c r="AP131" s="553"/>
      <c r="AQ131" s="553"/>
      <c r="AR131" s="553"/>
      <c r="AS131" s="553"/>
      <c r="AT131" s="553"/>
      <c r="AU131" s="553"/>
      <c r="AV131" s="553"/>
      <c r="AW131" s="553"/>
      <c r="AX131" s="553"/>
      <c r="AY131" s="553"/>
      <c r="AZ131" s="553"/>
      <c r="BA131" s="553"/>
      <c r="BB131" s="553"/>
      <c r="BC131" s="553"/>
      <c r="BD131" s="553"/>
    </row>
    <row r="132" spans="2:56" ht="15" customHeight="1" x14ac:dyDescent="0.3">
      <c r="B132" s="226" t="str">
        <f t="shared" si="26"/>
        <v>14 / 61</v>
      </c>
      <c r="C132" s="1289" t="s">
        <v>1812</v>
      </c>
      <c r="D132" s="1290">
        <v>0</v>
      </c>
      <c r="E132" s="1290">
        <v>0</v>
      </c>
      <c r="F132" s="1290">
        <v>0</v>
      </c>
      <c r="G132" s="1290">
        <v>0</v>
      </c>
      <c r="H132" s="1290">
        <v>0</v>
      </c>
      <c r="I132" s="1290">
        <v>0</v>
      </c>
      <c r="J132" s="1290">
        <v>0</v>
      </c>
      <c r="K132" s="1290">
        <v>0</v>
      </c>
      <c r="L132" s="1290">
        <v>0</v>
      </c>
      <c r="M132" s="1290">
        <v>0</v>
      </c>
      <c r="N132" s="1290">
        <v>0</v>
      </c>
      <c r="O132" s="1290">
        <v>0</v>
      </c>
      <c r="P132" s="1290">
        <v>0</v>
      </c>
      <c r="Q132" s="1290">
        <v>0</v>
      </c>
      <c r="R132" s="1291">
        <v>0</v>
      </c>
      <c r="S132" s="648"/>
      <c r="T132" s="648"/>
      <c r="U132" s="648"/>
      <c r="V132" s="648"/>
      <c r="W132" s="648"/>
      <c r="X132" s="648"/>
      <c r="Y132" s="553"/>
      <c r="Z132" s="649"/>
      <c r="AA132" s="649"/>
      <c r="AB132" s="649"/>
      <c r="AC132" s="649"/>
      <c r="AD132" s="649"/>
      <c r="AE132" s="553"/>
      <c r="AF132" s="553"/>
      <c r="AG132" s="553"/>
      <c r="AH132" s="553"/>
      <c r="AI132" s="553"/>
      <c r="AJ132" s="553"/>
      <c r="AK132" s="553"/>
      <c r="AL132" s="553"/>
      <c r="AM132" s="553"/>
      <c r="AN132" s="553"/>
      <c r="AO132" s="553"/>
      <c r="AP132" s="553"/>
      <c r="AQ132" s="553"/>
      <c r="AR132" s="553"/>
      <c r="AS132" s="553"/>
      <c r="AT132" s="553"/>
      <c r="AU132" s="553"/>
      <c r="AV132" s="553"/>
      <c r="AW132" s="553"/>
      <c r="AX132" s="553"/>
      <c r="AY132" s="553"/>
      <c r="AZ132" s="553"/>
      <c r="BA132" s="553"/>
      <c r="BB132" s="553"/>
      <c r="BC132" s="553"/>
      <c r="BD132" s="553"/>
    </row>
    <row r="133" spans="2:56" ht="45" customHeight="1" x14ac:dyDescent="0.3">
      <c r="B133" s="226" t="str">
        <f t="shared" si="26"/>
        <v>15 / 62</v>
      </c>
      <c r="C133" s="1289" t="s">
        <v>1813</v>
      </c>
      <c r="D133" s="1290">
        <v>0</v>
      </c>
      <c r="E133" s="1290">
        <v>0</v>
      </c>
      <c r="F133" s="1290">
        <v>0</v>
      </c>
      <c r="G133" s="1290">
        <v>0</v>
      </c>
      <c r="H133" s="1290">
        <v>0</v>
      </c>
      <c r="I133" s="1290">
        <v>0</v>
      </c>
      <c r="J133" s="1290">
        <v>0</v>
      </c>
      <c r="K133" s="1290">
        <v>0</v>
      </c>
      <c r="L133" s="1290">
        <v>0</v>
      </c>
      <c r="M133" s="1290">
        <v>0</v>
      </c>
      <c r="N133" s="1290">
        <v>0</v>
      </c>
      <c r="O133" s="1290">
        <v>0</v>
      </c>
      <c r="P133" s="1290">
        <v>0</v>
      </c>
      <c r="Q133" s="1290">
        <v>0</v>
      </c>
      <c r="R133" s="1291">
        <v>0</v>
      </c>
      <c r="S133" s="648"/>
      <c r="T133" s="648"/>
      <c r="U133" s="648"/>
      <c r="V133" s="648"/>
      <c r="W133" s="648"/>
      <c r="X133" s="648"/>
      <c r="Y133" s="553"/>
      <c r="Z133" s="649"/>
      <c r="AA133" s="649"/>
      <c r="AB133" s="649"/>
      <c r="AC133" s="649"/>
      <c r="AD133" s="649"/>
      <c r="AE133" s="553"/>
      <c r="AF133" s="553"/>
      <c r="AG133" s="553"/>
      <c r="AH133" s="553"/>
      <c r="AI133" s="553"/>
      <c r="AJ133" s="553"/>
      <c r="AK133" s="553"/>
      <c r="AL133" s="553"/>
      <c r="AM133" s="553"/>
      <c r="AN133" s="553"/>
      <c r="AO133" s="553"/>
      <c r="AP133" s="553"/>
      <c r="AQ133" s="553"/>
      <c r="AR133" s="553"/>
      <c r="AS133" s="553"/>
      <c r="AT133" s="553"/>
      <c r="AU133" s="553"/>
      <c r="AV133" s="553"/>
      <c r="AW133" s="553"/>
      <c r="AX133" s="553"/>
      <c r="AY133" s="553"/>
      <c r="AZ133" s="553"/>
      <c r="BA133" s="553"/>
      <c r="BB133" s="553"/>
      <c r="BC133" s="553"/>
      <c r="BD133" s="553"/>
    </row>
    <row r="134" spans="2:56" ht="15" customHeight="1" x14ac:dyDescent="0.3">
      <c r="B134" s="226" t="str">
        <f t="shared" si="26"/>
        <v>16 / 63</v>
      </c>
      <c r="C134" s="1289" t="s">
        <v>1814</v>
      </c>
      <c r="D134" s="1290">
        <v>0</v>
      </c>
      <c r="E134" s="1290">
        <v>0</v>
      </c>
      <c r="F134" s="1290">
        <v>0</v>
      </c>
      <c r="G134" s="1290">
        <v>0</v>
      </c>
      <c r="H134" s="1290">
        <v>0</v>
      </c>
      <c r="I134" s="1290">
        <v>0</v>
      </c>
      <c r="J134" s="1290">
        <v>0</v>
      </c>
      <c r="K134" s="1290">
        <v>0</v>
      </c>
      <c r="L134" s="1290">
        <v>0</v>
      </c>
      <c r="M134" s="1290">
        <v>0</v>
      </c>
      <c r="N134" s="1290">
        <v>0</v>
      </c>
      <c r="O134" s="1290">
        <v>0</v>
      </c>
      <c r="P134" s="1290">
        <v>0</v>
      </c>
      <c r="Q134" s="1290">
        <v>0</v>
      </c>
      <c r="R134" s="1291">
        <v>0</v>
      </c>
      <c r="S134" s="648"/>
      <c r="T134" s="648"/>
      <c r="U134" s="648"/>
      <c r="V134" s="648"/>
      <c r="W134" s="648"/>
      <c r="X134" s="648"/>
      <c r="Y134" s="553"/>
      <c r="Z134" s="649"/>
      <c r="AA134" s="649"/>
      <c r="AB134" s="649"/>
      <c r="AC134" s="649"/>
      <c r="AD134" s="649"/>
      <c r="AE134" s="553"/>
      <c r="AF134" s="553"/>
      <c r="AG134" s="553"/>
      <c r="AH134" s="553"/>
      <c r="AI134" s="553"/>
      <c r="AJ134" s="553"/>
      <c r="AK134" s="553"/>
      <c r="AL134" s="553"/>
      <c r="AM134" s="553"/>
      <c r="AN134" s="553"/>
      <c r="AO134" s="553"/>
      <c r="AP134" s="553"/>
      <c r="AQ134" s="553"/>
      <c r="AR134" s="553"/>
      <c r="AS134" s="553"/>
      <c r="AT134" s="553"/>
      <c r="AU134" s="553"/>
      <c r="AV134" s="553"/>
      <c r="AW134" s="553"/>
      <c r="AX134" s="553"/>
      <c r="AY134" s="553"/>
      <c r="AZ134" s="553"/>
      <c r="BA134" s="553"/>
      <c r="BB134" s="553"/>
      <c r="BC134" s="553"/>
      <c r="BD134" s="553"/>
    </row>
    <row r="135" spans="2:56" ht="15" customHeight="1" x14ac:dyDescent="0.3">
      <c r="B135" s="226" t="str">
        <f t="shared" si="26"/>
        <v>17 / 64</v>
      </c>
      <c r="C135" s="1289" t="s">
        <v>1815</v>
      </c>
      <c r="D135" s="1290">
        <v>0</v>
      </c>
      <c r="E135" s="1290">
        <v>0</v>
      </c>
      <c r="F135" s="1290">
        <v>0</v>
      </c>
      <c r="G135" s="1290">
        <v>0</v>
      </c>
      <c r="H135" s="1290">
        <v>0</v>
      </c>
      <c r="I135" s="1290">
        <v>0</v>
      </c>
      <c r="J135" s="1290">
        <v>0</v>
      </c>
      <c r="K135" s="1290">
        <v>0</v>
      </c>
      <c r="L135" s="1290">
        <v>0</v>
      </c>
      <c r="M135" s="1290">
        <v>0</v>
      </c>
      <c r="N135" s="1290">
        <v>0</v>
      </c>
      <c r="O135" s="1290">
        <v>0</v>
      </c>
      <c r="P135" s="1290">
        <v>0</v>
      </c>
      <c r="Q135" s="1290">
        <v>0</v>
      </c>
      <c r="R135" s="1291">
        <v>0</v>
      </c>
      <c r="S135" s="648"/>
      <c r="T135" s="648"/>
      <c r="U135" s="648"/>
      <c r="V135" s="648"/>
      <c r="W135" s="648"/>
      <c r="X135" s="648"/>
      <c r="Y135" s="553"/>
      <c r="Z135" s="649"/>
      <c r="AA135" s="649"/>
      <c r="AB135" s="649"/>
      <c r="AC135" s="649"/>
      <c r="AD135" s="649"/>
      <c r="AE135" s="553"/>
      <c r="AF135" s="553"/>
      <c r="AG135" s="553"/>
      <c r="AH135" s="553"/>
      <c r="AI135" s="553"/>
      <c r="AJ135" s="553"/>
      <c r="AK135" s="553"/>
      <c r="AL135" s="553"/>
      <c r="AM135" s="553"/>
      <c r="AN135" s="553"/>
      <c r="AO135" s="553"/>
      <c r="AP135" s="553"/>
      <c r="AQ135" s="553"/>
      <c r="AR135" s="553"/>
      <c r="AS135" s="553"/>
      <c r="AT135" s="553"/>
      <c r="AU135" s="553"/>
      <c r="AV135" s="553"/>
      <c r="AW135" s="553"/>
      <c r="AX135" s="553"/>
      <c r="AY135" s="553"/>
      <c r="AZ135" s="553"/>
      <c r="BA135" s="553"/>
      <c r="BB135" s="553"/>
      <c r="BC135" s="553"/>
      <c r="BD135" s="553"/>
    </row>
    <row r="136" spans="2:56" ht="30" customHeight="1" x14ac:dyDescent="0.3">
      <c r="B136" s="226" t="str">
        <f t="shared" si="26"/>
        <v>18 / 65</v>
      </c>
      <c r="C136" s="1289" t="s">
        <v>1816</v>
      </c>
      <c r="D136" s="1290">
        <v>0</v>
      </c>
      <c r="E136" s="1290">
        <v>0</v>
      </c>
      <c r="F136" s="1290">
        <v>0</v>
      </c>
      <c r="G136" s="1290">
        <v>0</v>
      </c>
      <c r="H136" s="1290">
        <v>0</v>
      </c>
      <c r="I136" s="1290">
        <v>0</v>
      </c>
      <c r="J136" s="1290">
        <v>0</v>
      </c>
      <c r="K136" s="1290">
        <v>0</v>
      </c>
      <c r="L136" s="1290">
        <v>0</v>
      </c>
      <c r="M136" s="1290">
        <v>0</v>
      </c>
      <c r="N136" s="1290">
        <v>0</v>
      </c>
      <c r="O136" s="1290">
        <v>0</v>
      </c>
      <c r="P136" s="1290">
        <v>0</v>
      </c>
      <c r="Q136" s="1290">
        <v>0</v>
      </c>
      <c r="R136" s="1291">
        <v>0</v>
      </c>
      <c r="S136" s="648"/>
      <c r="T136" s="648"/>
      <c r="U136" s="648"/>
      <c r="V136" s="648"/>
      <c r="W136" s="648"/>
      <c r="X136" s="648"/>
      <c r="Y136" s="553"/>
      <c r="Z136" s="649"/>
      <c r="AA136" s="649"/>
      <c r="AB136" s="649"/>
      <c r="AC136" s="649"/>
      <c r="AD136" s="649"/>
      <c r="AE136" s="553"/>
      <c r="AF136" s="553"/>
      <c r="AG136" s="553"/>
      <c r="AH136" s="553"/>
      <c r="AI136" s="553"/>
      <c r="AJ136" s="553"/>
      <c r="AK136" s="553"/>
      <c r="AL136" s="553"/>
      <c r="AM136" s="553"/>
      <c r="AN136" s="553"/>
      <c r="AO136" s="553"/>
      <c r="AP136" s="553"/>
      <c r="AQ136" s="553"/>
      <c r="AR136" s="553"/>
      <c r="AS136" s="553"/>
      <c r="AT136" s="553"/>
      <c r="AU136" s="553"/>
      <c r="AV136" s="553"/>
      <c r="AW136" s="553"/>
      <c r="AX136" s="553"/>
      <c r="AY136" s="553"/>
      <c r="AZ136" s="553"/>
      <c r="BA136" s="553"/>
      <c r="BB136" s="553"/>
      <c r="BC136" s="553"/>
      <c r="BD136" s="553"/>
    </row>
    <row r="137" spans="2:56" ht="30" customHeight="1" x14ac:dyDescent="0.3">
      <c r="B137" s="226" t="str">
        <f t="shared" si="26"/>
        <v>19 / 66</v>
      </c>
      <c r="C137" s="1289" t="s">
        <v>1817</v>
      </c>
      <c r="D137" s="1290">
        <v>0</v>
      </c>
      <c r="E137" s="1290">
        <v>0</v>
      </c>
      <c r="F137" s="1290">
        <v>0</v>
      </c>
      <c r="G137" s="1290">
        <v>0</v>
      </c>
      <c r="H137" s="1290">
        <v>0</v>
      </c>
      <c r="I137" s="1290">
        <v>0</v>
      </c>
      <c r="J137" s="1290">
        <v>0</v>
      </c>
      <c r="K137" s="1290">
        <v>0</v>
      </c>
      <c r="L137" s="1290">
        <v>0</v>
      </c>
      <c r="M137" s="1290">
        <v>0</v>
      </c>
      <c r="N137" s="1290">
        <v>0</v>
      </c>
      <c r="O137" s="1290">
        <v>0</v>
      </c>
      <c r="P137" s="1290">
        <v>0</v>
      </c>
      <c r="Q137" s="1290">
        <v>0</v>
      </c>
      <c r="R137" s="1291">
        <v>0</v>
      </c>
      <c r="S137" s="648"/>
      <c r="T137" s="648"/>
      <c r="U137" s="648"/>
      <c r="V137" s="648"/>
      <c r="W137" s="648"/>
      <c r="X137" s="648"/>
      <c r="Y137" s="553"/>
      <c r="Z137" s="649"/>
      <c r="AA137" s="649"/>
      <c r="AB137" s="649"/>
      <c r="AC137" s="649"/>
      <c r="AD137" s="649"/>
      <c r="AE137" s="553"/>
      <c r="AF137" s="553"/>
      <c r="AG137" s="553"/>
      <c r="AH137" s="553"/>
      <c r="AI137" s="553"/>
      <c r="AJ137" s="553"/>
      <c r="AK137" s="553"/>
      <c r="AL137" s="553"/>
      <c r="AM137" s="553"/>
      <c r="AN137" s="553"/>
      <c r="AO137" s="553"/>
      <c r="AP137" s="553"/>
      <c r="AQ137" s="553"/>
      <c r="AR137" s="553"/>
      <c r="AS137" s="553"/>
      <c r="AT137" s="553"/>
      <c r="AU137" s="553"/>
      <c r="AV137" s="553"/>
      <c r="AW137" s="553"/>
      <c r="AX137" s="553"/>
      <c r="AY137" s="553"/>
      <c r="AZ137" s="553"/>
      <c r="BA137" s="553"/>
      <c r="BB137" s="553"/>
      <c r="BC137" s="553"/>
      <c r="BD137" s="553"/>
    </row>
    <row r="138" spans="2:56" ht="45" customHeight="1" x14ac:dyDescent="0.3">
      <c r="B138" s="226" t="str">
        <f t="shared" si="26"/>
        <v>20 / 67</v>
      </c>
      <c r="C138" s="1289" t="s">
        <v>1818</v>
      </c>
      <c r="D138" s="1290">
        <v>0</v>
      </c>
      <c r="E138" s="1290">
        <v>0</v>
      </c>
      <c r="F138" s="1290">
        <v>0</v>
      </c>
      <c r="G138" s="1290">
        <v>0</v>
      </c>
      <c r="H138" s="1290">
        <v>0</v>
      </c>
      <c r="I138" s="1290">
        <v>0</v>
      </c>
      <c r="J138" s="1290">
        <v>0</v>
      </c>
      <c r="K138" s="1290">
        <v>0</v>
      </c>
      <c r="L138" s="1290">
        <v>0</v>
      </c>
      <c r="M138" s="1290">
        <v>0</v>
      </c>
      <c r="N138" s="1290">
        <v>0</v>
      </c>
      <c r="O138" s="1290">
        <v>0</v>
      </c>
      <c r="P138" s="1290">
        <v>0</v>
      </c>
      <c r="Q138" s="1290">
        <v>0</v>
      </c>
      <c r="R138" s="1291">
        <v>0</v>
      </c>
      <c r="S138" s="648"/>
      <c r="T138" s="648"/>
      <c r="U138" s="648"/>
      <c r="V138" s="648"/>
      <c r="W138" s="648"/>
      <c r="X138" s="648"/>
      <c r="Y138" s="553"/>
      <c r="Z138" s="649"/>
      <c r="AA138" s="649"/>
      <c r="AB138" s="649"/>
      <c r="AC138" s="649"/>
      <c r="AD138" s="649"/>
      <c r="AE138" s="553"/>
      <c r="AF138" s="553"/>
      <c r="AG138" s="553"/>
      <c r="AH138" s="553"/>
      <c r="AI138" s="553"/>
      <c r="AJ138" s="553"/>
      <c r="AK138" s="553"/>
      <c r="AL138" s="553"/>
      <c r="AM138" s="553"/>
      <c r="AN138" s="553"/>
      <c r="AO138" s="553"/>
      <c r="AP138" s="553"/>
      <c r="AQ138" s="553"/>
      <c r="AR138" s="553"/>
      <c r="AS138" s="553"/>
      <c r="AT138" s="553"/>
      <c r="AU138" s="553"/>
      <c r="AV138" s="553"/>
      <c r="AW138" s="553"/>
      <c r="AX138" s="553"/>
      <c r="AY138" s="553"/>
      <c r="AZ138" s="553"/>
      <c r="BA138" s="553"/>
      <c r="BB138" s="553"/>
      <c r="BC138" s="553"/>
      <c r="BD138" s="553"/>
    </row>
    <row r="139" spans="2:56" ht="30" customHeight="1" x14ac:dyDescent="0.3">
      <c r="B139" s="226" t="str">
        <f t="shared" si="26"/>
        <v>21 / 68</v>
      </c>
      <c r="C139" s="1289" t="s">
        <v>1819</v>
      </c>
      <c r="D139" s="1290">
        <v>0</v>
      </c>
      <c r="E139" s="1290">
        <v>0</v>
      </c>
      <c r="F139" s="1290">
        <v>0</v>
      </c>
      <c r="G139" s="1290">
        <v>0</v>
      </c>
      <c r="H139" s="1290">
        <v>0</v>
      </c>
      <c r="I139" s="1290">
        <v>0</v>
      </c>
      <c r="J139" s="1290">
        <v>0</v>
      </c>
      <c r="K139" s="1290">
        <v>0</v>
      </c>
      <c r="L139" s="1290">
        <v>0</v>
      </c>
      <c r="M139" s="1290">
        <v>0</v>
      </c>
      <c r="N139" s="1290">
        <v>0</v>
      </c>
      <c r="O139" s="1290">
        <v>0</v>
      </c>
      <c r="P139" s="1290">
        <v>0</v>
      </c>
      <c r="Q139" s="1290">
        <v>0</v>
      </c>
      <c r="R139" s="1291">
        <v>0</v>
      </c>
      <c r="S139" s="648"/>
      <c r="T139" s="648"/>
      <c r="U139" s="648"/>
      <c r="V139" s="648"/>
      <c r="W139" s="648"/>
      <c r="X139" s="648"/>
      <c r="Y139" s="553"/>
      <c r="Z139" s="649"/>
      <c r="AA139" s="649"/>
      <c r="AB139" s="649"/>
      <c r="AC139" s="649"/>
      <c r="AD139" s="649"/>
      <c r="AE139" s="553"/>
      <c r="AF139" s="553"/>
      <c r="AG139" s="553"/>
      <c r="AH139" s="553"/>
      <c r="AI139" s="553"/>
      <c r="AJ139" s="553"/>
      <c r="AK139" s="553"/>
      <c r="AL139" s="553"/>
      <c r="AM139" s="553"/>
      <c r="AN139" s="553"/>
      <c r="AO139" s="553"/>
      <c r="AP139" s="553"/>
      <c r="AQ139" s="553"/>
      <c r="AR139" s="553"/>
      <c r="AS139" s="553"/>
      <c r="AT139" s="553"/>
      <c r="AU139" s="553"/>
      <c r="AV139" s="553"/>
      <c r="AW139" s="553"/>
      <c r="AX139" s="553"/>
      <c r="AY139" s="553"/>
      <c r="AZ139" s="553"/>
      <c r="BA139" s="553"/>
      <c r="BB139" s="553"/>
      <c r="BC139" s="553"/>
      <c r="BD139" s="553"/>
    </row>
    <row r="140" spans="2:56" ht="30" customHeight="1" x14ac:dyDescent="0.3">
      <c r="B140" s="226" t="str">
        <f t="shared" si="26"/>
        <v>22 / 69</v>
      </c>
      <c r="C140" s="1289" t="s">
        <v>1820</v>
      </c>
      <c r="D140" s="1290">
        <v>0</v>
      </c>
      <c r="E140" s="1290">
        <v>0</v>
      </c>
      <c r="F140" s="1290">
        <v>0</v>
      </c>
      <c r="G140" s="1290">
        <v>0</v>
      </c>
      <c r="H140" s="1290">
        <v>0</v>
      </c>
      <c r="I140" s="1290">
        <v>0</v>
      </c>
      <c r="J140" s="1290">
        <v>0</v>
      </c>
      <c r="K140" s="1290">
        <v>0</v>
      </c>
      <c r="L140" s="1290">
        <v>0</v>
      </c>
      <c r="M140" s="1290">
        <v>0</v>
      </c>
      <c r="N140" s="1290">
        <v>0</v>
      </c>
      <c r="O140" s="1290">
        <v>0</v>
      </c>
      <c r="P140" s="1290">
        <v>0</v>
      </c>
      <c r="Q140" s="1290">
        <v>0</v>
      </c>
      <c r="R140" s="1291">
        <v>0</v>
      </c>
      <c r="S140" s="648"/>
      <c r="T140" s="648"/>
      <c r="U140" s="648"/>
      <c r="V140" s="648"/>
      <c r="W140" s="648"/>
      <c r="X140" s="648"/>
      <c r="Y140" s="553"/>
      <c r="Z140" s="649"/>
      <c r="AA140" s="649"/>
      <c r="AB140" s="649"/>
      <c r="AC140" s="649"/>
      <c r="AD140" s="649"/>
      <c r="AE140" s="553"/>
      <c r="AF140" s="553"/>
      <c r="AG140" s="553"/>
      <c r="AH140" s="553"/>
      <c r="AI140" s="553"/>
      <c r="AJ140" s="553"/>
      <c r="AK140" s="553"/>
      <c r="AL140" s="553"/>
      <c r="AM140" s="553"/>
      <c r="AN140" s="553"/>
      <c r="AO140" s="553"/>
      <c r="AP140" s="553"/>
      <c r="AQ140" s="553"/>
      <c r="AR140" s="553"/>
      <c r="AS140" s="553"/>
      <c r="AT140" s="553"/>
      <c r="AU140" s="553"/>
      <c r="AV140" s="553"/>
      <c r="AW140" s="553"/>
      <c r="AX140" s="553"/>
      <c r="AY140" s="553"/>
      <c r="AZ140" s="553"/>
      <c r="BA140" s="553"/>
      <c r="BB140" s="553"/>
      <c r="BC140" s="553"/>
      <c r="BD140" s="553"/>
    </row>
    <row r="141" spans="2:56" ht="30" customHeight="1" x14ac:dyDescent="0.3">
      <c r="B141" s="226" t="str">
        <f t="shared" si="26"/>
        <v>23 / 70</v>
      </c>
      <c r="C141" s="1289" t="s">
        <v>1821</v>
      </c>
      <c r="D141" s="1290">
        <v>0</v>
      </c>
      <c r="E141" s="1290">
        <v>0</v>
      </c>
      <c r="F141" s="1290">
        <v>0</v>
      </c>
      <c r="G141" s="1290">
        <v>0</v>
      </c>
      <c r="H141" s="1290">
        <v>0</v>
      </c>
      <c r="I141" s="1290">
        <v>0</v>
      </c>
      <c r="J141" s="1290">
        <v>0</v>
      </c>
      <c r="K141" s="1290">
        <v>0</v>
      </c>
      <c r="L141" s="1290">
        <v>0</v>
      </c>
      <c r="M141" s="1290">
        <v>0</v>
      </c>
      <c r="N141" s="1290">
        <v>0</v>
      </c>
      <c r="O141" s="1290">
        <v>0</v>
      </c>
      <c r="P141" s="1290">
        <v>0</v>
      </c>
      <c r="Q141" s="1290">
        <v>0</v>
      </c>
      <c r="R141" s="1291">
        <v>0</v>
      </c>
      <c r="S141" s="648"/>
      <c r="T141" s="648"/>
      <c r="U141" s="648"/>
      <c r="V141" s="648"/>
      <c r="W141" s="648"/>
      <c r="X141" s="648"/>
      <c r="Y141" s="553"/>
      <c r="Z141" s="649"/>
      <c r="AA141" s="649"/>
      <c r="AB141" s="649"/>
      <c r="AC141" s="649"/>
      <c r="AD141" s="649"/>
      <c r="AE141" s="553"/>
      <c r="AF141" s="553"/>
      <c r="AG141" s="553"/>
      <c r="AH141" s="553"/>
      <c r="AI141" s="553"/>
      <c r="AJ141" s="553"/>
      <c r="AK141" s="553"/>
      <c r="AL141" s="553"/>
      <c r="AM141" s="553"/>
      <c r="AN141" s="553"/>
      <c r="AO141" s="553"/>
      <c r="AP141" s="553"/>
      <c r="AQ141" s="553"/>
      <c r="AR141" s="553"/>
      <c r="AS141" s="553"/>
      <c r="AT141" s="553"/>
      <c r="AU141" s="553"/>
      <c r="AV141" s="553"/>
      <c r="AW141" s="553"/>
      <c r="AX141" s="553"/>
      <c r="AY141" s="553"/>
      <c r="AZ141" s="553"/>
      <c r="BA141" s="553"/>
      <c r="BB141" s="553"/>
      <c r="BC141" s="553"/>
      <c r="BD141" s="553"/>
    </row>
    <row r="142" spans="2:56" ht="15" customHeight="1" x14ac:dyDescent="0.3">
      <c r="B142" s="226" t="str">
        <f t="shared" si="26"/>
        <v>24 / 71</v>
      </c>
      <c r="C142" s="1289" t="s">
        <v>1822</v>
      </c>
      <c r="D142" s="1290">
        <v>0</v>
      </c>
      <c r="E142" s="1290">
        <v>0</v>
      </c>
      <c r="F142" s="1290">
        <v>0</v>
      </c>
      <c r="G142" s="1290">
        <v>0</v>
      </c>
      <c r="H142" s="1290">
        <v>0</v>
      </c>
      <c r="I142" s="1290">
        <v>0</v>
      </c>
      <c r="J142" s="1290">
        <v>0</v>
      </c>
      <c r="K142" s="1290">
        <v>0</v>
      </c>
      <c r="L142" s="1290">
        <v>0</v>
      </c>
      <c r="M142" s="1290">
        <v>0</v>
      </c>
      <c r="N142" s="1290">
        <v>0</v>
      </c>
      <c r="O142" s="1290">
        <v>0</v>
      </c>
      <c r="P142" s="1290">
        <v>0</v>
      </c>
      <c r="Q142" s="1290">
        <v>0</v>
      </c>
      <c r="R142" s="1291">
        <v>0</v>
      </c>
      <c r="S142" s="648"/>
      <c r="T142" s="648"/>
      <c r="U142" s="648"/>
      <c r="V142" s="648"/>
      <c r="W142" s="648"/>
      <c r="X142" s="648"/>
      <c r="Y142" s="553"/>
      <c r="Z142" s="649"/>
      <c r="AA142" s="649"/>
      <c r="AB142" s="649"/>
      <c r="AC142" s="649"/>
      <c r="AD142" s="649"/>
      <c r="AE142" s="553"/>
      <c r="AF142" s="553"/>
      <c r="AG142" s="553"/>
      <c r="AH142" s="553"/>
      <c r="AI142" s="553"/>
      <c r="AJ142" s="553"/>
      <c r="AK142" s="553"/>
      <c r="AL142" s="553"/>
      <c r="AM142" s="553"/>
      <c r="AN142" s="553"/>
      <c r="AO142" s="553"/>
      <c r="AP142" s="553"/>
      <c r="AQ142" s="553"/>
      <c r="AR142" s="553"/>
      <c r="AS142" s="553"/>
      <c r="AT142" s="553"/>
      <c r="AU142" s="553"/>
      <c r="AV142" s="553"/>
      <c r="AW142" s="553"/>
      <c r="AX142" s="553"/>
      <c r="AY142" s="553"/>
      <c r="AZ142" s="553"/>
      <c r="BA142" s="553"/>
      <c r="BB142" s="553"/>
      <c r="BC142" s="553"/>
      <c r="BD142" s="553"/>
    </row>
    <row r="143" spans="2:56" ht="45" customHeight="1" x14ac:dyDescent="0.3">
      <c r="B143" s="226" t="str">
        <f t="shared" si="26"/>
        <v>25 / 72</v>
      </c>
      <c r="C143" s="1289" t="s">
        <v>1823</v>
      </c>
      <c r="D143" s="1290">
        <v>0</v>
      </c>
      <c r="E143" s="1290">
        <v>0</v>
      </c>
      <c r="F143" s="1290">
        <v>0</v>
      </c>
      <c r="G143" s="1290">
        <v>0</v>
      </c>
      <c r="H143" s="1290">
        <v>0</v>
      </c>
      <c r="I143" s="1290">
        <v>0</v>
      </c>
      <c r="J143" s="1290">
        <v>0</v>
      </c>
      <c r="K143" s="1290">
        <v>0</v>
      </c>
      <c r="L143" s="1290">
        <v>0</v>
      </c>
      <c r="M143" s="1290">
        <v>0</v>
      </c>
      <c r="N143" s="1290">
        <v>0</v>
      </c>
      <c r="O143" s="1290">
        <v>0</v>
      </c>
      <c r="P143" s="1290">
        <v>0</v>
      </c>
      <c r="Q143" s="1290">
        <v>0</v>
      </c>
      <c r="R143" s="1291">
        <v>0</v>
      </c>
      <c r="S143" s="648"/>
      <c r="T143" s="648"/>
      <c r="U143" s="648"/>
      <c r="V143" s="648"/>
      <c r="W143" s="648"/>
      <c r="X143" s="648"/>
      <c r="Y143" s="553"/>
      <c r="Z143" s="649"/>
      <c r="AA143" s="649"/>
      <c r="AB143" s="649"/>
      <c r="AC143" s="649"/>
      <c r="AD143" s="649"/>
      <c r="AE143" s="553"/>
      <c r="AF143" s="553"/>
      <c r="AG143" s="553"/>
      <c r="AH143" s="553"/>
      <c r="AI143" s="553"/>
      <c r="AJ143" s="553"/>
      <c r="AK143" s="553"/>
      <c r="AL143" s="553"/>
      <c r="AM143" s="553"/>
      <c r="AN143" s="553"/>
      <c r="AO143" s="553"/>
      <c r="AP143" s="553"/>
      <c r="AQ143" s="553"/>
      <c r="AR143" s="553"/>
      <c r="AS143" s="553"/>
      <c r="AT143" s="553"/>
      <c r="AU143" s="553"/>
      <c r="AV143" s="553"/>
      <c r="AW143" s="553"/>
      <c r="AX143" s="553"/>
      <c r="AY143" s="553"/>
      <c r="AZ143" s="553"/>
      <c r="BA143" s="553"/>
      <c r="BB143" s="553"/>
      <c r="BC143" s="553"/>
      <c r="BD143" s="553"/>
    </row>
    <row r="144" spans="2:56" ht="15" customHeight="1" x14ac:dyDescent="0.3">
      <c r="B144" s="226" t="str">
        <f t="shared" si="26"/>
        <v>26 / 73</v>
      </c>
      <c r="C144" s="1289" t="s">
        <v>1824</v>
      </c>
      <c r="D144" s="1290">
        <v>0</v>
      </c>
      <c r="E144" s="1290">
        <v>0</v>
      </c>
      <c r="F144" s="1290">
        <v>0</v>
      </c>
      <c r="G144" s="1290">
        <v>0</v>
      </c>
      <c r="H144" s="1290">
        <v>0</v>
      </c>
      <c r="I144" s="1290">
        <v>0</v>
      </c>
      <c r="J144" s="1290">
        <v>0</v>
      </c>
      <c r="K144" s="1290">
        <v>0</v>
      </c>
      <c r="L144" s="1290">
        <v>0</v>
      </c>
      <c r="M144" s="1290">
        <v>0</v>
      </c>
      <c r="N144" s="1290">
        <v>0</v>
      </c>
      <c r="O144" s="1290">
        <v>0</v>
      </c>
      <c r="P144" s="1290">
        <v>0</v>
      </c>
      <c r="Q144" s="1290">
        <v>0</v>
      </c>
      <c r="R144" s="1291">
        <v>0</v>
      </c>
      <c r="S144" s="648"/>
      <c r="T144" s="648"/>
      <c r="U144" s="648"/>
      <c r="V144" s="648"/>
      <c r="W144" s="648"/>
      <c r="X144" s="648"/>
      <c r="Y144" s="553"/>
      <c r="Z144" s="649"/>
      <c r="AA144" s="649"/>
      <c r="AB144" s="649"/>
      <c r="AC144" s="649"/>
      <c r="AD144" s="649"/>
      <c r="AE144" s="553"/>
      <c r="AF144" s="553"/>
      <c r="AG144" s="553"/>
      <c r="AH144" s="553"/>
      <c r="AI144" s="553"/>
      <c r="AJ144" s="553"/>
      <c r="AK144" s="553"/>
      <c r="AL144" s="553"/>
      <c r="AM144" s="553"/>
      <c r="AN144" s="553"/>
      <c r="AO144" s="553"/>
      <c r="AP144" s="553"/>
      <c r="AQ144" s="553"/>
      <c r="AR144" s="553"/>
      <c r="AS144" s="553"/>
      <c r="AT144" s="553"/>
      <c r="AU144" s="553"/>
      <c r="AV144" s="553"/>
      <c r="AW144" s="553"/>
      <c r="AX144" s="553"/>
      <c r="AY144" s="553"/>
      <c r="AZ144" s="553"/>
      <c r="BA144" s="553"/>
      <c r="BB144" s="553"/>
      <c r="BC144" s="553"/>
      <c r="BD144" s="553"/>
    </row>
    <row r="145" spans="2:56" ht="30" customHeight="1" x14ac:dyDescent="0.3">
      <c r="B145" s="226" t="str">
        <f t="shared" si="26"/>
        <v>27 / 74</v>
      </c>
      <c r="C145" s="1289" t="s">
        <v>1825</v>
      </c>
      <c r="D145" s="1290"/>
      <c r="E145" s="1290"/>
      <c r="F145" s="1290"/>
      <c r="G145" s="1290"/>
      <c r="H145" s="1290"/>
      <c r="I145" s="1290"/>
      <c r="J145" s="1290"/>
      <c r="K145" s="1290"/>
      <c r="L145" s="1290"/>
      <c r="M145" s="1290"/>
      <c r="N145" s="1290"/>
      <c r="O145" s="1290"/>
      <c r="P145" s="1290"/>
      <c r="Q145" s="1290"/>
      <c r="R145" s="1291"/>
      <c r="S145" s="648"/>
      <c r="T145" s="648"/>
      <c r="U145" s="648"/>
      <c r="V145" s="648"/>
      <c r="W145" s="648"/>
      <c r="X145" s="648"/>
      <c r="Y145" s="553"/>
      <c r="Z145" s="649"/>
      <c r="AA145" s="649"/>
      <c r="AB145" s="649"/>
      <c r="AC145" s="649"/>
      <c r="AD145" s="649"/>
      <c r="AE145" s="553"/>
      <c r="AF145" s="553"/>
      <c r="AG145" s="553"/>
      <c r="AH145" s="553"/>
      <c r="AI145" s="553"/>
      <c r="AJ145" s="553"/>
      <c r="AK145" s="553"/>
      <c r="AL145" s="553"/>
      <c r="AM145" s="553"/>
      <c r="AN145" s="553"/>
      <c r="AO145" s="553"/>
      <c r="AP145" s="553"/>
      <c r="AQ145" s="553"/>
      <c r="AR145" s="553"/>
      <c r="AS145" s="553"/>
      <c r="AT145" s="553"/>
      <c r="AU145" s="553"/>
      <c r="AV145" s="553"/>
      <c r="AW145" s="553"/>
      <c r="AX145" s="553"/>
      <c r="AY145" s="553"/>
      <c r="AZ145" s="553"/>
      <c r="BA145" s="553"/>
      <c r="BB145" s="553"/>
      <c r="BC145" s="553"/>
      <c r="BD145" s="553"/>
    </row>
    <row r="146" spans="2:56" ht="30" customHeight="1" x14ac:dyDescent="0.3">
      <c r="B146" s="226" t="str">
        <f t="shared" si="26"/>
        <v>28 / 75</v>
      </c>
      <c r="C146" s="1289" t="s">
        <v>1826</v>
      </c>
      <c r="D146" s="1290"/>
      <c r="E146" s="1290"/>
      <c r="F146" s="1290"/>
      <c r="G146" s="1290"/>
      <c r="H146" s="1290"/>
      <c r="I146" s="1290"/>
      <c r="J146" s="1290"/>
      <c r="K146" s="1290"/>
      <c r="L146" s="1290"/>
      <c r="M146" s="1290"/>
      <c r="N146" s="1290"/>
      <c r="O146" s="1290"/>
      <c r="P146" s="1290"/>
      <c r="Q146" s="1290"/>
      <c r="R146" s="1291"/>
      <c r="S146" s="648"/>
      <c r="T146" s="648"/>
      <c r="U146" s="648"/>
      <c r="V146" s="648"/>
      <c r="W146" s="648"/>
      <c r="X146" s="648"/>
      <c r="Y146" s="553"/>
      <c r="Z146" s="649"/>
      <c r="AA146" s="649"/>
      <c r="AB146" s="649"/>
      <c r="AC146" s="649"/>
      <c r="AD146" s="649"/>
      <c r="AE146" s="553"/>
      <c r="AF146" s="553"/>
      <c r="AG146" s="553"/>
      <c r="AH146" s="553"/>
      <c r="AI146" s="553"/>
      <c r="AJ146" s="553"/>
      <c r="AK146" s="553"/>
      <c r="AL146" s="553"/>
      <c r="AM146" s="553"/>
      <c r="AN146" s="553"/>
      <c r="AO146" s="553"/>
      <c r="AP146" s="553"/>
      <c r="AQ146" s="553"/>
      <c r="AR146" s="553"/>
      <c r="AS146" s="553"/>
      <c r="AT146" s="553"/>
      <c r="AU146" s="553"/>
      <c r="AV146" s="553"/>
      <c r="AW146" s="553"/>
      <c r="AX146" s="553"/>
      <c r="AY146" s="553"/>
      <c r="AZ146" s="553"/>
      <c r="BA146" s="553"/>
      <c r="BB146" s="553"/>
      <c r="BC146" s="553"/>
      <c r="BD146" s="553"/>
    </row>
    <row r="147" spans="2:56" ht="15" customHeight="1" x14ac:dyDescent="0.3">
      <c r="B147" s="226" t="str">
        <f t="shared" si="26"/>
        <v>29 / 76</v>
      </c>
      <c r="C147" s="1296" t="s">
        <v>1827</v>
      </c>
      <c r="D147" s="1297"/>
      <c r="E147" s="1297"/>
      <c r="F147" s="1297"/>
      <c r="G147" s="1297"/>
      <c r="H147" s="1297"/>
      <c r="I147" s="1297"/>
      <c r="J147" s="1297"/>
      <c r="K147" s="1297"/>
      <c r="L147" s="1297"/>
      <c r="M147" s="1297"/>
      <c r="N147" s="1297"/>
      <c r="O147" s="1297"/>
      <c r="P147" s="1297"/>
      <c r="Q147" s="1297"/>
      <c r="R147" s="1298"/>
      <c r="S147" s="648"/>
      <c r="T147" s="648"/>
      <c r="U147" s="648"/>
      <c r="V147" s="648"/>
      <c r="W147" s="648"/>
      <c r="X147" s="648"/>
      <c r="Y147" s="553"/>
      <c r="Z147" s="649"/>
      <c r="AA147" s="649"/>
      <c r="AB147" s="649"/>
      <c r="AC147" s="649"/>
      <c r="AD147" s="649"/>
      <c r="AE147" s="553"/>
      <c r="AF147" s="553"/>
      <c r="AG147" s="553"/>
      <c r="AH147" s="553"/>
      <c r="AI147" s="553"/>
      <c r="AJ147" s="553"/>
      <c r="AK147" s="553"/>
      <c r="AL147" s="553"/>
      <c r="AM147" s="553"/>
      <c r="AN147" s="553"/>
      <c r="AO147" s="553"/>
      <c r="AP147" s="553"/>
      <c r="AQ147" s="553"/>
      <c r="AR147" s="553"/>
      <c r="AS147" s="553"/>
      <c r="AT147" s="553"/>
      <c r="AU147" s="553"/>
      <c r="AV147" s="553"/>
      <c r="AW147" s="553"/>
      <c r="AX147" s="553"/>
      <c r="AY147" s="553"/>
      <c r="AZ147" s="553"/>
      <c r="BA147" s="553"/>
      <c r="BB147" s="553"/>
      <c r="BC147" s="553"/>
      <c r="BD147" s="553"/>
    </row>
    <row r="148" spans="2:56" ht="30" customHeight="1" x14ac:dyDescent="0.3">
      <c r="B148" s="226" t="str">
        <f t="shared" si="26"/>
        <v>30 / 77</v>
      </c>
      <c r="C148" s="1289" t="s">
        <v>1828</v>
      </c>
      <c r="D148" s="1290">
        <v>0</v>
      </c>
      <c r="E148" s="1290">
        <v>0</v>
      </c>
      <c r="F148" s="1290">
        <v>0</v>
      </c>
      <c r="G148" s="1290">
        <v>0</v>
      </c>
      <c r="H148" s="1290">
        <v>0</v>
      </c>
      <c r="I148" s="1290">
        <v>0</v>
      </c>
      <c r="J148" s="1290">
        <v>0</v>
      </c>
      <c r="K148" s="1290">
        <v>0</v>
      </c>
      <c r="L148" s="1290">
        <v>0</v>
      </c>
      <c r="M148" s="1290">
        <v>0</v>
      </c>
      <c r="N148" s="1290">
        <v>0</v>
      </c>
      <c r="O148" s="1290">
        <v>0</v>
      </c>
      <c r="P148" s="1290">
        <v>0</v>
      </c>
      <c r="Q148" s="1290">
        <v>0</v>
      </c>
      <c r="R148" s="1291">
        <v>0</v>
      </c>
      <c r="S148" s="648"/>
      <c r="T148" s="648"/>
      <c r="U148" s="648"/>
      <c r="V148" s="648"/>
      <c r="W148" s="648"/>
      <c r="X148" s="648"/>
      <c r="Y148" s="553"/>
      <c r="Z148" s="649"/>
      <c r="AA148" s="649"/>
      <c r="AB148" s="649"/>
      <c r="AC148" s="649"/>
      <c r="AD148" s="649"/>
      <c r="AE148" s="553"/>
      <c r="AF148" s="553"/>
      <c r="AG148" s="553"/>
      <c r="AH148" s="553"/>
      <c r="AI148" s="553"/>
      <c r="AJ148" s="553"/>
      <c r="AK148" s="553"/>
      <c r="AL148" s="553"/>
      <c r="AM148" s="553"/>
      <c r="AN148" s="553"/>
      <c r="AO148" s="553"/>
      <c r="AP148" s="553"/>
      <c r="AQ148" s="553"/>
      <c r="AR148" s="553"/>
      <c r="AS148" s="553"/>
      <c r="AT148" s="553"/>
      <c r="AU148" s="553"/>
      <c r="AV148" s="553"/>
      <c r="AW148" s="553"/>
      <c r="AX148" s="553"/>
      <c r="AY148" s="553"/>
      <c r="AZ148" s="553"/>
      <c r="BA148" s="553"/>
      <c r="BB148" s="553"/>
      <c r="BC148" s="553"/>
      <c r="BD148" s="553"/>
    </row>
    <row r="149" spans="2:56" ht="30" customHeight="1" x14ac:dyDescent="0.3">
      <c r="B149" s="226" t="s">
        <v>1829</v>
      </c>
      <c r="C149" s="1289" t="s">
        <v>1830</v>
      </c>
      <c r="D149" s="1290"/>
      <c r="E149" s="1290"/>
      <c r="F149" s="1290"/>
      <c r="G149" s="1290"/>
      <c r="H149" s="1290"/>
      <c r="I149" s="1290"/>
      <c r="J149" s="1290"/>
      <c r="K149" s="1290"/>
      <c r="L149" s="1290"/>
      <c r="M149" s="1290"/>
      <c r="N149" s="1290"/>
      <c r="O149" s="1290"/>
      <c r="P149" s="1290"/>
      <c r="Q149" s="1290"/>
      <c r="R149" s="1291"/>
      <c r="S149" s="648"/>
      <c r="T149" s="648"/>
      <c r="U149" s="648"/>
      <c r="V149" s="648"/>
      <c r="W149" s="648"/>
      <c r="X149" s="648"/>
      <c r="Y149" s="553"/>
      <c r="Z149" s="649"/>
      <c r="AA149" s="649"/>
      <c r="AB149" s="649"/>
      <c r="AC149" s="649"/>
      <c r="AD149" s="649"/>
      <c r="AE149" s="553"/>
      <c r="AF149" s="553"/>
      <c r="AG149" s="553"/>
      <c r="AH149" s="553"/>
      <c r="AI149" s="553"/>
      <c r="AJ149" s="553"/>
      <c r="AK149" s="553"/>
      <c r="AL149" s="553"/>
      <c r="AM149" s="553"/>
      <c r="AN149" s="553"/>
      <c r="AO149" s="553"/>
      <c r="AP149" s="553"/>
      <c r="AQ149" s="553"/>
      <c r="AR149" s="553"/>
      <c r="AS149" s="553"/>
      <c r="AT149" s="553"/>
      <c r="AU149" s="553"/>
      <c r="AV149" s="553"/>
      <c r="AW149" s="553"/>
      <c r="AX149" s="553"/>
      <c r="AY149" s="553"/>
      <c r="AZ149" s="553"/>
      <c r="BA149" s="553"/>
      <c r="BB149" s="553"/>
      <c r="BC149" s="553"/>
      <c r="BD149" s="553"/>
    </row>
    <row r="150" spans="2:56" ht="27" customHeight="1" x14ac:dyDescent="0.3">
      <c r="B150" s="417" t="s">
        <v>1831</v>
      </c>
      <c r="C150" s="1289" t="s">
        <v>868</v>
      </c>
      <c r="D150" s="1290">
        <v>0</v>
      </c>
      <c r="E150" s="1290">
        <v>0</v>
      </c>
      <c r="F150" s="1290">
        <v>0</v>
      </c>
      <c r="G150" s="1290">
        <v>0</v>
      </c>
      <c r="H150" s="1290">
        <v>0</v>
      </c>
      <c r="I150" s="1290">
        <v>0</v>
      </c>
      <c r="J150" s="1290">
        <v>0</v>
      </c>
      <c r="K150" s="1290">
        <v>0</v>
      </c>
      <c r="L150" s="1290">
        <v>0</v>
      </c>
      <c r="M150" s="1290">
        <v>0</v>
      </c>
      <c r="N150" s="1290">
        <v>0</v>
      </c>
      <c r="O150" s="1290">
        <v>0</v>
      </c>
      <c r="P150" s="1290">
        <v>0</v>
      </c>
      <c r="Q150" s="1290">
        <v>0</v>
      </c>
      <c r="R150" s="1291">
        <v>0</v>
      </c>
      <c r="S150" s="648"/>
      <c r="T150" s="648"/>
      <c r="U150" s="648"/>
      <c r="V150" s="648"/>
      <c r="W150" s="648"/>
      <c r="X150" s="648"/>
      <c r="Y150" s="553"/>
      <c r="Z150" s="649"/>
      <c r="AA150" s="649"/>
      <c r="AB150" s="649"/>
      <c r="AC150" s="649"/>
      <c r="AD150" s="649"/>
      <c r="AE150" s="553"/>
      <c r="AF150" s="553"/>
      <c r="AG150" s="553"/>
      <c r="AH150" s="553"/>
      <c r="AI150" s="553"/>
      <c r="AJ150" s="553"/>
      <c r="AK150" s="553"/>
      <c r="AL150" s="553"/>
      <c r="AM150" s="553"/>
      <c r="AN150" s="553"/>
      <c r="AO150" s="553"/>
      <c r="AP150" s="553"/>
      <c r="AQ150" s="553"/>
      <c r="AR150" s="553"/>
      <c r="AS150" s="553"/>
      <c r="AT150" s="553"/>
      <c r="AU150" s="553"/>
      <c r="AV150" s="553"/>
      <c r="AW150" s="553"/>
      <c r="AX150" s="553"/>
      <c r="AY150" s="553"/>
      <c r="AZ150" s="553"/>
      <c r="BA150" s="553"/>
      <c r="BB150" s="553"/>
      <c r="BC150" s="553"/>
      <c r="BD150" s="553"/>
    </row>
    <row r="151" spans="2:56" ht="15" customHeight="1" thickBot="1" x14ac:dyDescent="0.35">
      <c r="B151" s="650" t="str">
        <f>B56&amp;" / "&amp;B105</f>
        <v>47 / 94</v>
      </c>
      <c r="C151" s="1299" t="s">
        <v>1832</v>
      </c>
      <c r="D151" s="1300">
        <v>0</v>
      </c>
      <c r="E151" s="1300">
        <v>0</v>
      </c>
      <c r="F151" s="1300">
        <v>0</v>
      </c>
      <c r="G151" s="1300">
        <v>0</v>
      </c>
      <c r="H151" s="1300">
        <v>0</v>
      </c>
      <c r="I151" s="1300">
        <v>0</v>
      </c>
      <c r="J151" s="1300">
        <v>0</v>
      </c>
      <c r="K151" s="1300">
        <v>0</v>
      </c>
      <c r="L151" s="1300">
        <v>0</v>
      </c>
      <c r="M151" s="1300">
        <v>0</v>
      </c>
      <c r="N151" s="1300">
        <v>0</v>
      </c>
      <c r="O151" s="1300">
        <v>0</v>
      </c>
      <c r="P151" s="1300">
        <v>0</v>
      </c>
      <c r="Q151" s="1300">
        <v>0</v>
      </c>
      <c r="R151" s="1301">
        <v>0</v>
      </c>
      <c r="S151" s="648"/>
      <c r="T151" s="648"/>
      <c r="U151" s="648"/>
      <c r="V151" s="648"/>
      <c r="W151" s="648"/>
      <c r="X151" s="648"/>
      <c r="Y151" s="553"/>
      <c r="Z151" s="649"/>
      <c r="AA151" s="649"/>
      <c r="AB151" s="649"/>
      <c r="AC151" s="649"/>
      <c r="AD151" s="649"/>
      <c r="AE151" s="553"/>
      <c r="AF151" s="553"/>
      <c r="AG151" s="553"/>
      <c r="AH151" s="553"/>
      <c r="AI151" s="553"/>
      <c r="AJ151" s="553"/>
      <c r="AK151" s="553"/>
      <c r="AL151" s="553"/>
      <c r="AM151" s="553"/>
      <c r="AN151" s="553"/>
      <c r="AO151" s="553"/>
      <c r="AP151" s="553"/>
      <c r="AQ151" s="553"/>
      <c r="AR151" s="553"/>
      <c r="AS151" s="553"/>
      <c r="AT151" s="553"/>
      <c r="AU151" s="553"/>
      <c r="AV151" s="553"/>
      <c r="AW151" s="553"/>
      <c r="AX151" s="553"/>
      <c r="AY151" s="553"/>
      <c r="AZ151" s="553"/>
      <c r="BA151" s="553"/>
      <c r="BB151" s="553"/>
      <c r="BC151" s="553"/>
      <c r="BD151" s="553"/>
    </row>
    <row r="152" spans="2:56" x14ac:dyDescent="0.25"/>
  </sheetData>
  <sheetProtection algorithmName="SHA-512" hashValue="rQx6PctkMfIEKsXeoB0/6fFytZQ5sID09n0/jojZuyXL541TewXI/xPjxPN4RcHgimY33apY+opXGEIbIoXYSA==" saltValue="Quc1O4QjvP85BEW/ut2c+Q==" spinCount="100000" sheet="1" objects="1" scenarios="1"/>
  <mergeCells count="96">
    <mergeCell ref="C147:R147"/>
    <mergeCell ref="C148:R148"/>
    <mergeCell ref="C149:R149"/>
    <mergeCell ref="C150:R150"/>
    <mergeCell ref="C151:R151"/>
    <mergeCell ref="C146:R146"/>
    <mergeCell ref="C135:R135"/>
    <mergeCell ref="C136:R136"/>
    <mergeCell ref="C137:R137"/>
    <mergeCell ref="C138:R138"/>
    <mergeCell ref="C139:R139"/>
    <mergeCell ref="C140:R140"/>
    <mergeCell ref="C141:R141"/>
    <mergeCell ref="C142:R142"/>
    <mergeCell ref="C143:R143"/>
    <mergeCell ref="C144:R144"/>
    <mergeCell ref="C145:R145"/>
    <mergeCell ref="C134:R134"/>
    <mergeCell ref="C123:R123"/>
    <mergeCell ref="C124:R124"/>
    <mergeCell ref="C125:R125"/>
    <mergeCell ref="C126:R126"/>
    <mergeCell ref="C127:R127"/>
    <mergeCell ref="C128:R128"/>
    <mergeCell ref="C129:R129"/>
    <mergeCell ref="C130:R130"/>
    <mergeCell ref="C131:R131"/>
    <mergeCell ref="C132:R132"/>
    <mergeCell ref="C133:R133"/>
    <mergeCell ref="C122:R122"/>
    <mergeCell ref="AK7:AP7"/>
    <mergeCell ref="AQ7:AV7"/>
    <mergeCell ref="AW7:BB7"/>
    <mergeCell ref="BJ7:BM7"/>
    <mergeCell ref="B115:R115"/>
    <mergeCell ref="C117:R117"/>
    <mergeCell ref="C119:R119"/>
    <mergeCell ref="C120:R120"/>
    <mergeCell ref="C121:R121"/>
    <mergeCell ref="BN7:BS7"/>
    <mergeCell ref="B113:R113"/>
    <mergeCell ref="B7:F7"/>
    <mergeCell ref="G7:L7"/>
    <mergeCell ref="M7:R7"/>
    <mergeCell ref="S7:X7"/>
    <mergeCell ref="Y7:AD7"/>
    <mergeCell ref="AE7:AJ7"/>
    <mergeCell ref="BN4:BN5"/>
    <mergeCell ref="BO4:BO5"/>
    <mergeCell ref="BP4:BR4"/>
    <mergeCell ref="BS4:BS5"/>
    <mergeCell ref="B5:C5"/>
    <mergeCell ref="BJ5:BK5"/>
    <mergeCell ref="AS4:AU4"/>
    <mergeCell ref="AV4:AV5"/>
    <mergeCell ref="AW4:AW5"/>
    <mergeCell ref="AX4:AX5"/>
    <mergeCell ref="AY4:BA4"/>
    <mergeCell ref="BB4:BB5"/>
    <mergeCell ref="AK4:AK5"/>
    <mergeCell ref="AL4:AL5"/>
    <mergeCell ref="AM4:AO4"/>
    <mergeCell ref="AP4:AP5"/>
    <mergeCell ref="AQ4:AQ5"/>
    <mergeCell ref="AR4:AR5"/>
    <mergeCell ref="AA4:AC4"/>
    <mergeCell ref="AD4:AD5"/>
    <mergeCell ref="AE4:AE5"/>
    <mergeCell ref="AF4:AF5"/>
    <mergeCell ref="AG4:AI4"/>
    <mergeCell ref="AJ4:AJ5"/>
    <mergeCell ref="Z4:Z5"/>
    <mergeCell ref="BN3:BS3"/>
    <mergeCell ref="BX3:DR3"/>
    <mergeCell ref="G4:G5"/>
    <mergeCell ref="H4:H5"/>
    <mergeCell ref="I4:K4"/>
    <mergeCell ref="L4:L5"/>
    <mergeCell ref="M4:M5"/>
    <mergeCell ref="N4:N5"/>
    <mergeCell ref="O4:Q4"/>
    <mergeCell ref="R4:R5"/>
    <mergeCell ref="S4:S5"/>
    <mergeCell ref="T4:T5"/>
    <mergeCell ref="U4:W4"/>
    <mergeCell ref="X4:X5"/>
    <mergeCell ref="Y4:Y5"/>
    <mergeCell ref="BD1:BG1"/>
    <mergeCell ref="G3:L3"/>
    <mergeCell ref="M3:R3"/>
    <mergeCell ref="S3:X3"/>
    <mergeCell ref="Y3:AD3"/>
    <mergeCell ref="AE3:AJ3"/>
    <mergeCell ref="AK3:AP3"/>
    <mergeCell ref="AQ3:AV3"/>
    <mergeCell ref="AW3:BB3"/>
  </mergeCells>
  <conditionalFormatting sqref="BG7:BH8 BG6">
    <cfRule type="cellIs" dxfId="440" priority="36" operator="equal">
      <formula>0</formula>
    </cfRule>
  </conditionalFormatting>
  <conditionalFormatting sqref="BG9:BH107">
    <cfRule type="cellIs" dxfId="439" priority="3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4" id="{836968B5-8E78-451A-8C57-C07A0E3BD5C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C41:C55</xm:sqref>
        </x14:conditionalFormatting>
        <x14:conditionalFormatting xmlns:xm="http://schemas.microsoft.com/office/excel/2006/main">
          <x14:cfRule type="expression" priority="33" id="{4D305224-86E7-4184-B4C2-4009F806423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C90:C104</xm:sqref>
        </x14:conditionalFormatting>
        <x14:conditionalFormatting xmlns:xm="http://schemas.microsoft.com/office/excel/2006/main">
          <x14:cfRule type="expression" priority="32" id="{4E9419C5-C87A-45A4-9864-1DBEAFBD663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G10:K39 G41:K55</xm:sqref>
        </x14:conditionalFormatting>
        <x14:conditionalFormatting xmlns:xm="http://schemas.microsoft.com/office/excel/2006/main">
          <x14:cfRule type="expression" priority="31" id="{DD630C23-E13F-49BD-8CF8-07A199C8A90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M10:Q39 M41:Q55</xm:sqref>
        </x14:conditionalFormatting>
        <x14:conditionalFormatting xmlns:xm="http://schemas.microsoft.com/office/excel/2006/main">
          <x14:cfRule type="expression" priority="30" id="{35CADD82-A917-471C-B9C3-79F148FAD3D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S10:W39 S41:W55</xm:sqref>
        </x14:conditionalFormatting>
        <x14:conditionalFormatting xmlns:xm="http://schemas.microsoft.com/office/excel/2006/main">
          <x14:cfRule type="expression" priority="29" id="{D555F804-D853-4924-A1D7-0EE08C044EF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Y10:AC39 Y41:AC55</xm:sqref>
        </x14:conditionalFormatting>
        <x14:conditionalFormatting xmlns:xm="http://schemas.microsoft.com/office/excel/2006/main">
          <x14:cfRule type="expression" priority="28" id="{5E91B15D-3EDA-431B-BD87-8DF6FD503FB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AE10:AI39 AE41:AI55</xm:sqref>
        </x14:conditionalFormatting>
        <x14:conditionalFormatting xmlns:xm="http://schemas.microsoft.com/office/excel/2006/main">
          <x14:cfRule type="expression" priority="27" id="{1E0DEFE9-158B-40DC-B82F-E1560B95C5D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AK10:AO39 AK41:AO55</xm:sqref>
        </x14:conditionalFormatting>
        <x14:conditionalFormatting xmlns:xm="http://schemas.microsoft.com/office/excel/2006/main">
          <x14:cfRule type="expression" priority="26" id="{0BB07360-8094-4444-9FAC-4F56426E590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AQ10:AU39 AQ41:AU55</xm:sqref>
        </x14:conditionalFormatting>
        <x14:conditionalFormatting xmlns:xm="http://schemas.microsoft.com/office/excel/2006/main">
          <x14:cfRule type="expression" priority="25" id="{5FF062F6-5FE9-4FCC-87D1-F1E589E0B59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AW10:BA39 AW41:BA55</xm:sqref>
        </x14:conditionalFormatting>
        <x14:conditionalFormatting xmlns:xm="http://schemas.microsoft.com/office/excel/2006/main">
          <x14:cfRule type="expression" priority="24" id="{82899F44-9027-49EE-A4AA-87A1BC7639B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G59:K88 G90:K104</xm:sqref>
        </x14:conditionalFormatting>
        <x14:conditionalFormatting xmlns:xm="http://schemas.microsoft.com/office/excel/2006/main">
          <x14:cfRule type="expression" priority="23" id="{15428461-A164-4F7B-9BE8-99DACBE8ABB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M59:Q88 M90:Q104</xm:sqref>
        </x14:conditionalFormatting>
        <x14:conditionalFormatting xmlns:xm="http://schemas.microsoft.com/office/excel/2006/main">
          <x14:cfRule type="expression" priority="22" id="{A48C8E50-3998-4B93-A76D-0FDB7C56B76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S59:W88 S90:W104</xm:sqref>
        </x14:conditionalFormatting>
        <x14:conditionalFormatting xmlns:xm="http://schemas.microsoft.com/office/excel/2006/main">
          <x14:cfRule type="expression" priority="21" id="{23F22A8C-F08E-4FF4-BAC2-470D0A7EE2F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Y59:AC88 Y90:AC104</xm:sqref>
        </x14:conditionalFormatting>
        <x14:conditionalFormatting xmlns:xm="http://schemas.microsoft.com/office/excel/2006/main">
          <x14:cfRule type="expression" priority="20" id="{AEB4DA4C-A3AB-49AF-BA07-21607E85E1C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AE59:AI88 AE90:AI104</xm:sqref>
        </x14:conditionalFormatting>
        <x14:conditionalFormatting xmlns:xm="http://schemas.microsoft.com/office/excel/2006/main">
          <x14:cfRule type="expression" priority="19" id="{F3C1BF11-B8CE-4461-B9B9-1BDD7474ABE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AK59:AO88 AK90:AO104</xm:sqref>
        </x14:conditionalFormatting>
        <x14:conditionalFormatting xmlns:xm="http://schemas.microsoft.com/office/excel/2006/main">
          <x14:cfRule type="expression" priority="18" id="{74E8DA24-7C53-4F55-85E9-BE3C99269F9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AQ59:AU88 AQ90:AU104</xm:sqref>
        </x14:conditionalFormatting>
        <x14:conditionalFormatting xmlns:xm="http://schemas.microsoft.com/office/excel/2006/main">
          <x14:cfRule type="expression" priority="17" id="{0C06A514-EDC4-43C6-8FB9-E0C4BDDFCAE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AW59:BA88 AW90:BA104</xm:sqref>
        </x14:conditionalFormatting>
        <x14:conditionalFormatting xmlns:xm="http://schemas.microsoft.com/office/excel/2006/main">
          <x14:cfRule type="expression" priority="16" id="{9AAAF378-AC81-49A5-9063-E7E3F40015F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G40:K40</xm:sqref>
        </x14:conditionalFormatting>
        <x14:conditionalFormatting xmlns:xm="http://schemas.microsoft.com/office/excel/2006/main">
          <x14:cfRule type="expression" priority="15" id="{5A4294CC-02AF-459D-924A-667367200D8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M40:Q40</xm:sqref>
        </x14:conditionalFormatting>
        <x14:conditionalFormatting xmlns:xm="http://schemas.microsoft.com/office/excel/2006/main">
          <x14:cfRule type="expression" priority="14" id="{FC88FCE3-7BD6-478D-A568-602E914D687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S40:W40</xm:sqref>
        </x14:conditionalFormatting>
        <x14:conditionalFormatting xmlns:xm="http://schemas.microsoft.com/office/excel/2006/main">
          <x14:cfRule type="expression" priority="13" id="{034719C7-3C0A-4885-9AFF-5547B1EE881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Y40:AC40</xm:sqref>
        </x14:conditionalFormatting>
        <x14:conditionalFormatting xmlns:xm="http://schemas.microsoft.com/office/excel/2006/main">
          <x14:cfRule type="expression" priority="12" id="{58562137-886C-4B58-BBB0-479232DAF72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AE40:AI40</xm:sqref>
        </x14:conditionalFormatting>
        <x14:conditionalFormatting xmlns:xm="http://schemas.microsoft.com/office/excel/2006/main">
          <x14:cfRule type="expression" priority="11" id="{FC965302-C083-44A4-9DC4-6E07DAD0DC1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AK40:AO40</xm:sqref>
        </x14:conditionalFormatting>
        <x14:conditionalFormatting xmlns:xm="http://schemas.microsoft.com/office/excel/2006/main">
          <x14:cfRule type="expression" priority="10" id="{6D955C89-C97F-40A7-9628-638724CC93E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AQ40:AU40</xm:sqref>
        </x14:conditionalFormatting>
        <x14:conditionalFormatting xmlns:xm="http://schemas.microsoft.com/office/excel/2006/main">
          <x14:cfRule type="expression" priority="9" id="{472AA72D-A115-4A80-AE70-C14A41875E1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AW40:BA40</xm:sqref>
        </x14:conditionalFormatting>
        <x14:conditionalFormatting xmlns:xm="http://schemas.microsoft.com/office/excel/2006/main">
          <x14:cfRule type="expression" priority="8" id="{B5C708E5-9B24-495B-B719-7777E655245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G89:K89</xm:sqref>
        </x14:conditionalFormatting>
        <x14:conditionalFormatting xmlns:xm="http://schemas.microsoft.com/office/excel/2006/main">
          <x14:cfRule type="expression" priority="7" id="{69433533-A7C7-486F-A4E5-A160994BFC4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M89:Q89</xm:sqref>
        </x14:conditionalFormatting>
        <x14:conditionalFormatting xmlns:xm="http://schemas.microsoft.com/office/excel/2006/main">
          <x14:cfRule type="expression" priority="6" id="{185B6689-0FA7-42D1-BE22-CC4BFBA9A73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S89:W89</xm:sqref>
        </x14:conditionalFormatting>
        <x14:conditionalFormatting xmlns:xm="http://schemas.microsoft.com/office/excel/2006/main">
          <x14:cfRule type="expression" priority="5" id="{F8FFDCA4-50F2-4307-A13D-C567444F47D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Y89:AC89</xm:sqref>
        </x14:conditionalFormatting>
        <x14:conditionalFormatting xmlns:xm="http://schemas.microsoft.com/office/excel/2006/main">
          <x14:cfRule type="expression" priority="4" id="{E119191B-31BF-48BD-BE43-32C8271B408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AE89:AI89</xm:sqref>
        </x14:conditionalFormatting>
        <x14:conditionalFormatting xmlns:xm="http://schemas.microsoft.com/office/excel/2006/main">
          <x14:cfRule type="expression" priority="3" id="{6E7EF724-D847-48B9-B085-B38E4AD9B2B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AK89:AO89</xm:sqref>
        </x14:conditionalFormatting>
        <x14:conditionalFormatting xmlns:xm="http://schemas.microsoft.com/office/excel/2006/main">
          <x14:cfRule type="expression" priority="2" id="{E382FA1D-BD39-4916-B842-2F0BE3EB028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AQ89:AU89</xm:sqref>
        </x14:conditionalFormatting>
        <x14:conditionalFormatting xmlns:xm="http://schemas.microsoft.com/office/excel/2006/main">
          <x14:cfRule type="expression" priority="1" id="{3F8FC3F4-2B42-4F3D-B3C2-24AF8AF269F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AW89:BA89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95"/>
  <sheetViews>
    <sheetView topLeftCell="A7" zoomScale="90" zoomScaleNormal="90" workbookViewId="0">
      <pane xSplit="6" topLeftCell="BB1" activePane="topRight" state="frozen"/>
      <selection pane="topRight" activeCell="BJ23" sqref="BJ23"/>
    </sheetView>
  </sheetViews>
  <sheetFormatPr defaultColWidth="0" defaultRowHeight="15" zeroHeight="1" x14ac:dyDescent="0.25"/>
  <cols>
    <col min="1" max="1" width="1.85546875" style="6" customWidth="1"/>
    <col min="2" max="2" width="7.5703125" style="6" customWidth="1"/>
    <col min="3" max="3" width="92.7109375" style="6" bestFit="1" customWidth="1"/>
    <col min="4" max="4" width="14.85546875" style="6" bestFit="1" customWidth="1"/>
    <col min="5" max="6" width="6.42578125" style="6" customWidth="1"/>
    <col min="7" max="123" width="11.5703125" style="6" customWidth="1"/>
    <col min="124" max="124" width="3" style="6" customWidth="1"/>
    <col min="125" max="125" width="30.42578125" style="6" customWidth="1"/>
    <col min="126" max="126" width="19.5703125" style="6" customWidth="1"/>
    <col min="127" max="127" width="3" style="6" customWidth="1"/>
    <col min="128" max="128" width="24.7109375" style="14" customWidth="1"/>
    <col min="129" max="129" width="3.42578125" style="14" customWidth="1"/>
    <col min="130" max="130" width="11" style="6" customWidth="1"/>
    <col min="131" max="131" width="7.5703125" style="6" customWidth="1"/>
    <col min="132" max="132" width="71.5703125" style="6" customWidth="1"/>
    <col min="133" max="134" width="6.42578125" style="6" customWidth="1"/>
    <col min="135" max="143" width="14.42578125" style="6" customWidth="1"/>
    <col min="144" max="144" width="11" style="6" customWidth="1"/>
    <col min="145" max="145" width="3" style="7" hidden="1" customWidth="1"/>
    <col min="146" max="146" width="11.28515625" style="8" hidden="1" customWidth="1"/>
    <col min="147" max="262" width="3.28515625" style="8" hidden="1" customWidth="1"/>
    <col min="263" max="263" width="1.85546875" style="7" hidden="1" customWidth="1"/>
    <col min="264" max="16384" width="11" style="6" hidden="1"/>
  </cols>
  <sheetData>
    <row r="1" spans="2:262" ht="20.25" x14ac:dyDescent="0.25">
      <c r="B1" s="651" t="s">
        <v>1833</v>
      </c>
      <c r="C1" s="652"/>
      <c r="D1" s="652"/>
      <c r="E1" s="652"/>
      <c r="F1" s="652"/>
      <c r="G1" s="652"/>
      <c r="H1" s="652"/>
      <c r="I1" s="652"/>
      <c r="J1" s="652"/>
      <c r="K1" s="652"/>
      <c r="L1" s="652"/>
      <c r="M1" s="652"/>
      <c r="N1" s="653"/>
      <c r="O1" s="653"/>
      <c r="P1" s="652"/>
      <c r="Q1" s="652"/>
      <c r="R1" s="652"/>
      <c r="S1" s="652"/>
      <c r="T1" s="652"/>
      <c r="U1" s="652"/>
      <c r="V1" s="652"/>
      <c r="W1" s="653"/>
      <c r="X1" s="653"/>
      <c r="Y1" s="652"/>
      <c r="Z1" s="652"/>
      <c r="AA1" s="652"/>
      <c r="AB1" s="652"/>
      <c r="AC1" s="652"/>
      <c r="AD1" s="652"/>
      <c r="AE1" s="652"/>
      <c r="AF1" s="653"/>
      <c r="AG1" s="653"/>
      <c r="AH1" s="652"/>
      <c r="AI1" s="652"/>
      <c r="AJ1" s="652"/>
      <c r="AK1" s="652"/>
      <c r="AL1" s="652"/>
      <c r="AM1" s="652"/>
      <c r="AN1" s="652"/>
      <c r="AO1" s="653"/>
      <c r="AP1" s="653"/>
      <c r="AQ1" s="652"/>
      <c r="AR1" s="652"/>
      <c r="AS1" s="652"/>
      <c r="AT1" s="652"/>
      <c r="AU1" s="652"/>
      <c r="AV1" s="652"/>
      <c r="AW1" s="652"/>
      <c r="AX1" s="653"/>
      <c r="AY1" s="653"/>
      <c r="AZ1" s="652"/>
      <c r="BA1" s="652"/>
      <c r="BB1" s="652"/>
      <c r="BC1" s="652"/>
      <c r="BD1" s="652"/>
      <c r="BE1" s="652"/>
      <c r="BF1" s="652"/>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3"/>
      <c r="CE1" s="653"/>
      <c r="CF1" s="653"/>
      <c r="CG1" s="653"/>
      <c r="CH1" s="653"/>
      <c r="CI1" s="653"/>
      <c r="CJ1" s="653"/>
      <c r="CK1" s="653"/>
      <c r="CL1" s="653"/>
      <c r="CM1" s="653"/>
      <c r="CN1" s="653"/>
      <c r="CO1" s="653"/>
      <c r="CP1" s="653"/>
      <c r="CQ1" s="653"/>
      <c r="CR1" s="653"/>
      <c r="CS1" s="653"/>
      <c r="CT1" s="653"/>
      <c r="CU1" s="653"/>
      <c r="CV1" s="653"/>
      <c r="CW1" s="653"/>
      <c r="CX1" s="653"/>
      <c r="CY1" s="653"/>
      <c r="CZ1" s="653"/>
      <c r="DA1" s="653"/>
      <c r="DB1" s="653"/>
      <c r="DC1" s="653"/>
      <c r="DD1" s="653"/>
      <c r="DE1" s="653"/>
      <c r="DF1" s="653"/>
      <c r="DG1" s="653"/>
      <c r="DH1" s="653"/>
      <c r="DI1" s="653"/>
      <c r="DJ1" s="653"/>
      <c r="DK1" s="653"/>
      <c r="DL1" s="653"/>
      <c r="DM1" s="653"/>
      <c r="DN1" s="653"/>
      <c r="DO1" s="653"/>
      <c r="DP1" s="653"/>
      <c r="DQ1" s="653"/>
      <c r="DR1" s="653"/>
      <c r="DS1" s="4" t="str">
        <f>[1]AppValidation!$D$2</f>
        <v xml:space="preserve">Hafren Dyfrdwy </v>
      </c>
      <c r="DT1" s="654"/>
      <c r="DU1" s="1185" t="s">
        <v>1</v>
      </c>
      <c r="DV1" s="1185"/>
      <c r="DW1" s="1185"/>
      <c r="DX1" s="1185"/>
      <c r="EA1" s="651" t="s">
        <v>2</v>
      </c>
      <c r="EB1" s="652"/>
      <c r="EC1" s="652"/>
      <c r="ED1" s="652"/>
      <c r="EE1" s="652"/>
      <c r="EF1" s="652"/>
      <c r="EG1" s="652"/>
      <c r="EH1" s="652"/>
      <c r="EI1" s="652"/>
      <c r="EJ1" s="652"/>
      <c r="EK1" s="652"/>
      <c r="EL1" s="653"/>
      <c r="EM1" s="3" t="str">
        <f>LEFT($B$1,3)</f>
        <v xml:space="preserve">R1 </v>
      </c>
      <c r="EN1" s="54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row>
    <row r="2" spans="2:262" ht="15" customHeight="1" thickBot="1" x14ac:dyDescent="0.3">
      <c r="B2" s="655"/>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c r="BH2" s="656"/>
      <c r="BI2" s="656"/>
      <c r="BJ2" s="657"/>
      <c r="BK2" s="657"/>
      <c r="BL2" s="657"/>
      <c r="BM2" s="657"/>
      <c r="BN2" s="657"/>
      <c r="BO2" s="657"/>
      <c r="BP2" s="657"/>
      <c r="BQ2" s="657"/>
      <c r="BR2" s="657"/>
      <c r="BS2" s="657"/>
      <c r="BT2" s="657"/>
      <c r="BU2" s="657"/>
      <c r="BV2" s="657"/>
      <c r="BW2" s="657"/>
      <c r="BX2" s="657"/>
      <c r="BY2" s="657"/>
      <c r="BZ2" s="657"/>
      <c r="CA2" s="657"/>
      <c r="CB2" s="657"/>
      <c r="CC2" s="657"/>
      <c r="CD2" s="657"/>
      <c r="CE2" s="657"/>
      <c r="CF2" s="657"/>
      <c r="CG2" s="657"/>
      <c r="CH2" s="657"/>
      <c r="CI2" s="657"/>
      <c r="CJ2" s="657"/>
      <c r="CK2" s="657"/>
      <c r="CL2" s="657"/>
      <c r="CM2" s="657"/>
      <c r="CN2" s="657"/>
      <c r="CO2" s="657"/>
      <c r="CP2" s="657"/>
      <c r="CQ2" s="657"/>
      <c r="CR2" s="657"/>
      <c r="CS2" s="657"/>
      <c r="CT2" s="657"/>
      <c r="CU2" s="657"/>
      <c r="CV2" s="657"/>
      <c r="CW2" s="657"/>
      <c r="CX2" s="657"/>
      <c r="CY2" s="657"/>
      <c r="CZ2" s="657"/>
      <c r="DA2" s="657"/>
      <c r="DB2" s="657"/>
      <c r="DC2" s="657"/>
      <c r="DD2" s="657"/>
      <c r="DE2" s="657"/>
      <c r="DF2" s="657"/>
      <c r="DG2" s="657"/>
      <c r="DH2" s="657"/>
      <c r="DI2" s="657"/>
      <c r="DJ2" s="657"/>
      <c r="DK2" s="657"/>
      <c r="DL2" s="657"/>
      <c r="DM2" s="657"/>
      <c r="DN2" s="657"/>
      <c r="DO2" s="657"/>
      <c r="DP2" s="657"/>
      <c r="DQ2" s="657"/>
      <c r="DR2" s="657"/>
      <c r="DS2" s="657"/>
      <c r="DT2" s="657"/>
      <c r="DU2" s="657"/>
      <c r="DV2" s="657"/>
      <c r="EA2" s="658"/>
      <c r="EB2" s="659"/>
      <c r="EC2" s="659"/>
      <c r="ED2" s="659"/>
      <c r="EE2" s="659"/>
      <c r="EF2" s="659"/>
      <c r="EG2" s="659"/>
      <c r="EH2" s="659"/>
      <c r="EI2" s="659"/>
      <c r="EJ2" s="659"/>
      <c r="EK2" s="659"/>
      <c r="EL2" s="659"/>
      <c r="EM2" s="659"/>
      <c r="EN2" s="54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row>
    <row r="3" spans="2:262" ht="18" customHeight="1" thickBot="1" x14ac:dyDescent="0.3">
      <c r="B3" s="655"/>
      <c r="C3" s="656"/>
      <c r="D3" s="656"/>
      <c r="E3" s="656"/>
      <c r="F3" s="656"/>
      <c r="G3" s="1302" t="s">
        <v>1834</v>
      </c>
      <c r="H3" s="1302"/>
      <c r="I3" s="1302"/>
      <c r="J3" s="1302"/>
      <c r="K3" s="1302"/>
      <c r="L3" s="1302"/>
      <c r="M3" s="1302"/>
      <c r="N3" s="1302"/>
      <c r="O3" s="1302"/>
      <c r="P3" s="1302" t="s">
        <v>1835</v>
      </c>
      <c r="Q3" s="1302"/>
      <c r="R3" s="1302"/>
      <c r="S3" s="1302"/>
      <c r="T3" s="1302"/>
      <c r="U3" s="1302"/>
      <c r="V3" s="1302"/>
      <c r="W3" s="1302"/>
      <c r="X3" s="1302"/>
      <c r="Y3" s="1302" t="s">
        <v>1836</v>
      </c>
      <c r="Z3" s="1302"/>
      <c r="AA3" s="1302"/>
      <c r="AB3" s="1302"/>
      <c r="AC3" s="1302"/>
      <c r="AD3" s="1302"/>
      <c r="AE3" s="1302"/>
      <c r="AF3" s="1302"/>
      <c r="AG3" s="1302"/>
      <c r="AH3" s="1302" t="s">
        <v>1837</v>
      </c>
      <c r="AI3" s="1302"/>
      <c r="AJ3" s="1302"/>
      <c r="AK3" s="1302"/>
      <c r="AL3" s="1302"/>
      <c r="AM3" s="1302"/>
      <c r="AN3" s="1302"/>
      <c r="AO3" s="1302"/>
      <c r="AP3" s="1302"/>
      <c r="AQ3" s="1302" t="s">
        <v>1838</v>
      </c>
      <c r="AR3" s="1302"/>
      <c r="AS3" s="1302"/>
      <c r="AT3" s="1302"/>
      <c r="AU3" s="1302"/>
      <c r="AV3" s="1302"/>
      <c r="AW3" s="1302"/>
      <c r="AX3" s="1302"/>
      <c r="AY3" s="1302"/>
      <c r="AZ3" s="1302" t="s">
        <v>3</v>
      </c>
      <c r="BA3" s="1302"/>
      <c r="BB3" s="1302"/>
      <c r="BC3" s="1302"/>
      <c r="BD3" s="1302"/>
      <c r="BE3" s="1302"/>
      <c r="BF3" s="1302"/>
      <c r="BG3" s="1302"/>
      <c r="BH3" s="1302"/>
      <c r="BI3" s="1302" t="s">
        <v>4</v>
      </c>
      <c r="BJ3" s="1302"/>
      <c r="BK3" s="1302"/>
      <c r="BL3" s="1302"/>
      <c r="BM3" s="1302"/>
      <c r="BN3" s="1302"/>
      <c r="BO3" s="1302"/>
      <c r="BP3" s="1302"/>
      <c r="BQ3" s="1302"/>
      <c r="BR3" s="1302" t="s">
        <v>5</v>
      </c>
      <c r="BS3" s="1302"/>
      <c r="BT3" s="1302"/>
      <c r="BU3" s="1302"/>
      <c r="BV3" s="1302"/>
      <c r="BW3" s="1302"/>
      <c r="BX3" s="1302"/>
      <c r="BY3" s="1302"/>
      <c r="BZ3" s="1302"/>
      <c r="CA3" s="1302" t="s">
        <v>6</v>
      </c>
      <c r="CB3" s="1302"/>
      <c r="CC3" s="1302"/>
      <c r="CD3" s="1302"/>
      <c r="CE3" s="1302"/>
      <c r="CF3" s="1302"/>
      <c r="CG3" s="1302"/>
      <c r="CH3" s="1302"/>
      <c r="CI3" s="1302"/>
      <c r="CJ3" s="1302" t="s">
        <v>7</v>
      </c>
      <c r="CK3" s="1302"/>
      <c r="CL3" s="1302"/>
      <c r="CM3" s="1302"/>
      <c r="CN3" s="1302"/>
      <c r="CO3" s="1302"/>
      <c r="CP3" s="1302"/>
      <c r="CQ3" s="1302"/>
      <c r="CR3" s="1302"/>
      <c r="CS3" s="1302" t="s">
        <v>8</v>
      </c>
      <c r="CT3" s="1302"/>
      <c r="CU3" s="1302"/>
      <c r="CV3" s="1302"/>
      <c r="CW3" s="1302"/>
      <c r="CX3" s="1302"/>
      <c r="CY3" s="1302"/>
      <c r="CZ3" s="1302"/>
      <c r="DA3" s="1302"/>
      <c r="DB3" s="1302" t="s">
        <v>9</v>
      </c>
      <c r="DC3" s="1302"/>
      <c r="DD3" s="1302"/>
      <c r="DE3" s="1302"/>
      <c r="DF3" s="1302"/>
      <c r="DG3" s="1302"/>
      <c r="DH3" s="1302"/>
      <c r="DI3" s="1302"/>
      <c r="DJ3" s="1302"/>
      <c r="DK3" s="1302" t="s">
        <v>10</v>
      </c>
      <c r="DL3" s="1302"/>
      <c r="DM3" s="1302"/>
      <c r="DN3" s="1302"/>
      <c r="DO3" s="1302"/>
      <c r="DP3" s="1302"/>
      <c r="DQ3" s="1302"/>
      <c r="DR3" s="1302"/>
      <c r="DS3" s="1302"/>
      <c r="DT3" s="657"/>
      <c r="DU3" s="657"/>
      <c r="DV3" s="657"/>
      <c r="DX3" s="9"/>
      <c r="EA3" s="658"/>
      <c r="EB3" s="659"/>
      <c r="EC3" s="659"/>
      <c r="ED3" s="659"/>
      <c r="EE3" s="1302" t="s">
        <v>1834</v>
      </c>
      <c r="EF3" s="1302"/>
      <c r="EG3" s="1302"/>
      <c r="EH3" s="1302"/>
      <c r="EI3" s="1302"/>
      <c r="EJ3" s="1302"/>
      <c r="EK3" s="1302"/>
      <c r="EL3" s="1302"/>
      <c r="EM3" s="1302"/>
      <c r="EN3" s="54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row>
    <row r="4" spans="2:262" ht="18" customHeight="1" thickBot="1" x14ac:dyDescent="0.3">
      <c r="B4" s="1303" t="s">
        <v>14</v>
      </c>
      <c r="C4" s="1304"/>
      <c r="D4" s="1244" t="s">
        <v>2</v>
      </c>
      <c r="E4" s="1307" t="s">
        <v>16</v>
      </c>
      <c r="F4" s="1309" t="s">
        <v>17</v>
      </c>
      <c r="G4" s="1311" t="s">
        <v>1839</v>
      </c>
      <c r="H4" s="1312"/>
      <c r="I4" s="1312"/>
      <c r="J4" s="1313"/>
      <c r="K4" s="1314" t="s">
        <v>1840</v>
      </c>
      <c r="L4" s="1312"/>
      <c r="M4" s="1312"/>
      <c r="N4" s="1315"/>
      <c r="O4" s="1316" t="s">
        <v>22</v>
      </c>
      <c r="P4" s="1317" t="s">
        <v>1839</v>
      </c>
      <c r="Q4" s="1312"/>
      <c r="R4" s="1312"/>
      <c r="S4" s="1313"/>
      <c r="T4" s="1314" t="s">
        <v>1840</v>
      </c>
      <c r="U4" s="1312"/>
      <c r="V4" s="1312"/>
      <c r="W4" s="1315"/>
      <c r="X4" s="1316" t="s">
        <v>22</v>
      </c>
      <c r="Y4" s="1317" t="s">
        <v>1839</v>
      </c>
      <c r="Z4" s="1312"/>
      <c r="AA4" s="1312"/>
      <c r="AB4" s="1313"/>
      <c r="AC4" s="1314" t="s">
        <v>1840</v>
      </c>
      <c r="AD4" s="1312"/>
      <c r="AE4" s="1312"/>
      <c r="AF4" s="1315"/>
      <c r="AG4" s="1316" t="s">
        <v>22</v>
      </c>
      <c r="AH4" s="1317" t="s">
        <v>1839</v>
      </c>
      <c r="AI4" s="1312"/>
      <c r="AJ4" s="1312"/>
      <c r="AK4" s="1313"/>
      <c r="AL4" s="1314" t="s">
        <v>1840</v>
      </c>
      <c r="AM4" s="1312"/>
      <c r="AN4" s="1312"/>
      <c r="AO4" s="1315"/>
      <c r="AP4" s="1316" t="s">
        <v>22</v>
      </c>
      <c r="AQ4" s="1317" t="s">
        <v>1839</v>
      </c>
      <c r="AR4" s="1312"/>
      <c r="AS4" s="1312"/>
      <c r="AT4" s="1313"/>
      <c r="AU4" s="1314" t="s">
        <v>1840</v>
      </c>
      <c r="AV4" s="1312"/>
      <c r="AW4" s="1312"/>
      <c r="AX4" s="1315"/>
      <c r="AY4" s="1316" t="s">
        <v>22</v>
      </c>
      <c r="AZ4" s="1317" t="s">
        <v>1839</v>
      </c>
      <c r="BA4" s="1312"/>
      <c r="BB4" s="1312"/>
      <c r="BC4" s="1313"/>
      <c r="BD4" s="1314" t="s">
        <v>1840</v>
      </c>
      <c r="BE4" s="1312"/>
      <c r="BF4" s="1312"/>
      <c r="BG4" s="1315"/>
      <c r="BH4" s="1316" t="s">
        <v>22</v>
      </c>
      <c r="BI4" s="1317" t="s">
        <v>1839</v>
      </c>
      <c r="BJ4" s="1312"/>
      <c r="BK4" s="1312"/>
      <c r="BL4" s="1313"/>
      <c r="BM4" s="1314" t="s">
        <v>1840</v>
      </c>
      <c r="BN4" s="1312"/>
      <c r="BO4" s="1312"/>
      <c r="BP4" s="1315"/>
      <c r="BQ4" s="1316" t="s">
        <v>22</v>
      </c>
      <c r="BR4" s="1317" t="s">
        <v>1839</v>
      </c>
      <c r="BS4" s="1312"/>
      <c r="BT4" s="1312"/>
      <c r="BU4" s="1313"/>
      <c r="BV4" s="1314" t="s">
        <v>1840</v>
      </c>
      <c r="BW4" s="1312"/>
      <c r="BX4" s="1312"/>
      <c r="BY4" s="1315"/>
      <c r="BZ4" s="1316" t="s">
        <v>22</v>
      </c>
      <c r="CA4" s="1317" t="s">
        <v>1839</v>
      </c>
      <c r="CB4" s="1312"/>
      <c r="CC4" s="1312"/>
      <c r="CD4" s="1313"/>
      <c r="CE4" s="1314" t="s">
        <v>1840</v>
      </c>
      <c r="CF4" s="1312"/>
      <c r="CG4" s="1312"/>
      <c r="CH4" s="1315"/>
      <c r="CI4" s="1316" t="s">
        <v>22</v>
      </c>
      <c r="CJ4" s="1317" t="s">
        <v>1839</v>
      </c>
      <c r="CK4" s="1312"/>
      <c r="CL4" s="1312"/>
      <c r="CM4" s="1313"/>
      <c r="CN4" s="1314" t="s">
        <v>1840</v>
      </c>
      <c r="CO4" s="1312"/>
      <c r="CP4" s="1312"/>
      <c r="CQ4" s="1315"/>
      <c r="CR4" s="1316" t="s">
        <v>22</v>
      </c>
      <c r="CS4" s="1317" t="s">
        <v>1839</v>
      </c>
      <c r="CT4" s="1312"/>
      <c r="CU4" s="1312"/>
      <c r="CV4" s="1313"/>
      <c r="CW4" s="1314" t="s">
        <v>1840</v>
      </c>
      <c r="CX4" s="1312"/>
      <c r="CY4" s="1312"/>
      <c r="CZ4" s="1315"/>
      <c r="DA4" s="1316" t="s">
        <v>22</v>
      </c>
      <c r="DB4" s="1317" t="s">
        <v>1839</v>
      </c>
      <c r="DC4" s="1312"/>
      <c r="DD4" s="1312"/>
      <c r="DE4" s="1313"/>
      <c r="DF4" s="1314" t="s">
        <v>1840</v>
      </c>
      <c r="DG4" s="1312"/>
      <c r="DH4" s="1312"/>
      <c r="DI4" s="1315"/>
      <c r="DJ4" s="1316" t="s">
        <v>22</v>
      </c>
      <c r="DK4" s="1317" t="s">
        <v>1839</v>
      </c>
      <c r="DL4" s="1312"/>
      <c r="DM4" s="1312"/>
      <c r="DN4" s="1313"/>
      <c r="DO4" s="1314" t="s">
        <v>1840</v>
      </c>
      <c r="DP4" s="1312"/>
      <c r="DQ4" s="1312"/>
      <c r="DR4" s="1315"/>
      <c r="DS4" s="1316" t="s">
        <v>22</v>
      </c>
      <c r="DT4" s="657"/>
      <c r="DU4" s="657"/>
      <c r="DV4" s="657"/>
      <c r="EA4" s="1303" t="s">
        <v>14</v>
      </c>
      <c r="EB4" s="1304"/>
      <c r="EC4" s="1307" t="s">
        <v>16</v>
      </c>
      <c r="ED4" s="1309" t="s">
        <v>17</v>
      </c>
      <c r="EE4" s="1311" t="s">
        <v>1839</v>
      </c>
      <c r="EF4" s="1312"/>
      <c r="EG4" s="1312"/>
      <c r="EH4" s="1313"/>
      <c r="EI4" s="1314" t="s">
        <v>1840</v>
      </c>
      <c r="EJ4" s="1312"/>
      <c r="EK4" s="1312"/>
      <c r="EL4" s="1315"/>
      <c r="EM4" s="1316" t="s">
        <v>22</v>
      </c>
      <c r="EN4" s="549"/>
      <c r="EP4" s="1236" t="s">
        <v>12</v>
      </c>
      <c r="EQ4" s="1236"/>
      <c r="ER4" s="1236"/>
      <c r="ES4" s="1236"/>
      <c r="ET4" s="1236"/>
      <c r="EU4" s="1236"/>
      <c r="EV4" s="1236"/>
      <c r="EW4" s="1236"/>
      <c r="EX4" s="1236"/>
      <c r="EY4" s="1236"/>
      <c r="EZ4" s="1236"/>
      <c r="FA4" s="1236"/>
      <c r="FB4" s="1236"/>
      <c r="FC4" s="1236"/>
      <c r="FD4" s="1236"/>
      <c r="FE4" s="1236"/>
      <c r="FF4" s="1236"/>
      <c r="FG4" s="1236"/>
      <c r="FH4" s="1236"/>
      <c r="FI4" s="1236"/>
      <c r="FJ4" s="1236"/>
      <c r="FK4" s="1236"/>
      <c r="FL4" s="1236"/>
      <c r="FM4" s="1236"/>
      <c r="FN4" s="1236"/>
      <c r="FO4" s="1236"/>
      <c r="FP4" s="1236"/>
      <c r="FQ4" s="1236"/>
      <c r="FR4" s="1236"/>
      <c r="FS4" s="1236"/>
      <c r="FT4" s="1236"/>
      <c r="FU4" s="1236"/>
      <c r="FV4" s="1236"/>
      <c r="FW4" s="1236"/>
      <c r="FX4" s="1236"/>
      <c r="FY4" s="1236"/>
      <c r="FZ4" s="1236"/>
      <c r="GA4" s="1236"/>
      <c r="GB4" s="1236"/>
      <c r="GC4" s="1236"/>
      <c r="GD4" s="1236"/>
      <c r="GE4" s="1236"/>
      <c r="GF4" s="1236"/>
      <c r="GG4" s="1236"/>
      <c r="GH4" s="1236"/>
      <c r="GI4" s="1236"/>
      <c r="GJ4" s="1236"/>
      <c r="GK4" s="1236"/>
      <c r="GL4" s="1236"/>
      <c r="GM4" s="1236"/>
      <c r="GN4" s="1236"/>
      <c r="GO4" s="1236"/>
      <c r="GP4" s="1236"/>
      <c r="GQ4" s="1236"/>
      <c r="GR4" s="1236"/>
      <c r="GS4" s="1236"/>
      <c r="GT4" s="1236"/>
      <c r="GU4" s="1236"/>
      <c r="GV4" s="1236"/>
      <c r="GW4" s="1236"/>
      <c r="GX4" s="1236"/>
      <c r="GY4" s="1236"/>
      <c r="GZ4" s="1236"/>
      <c r="HA4" s="1236"/>
      <c r="HB4" s="1236"/>
      <c r="HC4" s="1236"/>
      <c r="HD4" s="1236"/>
      <c r="HE4" s="1236"/>
      <c r="HF4" s="1236"/>
      <c r="HG4" s="1236"/>
      <c r="HH4" s="1236"/>
      <c r="HI4" s="1236"/>
      <c r="HJ4" s="1236"/>
      <c r="HK4" s="1236"/>
      <c r="HL4" s="1236"/>
      <c r="HM4" s="1236"/>
      <c r="HN4" s="1236"/>
      <c r="HO4" s="1236"/>
      <c r="HP4" s="1236"/>
      <c r="HQ4" s="1236"/>
      <c r="HR4" s="1236"/>
      <c r="HS4" s="1236"/>
      <c r="HT4" s="1236"/>
      <c r="HU4" s="1236"/>
      <c r="HV4" s="1236"/>
      <c r="HW4" s="1236"/>
      <c r="HX4" s="1236"/>
      <c r="HY4" s="1236"/>
      <c r="HZ4" s="1236"/>
      <c r="IA4" s="1236"/>
      <c r="IB4" s="1236"/>
      <c r="IC4" s="1236"/>
      <c r="ID4" s="1236"/>
      <c r="IE4" s="1236"/>
      <c r="IF4" s="1236"/>
      <c r="IG4" s="1236"/>
      <c r="IH4" s="1236"/>
      <c r="II4" s="1236"/>
      <c r="IJ4" s="1236"/>
      <c r="IK4" s="1236"/>
      <c r="IL4" s="1236"/>
      <c r="IM4" s="1236"/>
      <c r="IN4" s="1236"/>
      <c r="IO4" s="1236"/>
      <c r="IP4" s="1236"/>
      <c r="IQ4" s="1236"/>
      <c r="IR4" s="1236"/>
      <c r="IS4" s="1236"/>
      <c r="IT4" s="1236"/>
      <c r="IU4" s="1236"/>
      <c r="IV4" s="1236"/>
      <c r="IW4" s="1236"/>
      <c r="IX4" s="1236"/>
      <c r="IY4" s="1236"/>
      <c r="IZ4" s="1236"/>
      <c r="JA4" s="1236"/>
      <c r="JB4" s="1236"/>
    </row>
    <row r="5" spans="2:262" ht="27.75" thickBot="1" x14ac:dyDescent="0.3">
      <c r="B5" s="1305"/>
      <c r="C5" s="1306"/>
      <c r="D5" s="1250"/>
      <c r="E5" s="1308"/>
      <c r="F5" s="1310"/>
      <c r="G5" s="660" t="s">
        <v>1841</v>
      </c>
      <c r="H5" s="661" t="s">
        <v>1842</v>
      </c>
      <c r="I5" s="661" t="s">
        <v>1843</v>
      </c>
      <c r="J5" s="662" t="s">
        <v>1844</v>
      </c>
      <c r="K5" s="663" t="s">
        <v>1841</v>
      </c>
      <c r="L5" s="661" t="s">
        <v>1842</v>
      </c>
      <c r="M5" s="661" t="s">
        <v>1843</v>
      </c>
      <c r="N5" s="664" t="s">
        <v>1845</v>
      </c>
      <c r="O5" s="1254"/>
      <c r="P5" s="665" t="s">
        <v>1841</v>
      </c>
      <c r="Q5" s="661" t="s">
        <v>1842</v>
      </c>
      <c r="R5" s="661" t="s">
        <v>1843</v>
      </c>
      <c r="S5" s="662" t="s">
        <v>1844</v>
      </c>
      <c r="T5" s="663" t="s">
        <v>1841</v>
      </c>
      <c r="U5" s="661" t="s">
        <v>1842</v>
      </c>
      <c r="V5" s="661" t="s">
        <v>1843</v>
      </c>
      <c r="W5" s="664" t="s">
        <v>1845</v>
      </c>
      <c r="X5" s="1254"/>
      <c r="Y5" s="665" t="s">
        <v>1841</v>
      </c>
      <c r="Z5" s="661" t="s">
        <v>1842</v>
      </c>
      <c r="AA5" s="661" t="s">
        <v>1843</v>
      </c>
      <c r="AB5" s="662" t="s">
        <v>1844</v>
      </c>
      <c r="AC5" s="663" t="s">
        <v>1841</v>
      </c>
      <c r="AD5" s="661" t="s">
        <v>1842</v>
      </c>
      <c r="AE5" s="661" t="s">
        <v>1843</v>
      </c>
      <c r="AF5" s="664" t="s">
        <v>1845</v>
      </c>
      <c r="AG5" s="1254"/>
      <c r="AH5" s="665" t="s">
        <v>1841</v>
      </c>
      <c r="AI5" s="661" t="s">
        <v>1842</v>
      </c>
      <c r="AJ5" s="661" t="s">
        <v>1843</v>
      </c>
      <c r="AK5" s="662" t="s">
        <v>1844</v>
      </c>
      <c r="AL5" s="663" t="s">
        <v>1841</v>
      </c>
      <c r="AM5" s="661" t="s">
        <v>1842</v>
      </c>
      <c r="AN5" s="661" t="s">
        <v>1843</v>
      </c>
      <c r="AO5" s="664" t="s">
        <v>1845</v>
      </c>
      <c r="AP5" s="1254"/>
      <c r="AQ5" s="665" t="s">
        <v>1841</v>
      </c>
      <c r="AR5" s="661" t="s">
        <v>1842</v>
      </c>
      <c r="AS5" s="661" t="s">
        <v>1843</v>
      </c>
      <c r="AT5" s="662" t="s">
        <v>1844</v>
      </c>
      <c r="AU5" s="663" t="s">
        <v>1841</v>
      </c>
      <c r="AV5" s="661" t="s">
        <v>1842</v>
      </c>
      <c r="AW5" s="661" t="s">
        <v>1843</v>
      </c>
      <c r="AX5" s="664" t="s">
        <v>1845</v>
      </c>
      <c r="AY5" s="1254"/>
      <c r="AZ5" s="665" t="s">
        <v>1841</v>
      </c>
      <c r="BA5" s="661" t="s">
        <v>1842</v>
      </c>
      <c r="BB5" s="661" t="s">
        <v>1843</v>
      </c>
      <c r="BC5" s="662" t="s">
        <v>1844</v>
      </c>
      <c r="BD5" s="663" t="s">
        <v>1841</v>
      </c>
      <c r="BE5" s="661" t="s">
        <v>1842</v>
      </c>
      <c r="BF5" s="661" t="s">
        <v>1843</v>
      </c>
      <c r="BG5" s="664" t="s">
        <v>1845</v>
      </c>
      <c r="BH5" s="1254"/>
      <c r="BI5" s="665" t="s">
        <v>1841</v>
      </c>
      <c r="BJ5" s="661" t="s">
        <v>1842</v>
      </c>
      <c r="BK5" s="661" t="s">
        <v>1843</v>
      </c>
      <c r="BL5" s="662" t="s">
        <v>1844</v>
      </c>
      <c r="BM5" s="663" t="s">
        <v>1841</v>
      </c>
      <c r="BN5" s="661" t="s">
        <v>1842</v>
      </c>
      <c r="BO5" s="661" t="s">
        <v>1843</v>
      </c>
      <c r="BP5" s="664" t="s">
        <v>1845</v>
      </c>
      <c r="BQ5" s="1254"/>
      <c r="BR5" s="665" t="s">
        <v>1841</v>
      </c>
      <c r="BS5" s="661" t="s">
        <v>1842</v>
      </c>
      <c r="BT5" s="661" t="s">
        <v>1843</v>
      </c>
      <c r="BU5" s="662" t="s">
        <v>1844</v>
      </c>
      <c r="BV5" s="663" t="s">
        <v>1841</v>
      </c>
      <c r="BW5" s="661" t="s">
        <v>1842</v>
      </c>
      <c r="BX5" s="661" t="s">
        <v>1843</v>
      </c>
      <c r="BY5" s="664" t="s">
        <v>1845</v>
      </c>
      <c r="BZ5" s="1254"/>
      <c r="CA5" s="665" t="s">
        <v>1841</v>
      </c>
      <c r="CB5" s="661" t="s">
        <v>1842</v>
      </c>
      <c r="CC5" s="661" t="s">
        <v>1843</v>
      </c>
      <c r="CD5" s="662" t="s">
        <v>1844</v>
      </c>
      <c r="CE5" s="663" t="s">
        <v>1841</v>
      </c>
      <c r="CF5" s="661" t="s">
        <v>1842</v>
      </c>
      <c r="CG5" s="661" t="s">
        <v>1843</v>
      </c>
      <c r="CH5" s="664" t="s">
        <v>1845</v>
      </c>
      <c r="CI5" s="1254"/>
      <c r="CJ5" s="665" t="s">
        <v>1841</v>
      </c>
      <c r="CK5" s="661" t="s">
        <v>1842</v>
      </c>
      <c r="CL5" s="661" t="s">
        <v>1843</v>
      </c>
      <c r="CM5" s="662" t="s">
        <v>1844</v>
      </c>
      <c r="CN5" s="663" t="s">
        <v>1841</v>
      </c>
      <c r="CO5" s="661" t="s">
        <v>1842</v>
      </c>
      <c r="CP5" s="661" t="s">
        <v>1843</v>
      </c>
      <c r="CQ5" s="664" t="s">
        <v>1845</v>
      </c>
      <c r="CR5" s="1254"/>
      <c r="CS5" s="665" t="s">
        <v>1841</v>
      </c>
      <c r="CT5" s="661" t="s">
        <v>1842</v>
      </c>
      <c r="CU5" s="661" t="s">
        <v>1843</v>
      </c>
      <c r="CV5" s="662" t="s">
        <v>1844</v>
      </c>
      <c r="CW5" s="663" t="s">
        <v>1841</v>
      </c>
      <c r="CX5" s="661" t="s">
        <v>1842</v>
      </c>
      <c r="CY5" s="661" t="s">
        <v>1843</v>
      </c>
      <c r="CZ5" s="664" t="s">
        <v>1845</v>
      </c>
      <c r="DA5" s="1254"/>
      <c r="DB5" s="665" t="s">
        <v>1841</v>
      </c>
      <c r="DC5" s="661" t="s">
        <v>1842</v>
      </c>
      <c r="DD5" s="661" t="s">
        <v>1843</v>
      </c>
      <c r="DE5" s="662" t="s">
        <v>1844</v>
      </c>
      <c r="DF5" s="663" t="s">
        <v>1841</v>
      </c>
      <c r="DG5" s="661" t="s">
        <v>1842</v>
      </c>
      <c r="DH5" s="661" t="s">
        <v>1843</v>
      </c>
      <c r="DI5" s="664" t="s">
        <v>1845</v>
      </c>
      <c r="DJ5" s="1254"/>
      <c r="DK5" s="665" t="s">
        <v>1841</v>
      </c>
      <c r="DL5" s="661" t="s">
        <v>1842</v>
      </c>
      <c r="DM5" s="661" t="s">
        <v>1843</v>
      </c>
      <c r="DN5" s="662" t="s">
        <v>1844</v>
      </c>
      <c r="DO5" s="663" t="s">
        <v>1841</v>
      </c>
      <c r="DP5" s="661" t="s">
        <v>1842</v>
      </c>
      <c r="DQ5" s="661" t="s">
        <v>1843</v>
      </c>
      <c r="DR5" s="664" t="s">
        <v>1845</v>
      </c>
      <c r="DS5" s="1254"/>
      <c r="DT5" s="657"/>
      <c r="DU5" s="26" t="s">
        <v>23</v>
      </c>
      <c r="DV5" s="27" t="s">
        <v>24</v>
      </c>
      <c r="DX5" s="666" t="s">
        <v>25</v>
      </c>
      <c r="EA5" s="1305"/>
      <c r="EB5" s="1306"/>
      <c r="EC5" s="1308"/>
      <c r="ED5" s="1310"/>
      <c r="EE5" s="660" t="s">
        <v>1841</v>
      </c>
      <c r="EF5" s="661" t="s">
        <v>1842</v>
      </c>
      <c r="EG5" s="661" t="s">
        <v>1843</v>
      </c>
      <c r="EH5" s="662" t="s">
        <v>1844</v>
      </c>
      <c r="EI5" s="663" t="s">
        <v>1841</v>
      </c>
      <c r="EJ5" s="661" t="s">
        <v>1842</v>
      </c>
      <c r="EK5" s="661" t="s">
        <v>1843</v>
      </c>
      <c r="EL5" s="664" t="s">
        <v>1845</v>
      </c>
      <c r="EM5" s="1254"/>
      <c r="EN5" s="549"/>
      <c r="EP5" s="38" t="s">
        <v>27</v>
      </c>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row>
    <row r="6" spans="2:262" ht="14.25" customHeight="1" thickBot="1" x14ac:dyDescent="0.3">
      <c r="B6" s="656"/>
      <c r="C6" s="656"/>
      <c r="D6" s="656"/>
      <c r="E6" s="656"/>
      <c r="F6" s="656"/>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7"/>
      <c r="BZ6" s="667"/>
      <c r="CA6" s="667"/>
      <c r="CB6" s="667"/>
      <c r="CC6" s="667"/>
      <c r="CD6" s="667"/>
      <c r="CE6" s="667"/>
      <c r="CF6" s="667"/>
      <c r="CG6" s="667"/>
      <c r="CH6" s="667"/>
      <c r="CI6" s="667"/>
      <c r="CJ6" s="667"/>
      <c r="CK6" s="667"/>
      <c r="CL6" s="667"/>
      <c r="CM6" s="667"/>
      <c r="CN6" s="667"/>
      <c r="CO6" s="667"/>
      <c r="CP6" s="667"/>
      <c r="CQ6" s="667"/>
      <c r="CR6" s="667"/>
      <c r="CS6" s="667"/>
      <c r="CT6" s="667"/>
      <c r="CU6" s="667"/>
      <c r="CV6" s="667"/>
      <c r="CW6" s="667"/>
      <c r="CX6" s="667"/>
      <c r="CY6" s="667"/>
      <c r="CZ6" s="667"/>
      <c r="DA6" s="667"/>
      <c r="DB6" s="667"/>
      <c r="DC6" s="667"/>
      <c r="DD6" s="667"/>
      <c r="DE6" s="667"/>
      <c r="DF6" s="667"/>
      <c r="DG6" s="667"/>
      <c r="DH6" s="667"/>
      <c r="DI6" s="667"/>
      <c r="DJ6" s="667"/>
      <c r="DK6" s="667"/>
      <c r="DL6" s="667"/>
      <c r="DM6" s="667"/>
      <c r="DN6" s="667"/>
      <c r="DO6" s="667"/>
      <c r="DP6" s="667"/>
      <c r="DQ6" s="667"/>
      <c r="DR6" s="667"/>
      <c r="DS6" s="667"/>
      <c r="DT6" s="657"/>
      <c r="DU6" s="668"/>
      <c r="DV6" s="668"/>
      <c r="DX6" s="438"/>
      <c r="EA6" s="659"/>
      <c r="EB6" s="659"/>
      <c r="EC6" s="659"/>
      <c r="ED6" s="659"/>
      <c r="EE6" s="669"/>
      <c r="EF6" s="669"/>
      <c r="EG6" s="669"/>
      <c r="EH6" s="669"/>
      <c r="EI6" s="669"/>
      <c r="EJ6" s="669"/>
      <c r="EK6" s="669"/>
      <c r="EL6" s="669"/>
      <c r="EM6" s="669"/>
      <c r="EN6" s="549"/>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row>
    <row r="7" spans="2:262" ht="14.25" customHeight="1" thickBot="1" x14ac:dyDescent="0.3">
      <c r="B7" s="1216" t="s">
        <v>30</v>
      </c>
      <c r="C7" s="1217"/>
      <c r="D7" s="1217"/>
      <c r="E7" s="1217"/>
      <c r="F7" s="1217"/>
      <c r="G7" s="1199" t="s">
        <v>31</v>
      </c>
      <c r="H7" s="1200"/>
      <c r="I7" s="1200"/>
      <c r="J7" s="1200"/>
      <c r="K7" s="1200"/>
      <c r="L7" s="1200"/>
      <c r="M7" s="1200"/>
      <c r="N7" s="1200"/>
      <c r="O7" s="1201"/>
      <c r="P7" s="1199" t="s">
        <v>31</v>
      </c>
      <c r="Q7" s="1200"/>
      <c r="R7" s="1200"/>
      <c r="S7" s="1200"/>
      <c r="T7" s="1200"/>
      <c r="U7" s="1200"/>
      <c r="V7" s="1200"/>
      <c r="W7" s="1200"/>
      <c r="X7" s="1201"/>
      <c r="Y7" s="1199" t="s">
        <v>31</v>
      </c>
      <c r="Z7" s="1200"/>
      <c r="AA7" s="1200"/>
      <c r="AB7" s="1200"/>
      <c r="AC7" s="1200"/>
      <c r="AD7" s="1200"/>
      <c r="AE7" s="1200"/>
      <c r="AF7" s="1200"/>
      <c r="AG7" s="1201"/>
      <c r="AH7" s="1199" t="s">
        <v>31</v>
      </c>
      <c r="AI7" s="1200"/>
      <c r="AJ7" s="1200"/>
      <c r="AK7" s="1200"/>
      <c r="AL7" s="1200"/>
      <c r="AM7" s="1200"/>
      <c r="AN7" s="1200"/>
      <c r="AO7" s="1200"/>
      <c r="AP7" s="1201"/>
      <c r="AQ7" s="1199" t="s">
        <v>31</v>
      </c>
      <c r="AR7" s="1200"/>
      <c r="AS7" s="1200"/>
      <c r="AT7" s="1200"/>
      <c r="AU7" s="1200"/>
      <c r="AV7" s="1200"/>
      <c r="AW7" s="1200"/>
      <c r="AX7" s="1200"/>
      <c r="AY7" s="1201"/>
      <c r="AZ7" s="1199" t="s">
        <v>31</v>
      </c>
      <c r="BA7" s="1200"/>
      <c r="BB7" s="1200"/>
      <c r="BC7" s="1200"/>
      <c r="BD7" s="1200"/>
      <c r="BE7" s="1200"/>
      <c r="BF7" s="1200"/>
      <c r="BG7" s="1200"/>
      <c r="BH7" s="1201"/>
      <c r="BI7" s="1199" t="s">
        <v>31</v>
      </c>
      <c r="BJ7" s="1200"/>
      <c r="BK7" s="1200"/>
      <c r="BL7" s="1200"/>
      <c r="BM7" s="1200"/>
      <c r="BN7" s="1200"/>
      <c r="BO7" s="1200"/>
      <c r="BP7" s="1200"/>
      <c r="BQ7" s="1201"/>
      <c r="BR7" s="1199" t="s">
        <v>31</v>
      </c>
      <c r="BS7" s="1200"/>
      <c r="BT7" s="1200"/>
      <c r="BU7" s="1200"/>
      <c r="BV7" s="1200"/>
      <c r="BW7" s="1200"/>
      <c r="BX7" s="1200"/>
      <c r="BY7" s="1200"/>
      <c r="BZ7" s="1201"/>
      <c r="CA7" s="1199" t="s">
        <v>31</v>
      </c>
      <c r="CB7" s="1200"/>
      <c r="CC7" s="1200"/>
      <c r="CD7" s="1200"/>
      <c r="CE7" s="1200"/>
      <c r="CF7" s="1200"/>
      <c r="CG7" s="1200"/>
      <c r="CH7" s="1200"/>
      <c r="CI7" s="1201"/>
      <c r="CJ7" s="1199" t="s">
        <v>31</v>
      </c>
      <c r="CK7" s="1200"/>
      <c r="CL7" s="1200"/>
      <c r="CM7" s="1200"/>
      <c r="CN7" s="1200"/>
      <c r="CO7" s="1200"/>
      <c r="CP7" s="1200"/>
      <c r="CQ7" s="1200"/>
      <c r="CR7" s="1201"/>
      <c r="CS7" s="1199" t="s">
        <v>31</v>
      </c>
      <c r="CT7" s="1200"/>
      <c r="CU7" s="1200"/>
      <c r="CV7" s="1200"/>
      <c r="CW7" s="1200"/>
      <c r="CX7" s="1200"/>
      <c r="CY7" s="1200"/>
      <c r="CZ7" s="1200"/>
      <c r="DA7" s="1201"/>
      <c r="DB7" s="1199" t="s">
        <v>31</v>
      </c>
      <c r="DC7" s="1200"/>
      <c r="DD7" s="1200"/>
      <c r="DE7" s="1200"/>
      <c r="DF7" s="1200"/>
      <c r="DG7" s="1200"/>
      <c r="DH7" s="1200"/>
      <c r="DI7" s="1200"/>
      <c r="DJ7" s="1201"/>
      <c r="DK7" s="1199" t="s">
        <v>31</v>
      </c>
      <c r="DL7" s="1200"/>
      <c r="DM7" s="1200"/>
      <c r="DN7" s="1200"/>
      <c r="DO7" s="1200"/>
      <c r="DP7" s="1200"/>
      <c r="DQ7" s="1200"/>
      <c r="DR7" s="1200"/>
      <c r="DS7" s="1201"/>
      <c r="DT7" s="657"/>
      <c r="DU7" s="668"/>
      <c r="DV7" s="668"/>
      <c r="DX7" s="9"/>
      <c r="EA7" s="1216" t="s">
        <v>30</v>
      </c>
      <c r="EB7" s="1217"/>
      <c r="EC7" s="1217"/>
      <c r="ED7" s="1217"/>
      <c r="EE7" s="1199" t="s">
        <v>31</v>
      </c>
      <c r="EF7" s="1200"/>
      <c r="EG7" s="1200"/>
      <c r="EH7" s="1200"/>
      <c r="EI7" s="1200"/>
      <c r="EJ7" s="1200"/>
      <c r="EK7" s="1200"/>
      <c r="EL7" s="1200"/>
      <c r="EM7" s="1201"/>
      <c r="EN7" s="54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row>
    <row r="8" spans="2:262" ht="9" customHeight="1" thickBot="1" x14ac:dyDescent="0.3">
      <c r="B8" s="281"/>
      <c r="C8" s="670"/>
      <c r="D8" s="670"/>
      <c r="E8" s="670"/>
      <c r="F8" s="670"/>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671"/>
      <c r="BB8" s="671"/>
      <c r="BC8" s="671"/>
      <c r="BD8" s="671"/>
      <c r="BE8" s="671"/>
      <c r="BF8" s="671"/>
      <c r="BG8" s="671"/>
      <c r="BH8" s="671"/>
      <c r="BI8" s="671"/>
      <c r="BJ8" s="671"/>
      <c r="BK8" s="671"/>
      <c r="BL8" s="671"/>
      <c r="BM8" s="671"/>
      <c r="BN8" s="671"/>
      <c r="BO8" s="671"/>
      <c r="BP8" s="671"/>
      <c r="BQ8" s="671"/>
      <c r="BR8" s="671"/>
      <c r="BS8" s="671"/>
      <c r="BT8" s="671"/>
      <c r="BU8" s="671"/>
      <c r="BV8" s="671"/>
      <c r="BW8" s="671"/>
      <c r="BX8" s="671"/>
      <c r="BY8" s="671"/>
      <c r="BZ8" s="671"/>
      <c r="CA8" s="671"/>
      <c r="CB8" s="671"/>
      <c r="CC8" s="671"/>
      <c r="CD8" s="671"/>
      <c r="CE8" s="671"/>
      <c r="CF8" s="671"/>
      <c r="CG8" s="671"/>
      <c r="CH8" s="671"/>
      <c r="CI8" s="671"/>
      <c r="CJ8" s="671"/>
      <c r="CK8" s="671"/>
      <c r="CL8" s="671"/>
      <c r="CM8" s="671"/>
      <c r="CN8" s="671"/>
      <c r="CO8" s="671"/>
      <c r="CP8" s="671"/>
      <c r="CQ8" s="671"/>
      <c r="CR8" s="671"/>
      <c r="CS8" s="671"/>
      <c r="CT8" s="671"/>
      <c r="CU8" s="671"/>
      <c r="CV8" s="671"/>
      <c r="CW8" s="671"/>
      <c r="CX8" s="671"/>
      <c r="CY8" s="671"/>
      <c r="CZ8" s="671"/>
      <c r="DA8" s="671"/>
      <c r="DB8" s="671"/>
      <c r="DC8" s="671"/>
      <c r="DD8" s="671"/>
      <c r="DE8" s="671"/>
      <c r="DF8" s="671"/>
      <c r="DG8" s="671"/>
      <c r="DH8" s="671"/>
      <c r="DI8" s="671"/>
      <c r="DJ8" s="671"/>
      <c r="DK8" s="671"/>
      <c r="DL8" s="671"/>
      <c r="DM8" s="671"/>
      <c r="DN8" s="671"/>
      <c r="DO8" s="671"/>
      <c r="DP8" s="671"/>
      <c r="DQ8" s="671"/>
      <c r="DR8" s="671"/>
      <c r="DS8" s="671"/>
      <c r="DT8" s="657"/>
      <c r="DU8" s="668"/>
      <c r="DV8" s="668"/>
      <c r="DX8" s="43"/>
      <c r="EA8" s="281"/>
      <c r="EB8" s="670"/>
      <c r="EC8" s="670"/>
      <c r="ED8" s="670"/>
      <c r="EE8" s="672"/>
      <c r="EF8" s="672"/>
      <c r="EG8" s="672"/>
      <c r="EH8" s="672"/>
      <c r="EI8" s="672"/>
      <c r="EJ8" s="672"/>
      <c r="EK8" s="672"/>
      <c r="EL8" s="672"/>
      <c r="EM8" s="672"/>
      <c r="EN8" s="549"/>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row>
    <row r="9" spans="2:262" ht="14.25" customHeight="1" thickBot="1" x14ac:dyDescent="0.25">
      <c r="B9" s="40" t="s">
        <v>36</v>
      </c>
      <c r="C9" s="41" t="s">
        <v>1846</v>
      </c>
      <c r="D9" s="441"/>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c r="BC9" s="656"/>
      <c r="BD9" s="656"/>
      <c r="BE9" s="656"/>
      <c r="BF9" s="656"/>
      <c r="BG9" s="656"/>
      <c r="BH9" s="656"/>
      <c r="BI9" s="656"/>
      <c r="BJ9" s="656"/>
      <c r="BK9" s="656"/>
      <c r="BL9" s="656"/>
      <c r="BM9" s="656"/>
      <c r="BN9" s="656"/>
      <c r="BO9" s="656"/>
      <c r="BP9" s="656"/>
      <c r="BQ9" s="656"/>
      <c r="BR9" s="656"/>
      <c r="BS9" s="656"/>
      <c r="BT9" s="656"/>
      <c r="BU9" s="656"/>
      <c r="BV9" s="656"/>
      <c r="BW9" s="656"/>
      <c r="BX9" s="656"/>
      <c r="BY9" s="656"/>
      <c r="BZ9" s="656"/>
      <c r="CA9" s="656"/>
      <c r="CB9" s="656"/>
      <c r="CC9" s="656"/>
      <c r="CD9" s="656"/>
      <c r="CE9" s="656"/>
      <c r="CF9" s="656"/>
      <c r="CG9" s="656"/>
      <c r="CH9" s="656"/>
      <c r="CI9" s="656"/>
      <c r="CJ9" s="656"/>
      <c r="CK9" s="656"/>
      <c r="CL9" s="656"/>
      <c r="CM9" s="656"/>
      <c r="CN9" s="656"/>
      <c r="CO9" s="656"/>
      <c r="CP9" s="656"/>
      <c r="CQ9" s="656"/>
      <c r="CR9" s="656"/>
      <c r="CS9" s="656"/>
      <c r="CT9" s="656"/>
      <c r="CU9" s="656"/>
      <c r="CV9" s="656"/>
      <c r="CW9" s="656"/>
      <c r="CX9" s="656"/>
      <c r="CY9" s="656"/>
      <c r="CZ9" s="656"/>
      <c r="DA9" s="656"/>
      <c r="DB9" s="656"/>
      <c r="DC9" s="656"/>
      <c r="DD9" s="656"/>
      <c r="DE9" s="656"/>
      <c r="DF9" s="656"/>
      <c r="DG9" s="656"/>
      <c r="DH9" s="656"/>
      <c r="DI9" s="656"/>
      <c r="DJ9" s="656"/>
      <c r="DK9" s="656"/>
      <c r="DL9" s="656"/>
      <c r="DM9" s="656"/>
      <c r="DN9" s="656"/>
      <c r="DO9" s="656"/>
      <c r="DP9" s="656"/>
      <c r="DQ9" s="656"/>
      <c r="DR9" s="656"/>
      <c r="DS9" s="656"/>
      <c r="DT9" s="657"/>
      <c r="DU9" s="673"/>
      <c r="DV9" s="673"/>
      <c r="DX9" s="43"/>
      <c r="EA9" s="40" t="s">
        <v>36</v>
      </c>
      <c r="EB9" s="41" t="s">
        <v>1846</v>
      </c>
      <c r="EC9" s="659"/>
      <c r="ED9" s="659"/>
      <c r="EE9" s="659"/>
      <c r="EF9" s="659"/>
      <c r="EG9" s="659"/>
      <c r="EH9" s="659"/>
      <c r="EI9" s="659"/>
      <c r="EJ9" s="659"/>
      <c r="EK9" s="659"/>
      <c r="EL9" s="659"/>
      <c r="EM9" s="659"/>
      <c r="EN9" s="549"/>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row>
    <row r="10" spans="2:262" ht="14.25" customHeight="1" x14ac:dyDescent="0.25">
      <c r="B10" s="62">
        <v>1</v>
      </c>
      <c r="C10" s="63" t="s">
        <v>1847</v>
      </c>
      <c r="D10" s="46" t="s">
        <v>40</v>
      </c>
      <c r="E10" s="46" t="s">
        <v>41</v>
      </c>
      <c r="F10" s="442">
        <v>3</v>
      </c>
      <c r="G10" s="674">
        <v>0.21089272688296393</v>
      </c>
      <c r="H10" s="444">
        <v>1.5737280473665294E-2</v>
      </c>
      <c r="I10" s="444">
        <v>7.5972059828464111E-2</v>
      </c>
      <c r="J10" s="675">
        <f>SUM(G10:I10)</f>
        <v>0.3026020671850933</v>
      </c>
      <c r="K10" s="676">
        <v>0.26783078613646005</v>
      </c>
      <c r="L10" s="444">
        <v>7.9497210336014756E-3</v>
      </c>
      <c r="M10" s="444">
        <v>7.1308505440084602E-2</v>
      </c>
      <c r="N10" s="677">
        <f t="shared" ref="N10:N17" si="0">SUM(K10:M10)</f>
        <v>0.34708901261014613</v>
      </c>
      <c r="O10" s="678">
        <f>N10+J10</f>
        <v>0.64969107979523943</v>
      </c>
      <c r="P10" s="679">
        <v>0.21998142296895662</v>
      </c>
      <c r="Q10" s="444">
        <v>1.7103587297881084E-2</v>
      </c>
      <c r="R10" s="444">
        <v>8.1942696121332759E-2</v>
      </c>
      <c r="S10" s="678">
        <f>SUM(P10:R10)</f>
        <v>0.31902770638817046</v>
      </c>
      <c r="T10" s="676">
        <v>0.2803765519242315</v>
      </c>
      <c r="U10" s="444">
        <v>8.9054732038016393E-3</v>
      </c>
      <c r="V10" s="444">
        <v>7.7958286157652879E-2</v>
      </c>
      <c r="W10" s="677">
        <f t="shared" ref="W10:W17" si="1">SUM(T10:V10)</f>
        <v>0.36724031128568602</v>
      </c>
      <c r="X10" s="678">
        <f>W10+S10</f>
        <v>0.68626801767385648</v>
      </c>
      <c r="Y10" s="679">
        <v>0.24360012429550904</v>
      </c>
      <c r="Z10" s="444">
        <v>1.9500553105264107E-2</v>
      </c>
      <c r="AA10" s="444">
        <v>7.6665267356945677E-2</v>
      </c>
      <c r="AB10" s="678">
        <f>SUM(Y10:AA10)</f>
        <v>0.33976594475771882</v>
      </c>
      <c r="AC10" s="676">
        <v>0.32759292844050886</v>
      </c>
      <c r="AD10" s="444">
        <v>1.5286379139384465E-2</v>
      </c>
      <c r="AE10" s="444">
        <v>7.5634847899999968E-2</v>
      </c>
      <c r="AF10" s="677">
        <f t="shared" ref="AF10:AF17" si="2">SUM(AC10:AE10)</f>
        <v>0.41851415547989329</v>
      </c>
      <c r="AG10" s="678">
        <f>AF10+AB10</f>
        <v>0.75828010023761205</v>
      </c>
      <c r="AH10" s="679">
        <v>0.20772334178432408</v>
      </c>
      <c r="AI10" s="444">
        <v>2.3523788429718806E-2</v>
      </c>
      <c r="AJ10" s="444">
        <v>8.9075522410411168E-2</v>
      </c>
      <c r="AK10" s="678">
        <f>SUM(AH10:AJ10)</f>
        <v>0.32032265262445403</v>
      </c>
      <c r="AL10" s="676">
        <v>0.37843675463706627</v>
      </c>
      <c r="AM10" s="444">
        <v>1.7980792968858239E-2</v>
      </c>
      <c r="AN10" s="444">
        <v>9.1263082806673168E-2</v>
      </c>
      <c r="AO10" s="677">
        <f t="shared" ref="AO10:AO17" si="3">SUM(AL10:AN10)</f>
        <v>0.48768063041259768</v>
      </c>
      <c r="AP10" s="678">
        <f>AO10+AK10</f>
        <v>0.80800328303705171</v>
      </c>
      <c r="AQ10" s="679">
        <v>0.29051461034987358</v>
      </c>
      <c r="AR10" s="444">
        <v>3.6452710501681196E-2</v>
      </c>
      <c r="AS10" s="444">
        <v>0.11649960406665727</v>
      </c>
      <c r="AT10" s="678">
        <f>SUM(AQ10:AS10)</f>
        <v>0.44346692491821205</v>
      </c>
      <c r="AU10" s="676">
        <v>0.45842709039152785</v>
      </c>
      <c r="AV10" s="444">
        <v>2.7885209757616103E-2</v>
      </c>
      <c r="AW10" s="444">
        <v>0.13206176037020789</v>
      </c>
      <c r="AX10" s="677">
        <f t="shared" ref="AX10:AX17" si="4">SUM(AU10:AW10)</f>
        <v>0.61837406051935184</v>
      </c>
      <c r="AY10" s="678">
        <f>AX10+AT10</f>
        <v>1.0618409854375639</v>
      </c>
      <c r="AZ10" s="679">
        <v>0.10029878517177991</v>
      </c>
      <c r="BA10" s="444">
        <v>2.223777775551472E-2</v>
      </c>
      <c r="BB10" s="444">
        <v>6.8892394157366255E-2</v>
      </c>
      <c r="BC10" s="678">
        <f>SUM(AZ10:BB10)</f>
        <v>0.1914289570846609</v>
      </c>
      <c r="BD10" s="676">
        <v>0.17256369219578435</v>
      </c>
      <c r="BE10" s="444">
        <v>2.1247970134088856E-2</v>
      </c>
      <c r="BF10" s="444">
        <v>0.10248597056197895</v>
      </c>
      <c r="BG10" s="677">
        <f t="shared" ref="BG10:BG17" si="5">SUM(BD10:BF10)</f>
        <v>0.29629763289185218</v>
      </c>
      <c r="BH10" s="678">
        <f>BG10+BC10</f>
        <v>0.48772658997651308</v>
      </c>
      <c r="BI10" s="1035">
        <v>0.21099999999999999</v>
      </c>
      <c r="BJ10" s="1003">
        <v>6.0000000000000001E-3</v>
      </c>
      <c r="BK10" s="1003">
        <v>4.9000000000000002E-2</v>
      </c>
      <c r="BL10" s="678">
        <v>0.26600000000000001</v>
      </c>
      <c r="BM10" s="1037">
        <v>0.35</v>
      </c>
      <c r="BN10" s="1003">
        <v>8.9999999999999993E-3</v>
      </c>
      <c r="BO10" s="1003">
        <v>4.5999999999999999E-2</v>
      </c>
      <c r="BP10" s="677">
        <v>0.40500000000000003</v>
      </c>
      <c r="BQ10" s="678">
        <v>0.67100000000000004</v>
      </c>
      <c r="BR10" s="679">
        <v>0.14931597230150562</v>
      </c>
      <c r="BS10" s="444">
        <v>1.4462237942095437E-2</v>
      </c>
      <c r="BT10" s="444">
        <v>4.5889216475151269E-2</v>
      </c>
      <c r="BU10" s="678">
        <f>SUM(BR10:BT10)</f>
        <v>0.20966742671875233</v>
      </c>
      <c r="BV10" s="676">
        <v>0.252298032569925</v>
      </c>
      <c r="BW10" s="444">
        <v>1.0341925120151236E-2</v>
      </c>
      <c r="BX10" s="444">
        <v>5.437982478938902E-2</v>
      </c>
      <c r="BY10" s="677">
        <f t="shared" ref="BY10:BY17" si="6">SUM(BV10:BX10)</f>
        <v>0.31701978247946527</v>
      </c>
      <c r="BZ10" s="678">
        <f>BY10+BU10</f>
        <v>0.52668720919821754</v>
      </c>
      <c r="CA10" s="679">
        <v>0.14279330782625405</v>
      </c>
      <c r="CB10" s="444">
        <v>1.3389853058882175E-2</v>
      </c>
      <c r="CC10" s="444">
        <v>4.2486499534143525E-2</v>
      </c>
      <c r="CD10" s="678">
        <f>SUM(CA10:CC10)</f>
        <v>0.19866966041927975</v>
      </c>
      <c r="CE10" s="676">
        <v>0.25622320470914478</v>
      </c>
      <c r="CF10" s="444">
        <v>1.0963545557974365E-2</v>
      </c>
      <c r="CG10" s="444">
        <v>5.764842421373205E-2</v>
      </c>
      <c r="CH10" s="677">
        <f t="shared" ref="CH10:CH17" si="7">SUM(CE10:CG10)</f>
        <v>0.3248351744808512</v>
      </c>
      <c r="CI10" s="678">
        <f>CH10+CD10</f>
        <v>0.523504834900131</v>
      </c>
      <c r="CJ10" s="679">
        <v>0.13869936069683436</v>
      </c>
      <c r="CK10" s="444">
        <v>1.2539355685911746E-2</v>
      </c>
      <c r="CL10" s="444">
        <v>3.9787839878836211E-2</v>
      </c>
      <c r="CM10" s="678">
        <f>SUM(CJ10:CL10)</f>
        <v>0.19102655626158233</v>
      </c>
      <c r="CN10" s="676">
        <v>0.2639815446938667</v>
      </c>
      <c r="CO10" s="444">
        <v>1.1751653745644023E-2</v>
      </c>
      <c r="CP10" s="444">
        <v>6.1792448141835314E-2</v>
      </c>
      <c r="CQ10" s="677">
        <f t="shared" ref="CQ10:CQ17" si="8">SUM(CN10:CP10)</f>
        <v>0.33752564658134604</v>
      </c>
      <c r="CR10" s="678">
        <f>CQ10+CM10</f>
        <v>0.52855220284292836</v>
      </c>
      <c r="CS10" s="679">
        <v>0.14034336509124673</v>
      </c>
      <c r="CT10" s="444">
        <v>1.2174660989961016E-2</v>
      </c>
      <c r="CU10" s="444">
        <v>3.8630650105245898E-2</v>
      </c>
      <c r="CV10" s="678">
        <f>SUM(CS10:CU10)</f>
        <v>0.19114867618645365</v>
      </c>
      <c r="CW10" s="676">
        <v>0.28301998283104973</v>
      </c>
      <c r="CX10" s="444">
        <v>1.3076559017084252E-2</v>
      </c>
      <c r="CY10" s="444">
        <v>6.8759054038359538E-2</v>
      </c>
      <c r="CZ10" s="677">
        <f t="shared" ref="CZ10:CZ17" si="9">SUM(CW10:CY10)</f>
        <v>0.36485559588649352</v>
      </c>
      <c r="DA10" s="678">
        <f>CZ10+CV10</f>
        <v>0.55600427207294723</v>
      </c>
      <c r="DB10" s="679">
        <v>0.113750072908873</v>
      </c>
      <c r="DC10" s="444">
        <v>9.4159475004380964E-3</v>
      </c>
      <c r="DD10" s="444">
        <v>2.9877150057707982E-2</v>
      </c>
      <c r="DE10" s="678">
        <f>SUM(DB10:DD10)</f>
        <v>0.1530431704670191</v>
      </c>
      <c r="DF10" s="676">
        <v>0.24280088674533198</v>
      </c>
      <c r="DG10" s="444">
        <v>1.1613956838719823E-2</v>
      </c>
      <c r="DH10" s="444">
        <v>6.1068411409255563E-2</v>
      </c>
      <c r="DI10" s="677">
        <f t="shared" ref="DI10:DI17" si="10">SUM(DF10:DH10)</f>
        <v>0.31548325499330737</v>
      </c>
      <c r="DJ10" s="678">
        <f>DI10+DE10</f>
        <v>0.46852642546032647</v>
      </c>
      <c r="DK10" s="679">
        <v>0.11287313904400192</v>
      </c>
      <c r="DL10" s="444">
        <v>8.8582584675435967E-3</v>
      </c>
      <c r="DM10" s="444">
        <v>2.8107582107105906E-2</v>
      </c>
      <c r="DN10" s="678">
        <f>SUM(DK10:DM10)</f>
        <v>0.14983897961865142</v>
      </c>
      <c r="DO10" s="676">
        <v>0.25478853025245313</v>
      </c>
      <c r="DP10" s="444">
        <v>1.25892412927716E-2</v>
      </c>
      <c r="DQ10" s="444">
        <v>6.6196644026972992E-2</v>
      </c>
      <c r="DR10" s="677">
        <f t="shared" ref="DR10:DR17" si="11">SUM(DO10:DQ10)</f>
        <v>0.33357441557219775</v>
      </c>
      <c r="DS10" s="678">
        <f>DR10+DN10</f>
        <v>0.48341339519084914</v>
      </c>
      <c r="DT10" s="657"/>
      <c r="DU10" s="448"/>
      <c r="DV10" s="294"/>
      <c r="DX10" s="43">
        <f t="shared" ref="DX10:DX16" si="12" xml:space="preserve"> IF( SUM( EP10:JB10 ) = 0, 0, $EP$5 )</f>
        <v>0</v>
      </c>
      <c r="EA10" s="62">
        <v>1</v>
      </c>
      <c r="EB10" s="63" t="s">
        <v>1847</v>
      </c>
      <c r="EC10" s="46" t="s">
        <v>41</v>
      </c>
      <c r="ED10" s="442">
        <v>3</v>
      </c>
      <c r="EE10" s="680" t="s">
        <v>1848</v>
      </c>
      <c r="EF10" s="574" t="s">
        <v>1849</v>
      </c>
      <c r="EG10" s="681" t="s">
        <v>1850</v>
      </c>
      <c r="EH10" s="682" t="s">
        <v>1851</v>
      </c>
      <c r="EI10" s="683" t="s">
        <v>1852</v>
      </c>
      <c r="EJ10" s="574" t="s">
        <v>1853</v>
      </c>
      <c r="EK10" s="684" t="s">
        <v>1854</v>
      </c>
      <c r="EL10" s="685" t="s">
        <v>1855</v>
      </c>
      <c r="EM10" s="682" t="s">
        <v>1856</v>
      </c>
      <c r="EN10" s="549"/>
      <c r="EP10" s="61">
        <f xml:space="preserve"> IF( ISNUMBER(G10), 0, 1 )</f>
        <v>0</v>
      </c>
      <c r="EQ10" s="61">
        <f>IF('[1]Validation flags'!$H$3=1,0, IF( ISNUMBER(H10), 0, 1 ))</f>
        <v>0</v>
      </c>
      <c r="ER10" s="61">
        <f>IF('[1]Validation flags'!$H$3=1,0, IF( ISNUMBER(I10), 0, 1 ))</f>
        <v>0</v>
      </c>
      <c r="ES10" s="60"/>
      <c r="ET10" s="61">
        <f t="shared" ref="ET10:ET16" si="13" xml:space="preserve"> IF( ISNUMBER(K10), 0, 1 )</f>
        <v>0</v>
      </c>
      <c r="EU10" s="61">
        <f>IF('[1]Validation flags'!$H$3=1,0, IF( ISNUMBER(L10), 0, 1 ))</f>
        <v>0</v>
      </c>
      <c r="EV10" s="61">
        <f>IF('[1]Validation flags'!$H$3=1,0, IF( ISNUMBER(M10), 0, 1 ))</f>
        <v>0</v>
      </c>
      <c r="EW10" s="60"/>
      <c r="EX10" s="60"/>
      <c r="EY10" s="61">
        <f xml:space="preserve"> IF( ISNUMBER(P10), 0, 1 )</f>
        <v>0</v>
      </c>
      <c r="EZ10" s="61">
        <f>IF('[1]Validation flags'!$H$3=1,0, IF( ISNUMBER(Q10), 0, 1 ))</f>
        <v>0</v>
      </c>
      <c r="FA10" s="61">
        <f>IF('[1]Validation flags'!$H$3=1,0, IF( ISNUMBER(R10), 0, 1 ))</f>
        <v>0</v>
      </c>
      <c r="FB10" s="60"/>
      <c r="FC10" s="61">
        <f t="shared" ref="FC10:FC16" si="14" xml:space="preserve"> IF( ISNUMBER(T10), 0, 1 )</f>
        <v>0</v>
      </c>
      <c r="FD10" s="61">
        <f>IF('[1]Validation flags'!$H$3=1,0, IF( ISNUMBER(U10), 0, 1 ))</f>
        <v>0</v>
      </c>
      <c r="FE10" s="61">
        <f>IF('[1]Validation flags'!$H$3=1,0, IF( ISNUMBER(V10), 0, 1 ))</f>
        <v>0</v>
      </c>
      <c r="FF10" s="60"/>
      <c r="FG10" s="60"/>
      <c r="FH10" s="61">
        <f xml:space="preserve"> IF( ISNUMBER(Y10), 0, 1 )</f>
        <v>0</v>
      </c>
      <c r="FI10" s="61">
        <f>IF('[1]Validation flags'!$H$3=1,0, IF( ISNUMBER(Z10), 0, 1 ))</f>
        <v>0</v>
      </c>
      <c r="FJ10" s="61">
        <f>IF('[1]Validation flags'!$H$3=1,0, IF( ISNUMBER(AA10), 0, 1 ))</f>
        <v>0</v>
      </c>
      <c r="FK10" s="60"/>
      <c r="FL10" s="61">
        <f t="shared" ref="FL10:FL16" si="15" xml:space="preserve"> IF( ISNUMBER(AC10), 0, 1 )</f>
        <v>0</v>
      </c>
      <c r="FM10" s="61">
        <f>IF('[1]Validation flags'!$H$3=1,0, IF( ISNUMBER(AD10), 0, 1 ))</f>
        <v>0</v>
      </c>
      <c r="FN10" s="61">
        <f>IF('[1]Validation flags'!$H$3=1,0, IF( ISNUMBER(AE10), 0, 1 ))</f>
        <v>0</v>
      </c>
      <c r="FO10" s="60"/>
      <c r="FP10" s="60"/>
      <c r="FQ10" s="61">
        <f xml:space="preserve"> IF( ISNUMBER(AH10), 0, 1 )</f>
        <v>0</v>
      </c>
      <c r="FR10" s="61">
        <f>IF('[1]Validation flags'!$H$3=1,0, IF( ISNUMBER(AI10), 0, 1 ))</f>
        <v>0</v>
      </c>
      <c r="FS10" s="61">
        <f>IF('[1]Validation flags'!$H$3=1,0, IF( ISNUMBER(AJ10), 0, 1 ))</f>
        <v>0</v>
      </c>
      <c r="FT10" s="60"/>
      <c r="FU10" s="61">
        <f t="shared" ref="FU10:FU16" si="16" xml:space="preserve"> IF( ISNUMBER(AL10), 0, 1 )</f>
        <v>0</v>
      </c>
      <c r="FV10" s="61">
        <f>IF('[1]Validation flags'!$H$3=1,0, IF( ISNUMBER(AM10), 0, 1 ))</f>
        <v>0</v>
      </c>
      <c r="FW10" s="61">
        <f>IF('[1]Validation flags'!$H$3=1,0, IF( ISNUMBER(AN10), 0, 1 ))</f>
        <v>0</v>
      </c>
      <c r="FX10" s="60"/>
      <c r="FY10" s="60"/>
      <c r="FZ10" s="60"/>
      <c r="GA10" s="60"/>
      <c r="GB10" s="60"/>
      <c r="GC10" s="60"/>
      <c r="GD10" s="60"/>
      <c r="GE10" s="60"/>
      <c r="GF10" s="60"/>
      <c r="GG10" s="60"/>
      <c r="GH10" s="60"/>
      <c r="GI10" s="61">
        <f xml:space="preserve"> IF( ISNUMBER(AZ10), 0, 1 )</f>
        <v>0</v>
      </c>
      <c r="GJ10" s="61">
        <f>IF('[1]Validation flags'!$H$3=1,0, IF( ISNUMBER(BA10), 0, 1 ))</f>
        <v>0</v>
      </c>
      <c r="GK10" s="61">
        <f>IF('[1]Validation flags'!$H$3=1,0, IF( ISNUMBER(BB10), 0, 1 ))</f>
        <v>0</v>
      </c>
      <c r="GL10" s="60"/>
      <c r="GM10" s="61">
        <f t="shared" ref="GM10:GM16" si="17" xml:space="preserve"> IF( ISNUMBER(BD10), 0, 1 )</f>
        <v>0</v>
      </c>
      <c r="GN10" s="61">
        <f>IF('[1]Validation flags'!$H$3=1,0, IF( ISNUMBER(BE10), 0, 1 ))</f>
        <v>0</v>
      </c>
      <c r="GO10" s="61">
        <f>IF('[1]Validation flags'!$H$3=1,0, IF( ISNUMBER(BF10), 0, 1 ))</f>
        <v>0</v>
      </c>
      <c r="GP10" s="60"/>
      <c r="GQ10" s="60"/>
      <c r="GR10" s="61">
        <f xml:space="preserve"> IF( ISNUMBER(BI10), 0, 1 )</f>
        <v>0</v>
      </c>
      <c r="GS10" s="61">
        <f>IF('[1]Validation flags'!$H$3=1,0, IF( ISNUMBER(BJ10), 0, 1 ))</f>
        <v>0</v>
      </c>
      <c r="GT10" s="61">
        <f>IF('[1]Validation flags'!$H$3=1,0, IF( ISNUMBER(BK10), 0, 1 ))</f>
        <v>0</v>
      </c>
      <c r="GU10" s="60"/>
      <c r="GV10" s="61">
        <f t="shared" ref="GV10:GV16" si="18" xml:space="preserve"> IF( ISNUMBER(BM10), 0, 1 )</f>
        <v>0</v>
      </c>
      <c r="GW10" s="61">
        <f>IF('[1]Validation flags'!$H$3=1,0, IF( ISNUMBER(BN10), 0, 1 ))</f>
        <v>0</v>
      </c>
      <c r="GX10" s="61">
        <f>IF('[1]Validation flags'!$H$3=1,0, IF( ISNUMBER(BO10), 0, 1 ))</f>
        <v>0</v>
      </c>
      <c r="GY10" s="60"/>
      <c r="GZ10" s="60"/>
      <c r="HA10" s="61">
        <f xml:space="preserve"> IF( ISNUMBER(BR10), 0, 1 )</f>
        <v>0</v>
      </c>
      <c r="HB10" s="61">
        <f>IF('[1]Validation flags'!$H$3=1,0, IF( ISNUMBER(BS10), 0, 1 ))</f>
        <v>0</v>
      </c>
      <c r="HC10" s="61">
        <f>IF('[1]Validation flags'!$H$3=1,0, IF( ISNUMBER(BT10), 0, 1 ))</f>
        <v>0</v>
      </c>
      <c r="HD10" s="60"/>
      <c r="HE10" s="61">
        <f t="shared" ref="HE10:HE16" si="19" xml:space="preserve"> IF( ISNUMBER(BV10), 0, 1 )</f>
        <v>0</v>
      </c>
      <c r="HF10" s="61">
        <f>IF('[1]Validation flags'!$H$3=1,0, IF( ISNUMBER(BW10), 0, 1 ))</f>
        <v>0</v>
      </c>
      <c r="HG10" s="61">
        <f>IF('[1]Validation flags'!$H$3=1,0, IF( ISNUMBER(BX10), 0, 1 ))</f>
        <v>0</v>
      </c>
      <c r="HH10" s="60"/>
      <c r="HI10" s="60"/>
      <c r="HJ10" s="61">
        <f xml:space="preserve"> IF( ISNUMBER(CA10), 0, 1 )</f>
        <v>0</v>
      </c>
      <c r="HK10" s="61">
        <f>IF('[1]Validation flags'!$H$3=1,0, IF( ISNUMBER(CB10), 0, 1 ))</f>
        <v>0</v>
      </c>
      <c r="HL10" s="61">
        <f>IF('[1]Validation flags'!$H$3=1,0, IF( ISNUMBER(CC10), 0, 1 ))</f>
        <v>0</v>
      </c>
      <c r="HM10" s="60"/>
      <c r="HN10" s="61">
        <f t="shared" ref="HN10:HN16" si="20" xml:space="preserve"> IF( ISNUMBER(CE10), 0, 1 )</f>
        <v>0</v>
      </c>
      <c r="HO10" s="61">
        <f>IF('[1]Validation flags'!$H$3=1,0, IF( ISNUMBER(CF10), 0, 1 ))</f>
        <v>0</v>
      </c>
      <c r="HP10" s="61">
        <f>IF('[1]Validation flags'!$H$3=1,0, IF( ISNUMBER(CG10), 0, 1 ))</f>
        <v>0</v>
      </c>
      <c r="HQ10" s="60"/>
      <c r="HR10" s="60"/>
      <c r="HS10" s="61">
        <f xml:space="preserve"> IF( ISNUMBER(CJ10), 0, 1 )</f>
        <v>0</v>
      </c>
      <c r="HT10" s="61">
        <f>IF('[1]Validation flags'!$H$3=1,0, IF( ISNUMBER(CK10), 0, 1 ))</f>
        <v>0</v>
      </c>
      <c r="HU10" s="61">
        <f>IF('[1]Validation flags'!$H$3=1,0, IF( ISNUMBER(CL10), 0, 1 ))</f>
        <v>0</v>
      </c>
      <c r="HV10" s="60"/>
      <c r="HW10" s="61">
        <f t="shared" ref="HW10:HW16" si="21" xml:space="preserve"> IF( ISNUMBER(CN10), 0, 1 )</f>
        <v>0</v>
      </c>
      <c r="HX10" s="61">
        <f>IF('[1]Validation flags'!$H$3=1,0, IF( ISNUMBER(CO10), 0, 1 ))</f>
        <v>0</v>
      </c>
      <c r="HY10" s="61">
        <f>IF('[1]Validation flags'!$H$3=1,0, IF( ISNUMBER(CP10), 0, 1 ))</f>
        <v>0</v>
      </c>
      <c r="HZ10" s="60"/>
      <c r="IA10" s="60"/>
      <c r="IB10" s="61">
        <f xml:space="preserve"> IF( ISNUMBER(CS10), 0, 1 )</f>
        <v>0</v>
      </c>
      <c r="IC10" s="61">
        <f>IF('[1]Validation flags'!$H$3=1,0, IF( ISNUMBER(CT10), 0, 1 ))</f>
        <v>0</v>
      </c>
      <c r="ID10" s="61">
        <f>IF('[1]Validation flags'!$H$3=1,0, IF( ISNUMBER(CU10), 0, 1 ))</f>
        <v>0</v>
      </c>
      <c r="IE10" s="60"/>
      <c r="IF10" s="61">
        <f t="shared" ref="IF10:IF16" si="22" xml:space="preserve"> IF( ISNUMBER(CW10), 0, 1 )</f>
        <v>0</v>
      </c>
      <c r="IG10" s="61">
        <f>IF('[1]Validation flags'!$H$3=1,0, IF( ISNUMBER(CX10), 0, 1 ))</f>
        <v>0</v>
      </c>
      <c r="IH10" s="61">
        <f>IF('[1]Validation flags'!$H$3=1,0, IF( ISNUMBER(CY10), 0, 1 ))</f>
        <v>0</v>
      </c>
      <c r="II10" s="60"/>
      <c r="IJ10" s="60"/>
      <c r="IK10" s="61">
        <f xml:space="preserve"> IF( ISNUMBER(DB10), 0, 1 )</f>
        <v>0</v>
      </c>
      <c r="IL10" s="61">
        <f>IF('[1]Validation flags'!$H$3=1,0, IF( ISNUMBER(DC10), 0, 1 ))</f>
        <v>0</v>
      </c>
      <c r="IM10" s="61">
        <f>IF('[1]Validation flags'!$H$3=1,0, IF( ISNUMBER(DD10), 0, 1 ))</f>
        <v>0</v>
      </c>
      <c r="IN10" s="60"/>
      <c r="IO10" s="61">
        <f t="shared" ref="IO10:IO16" si="23" xml:space="preserve"> IF( ISNUMBER(DF10), 0, 1 )</f>
        <v>0</v>
      </c>
      <c r="IP10" s="61">
        <f>IF('[1]Validation flags'!$H$3=1,0, IF( ISNUMBER(DG10), 0, 1 ))</f>
        <v>0</v>
      </c>
      <c r="IQ10" s="61">
        <f>IF('[1]Validation flags'!$H$3=1,0, IF( ISNUMBER(DH10), 0, 1 ))</f>
        <v>0</v>
      </c>
      <c r="IR10" s="60"/>
      <c r="IS10" s="60"/>
      <c r="IT10" s="61">
        <f xml:space="preserve"> IF( ISNUMBER(DK10), 0, 1 )</f>
        <v>0</v>
      </c>
      <c r="IU10" s="61">
        <f>IF('[1]Validation flags'!$H$3=1,0, IF( ISNUMBER(DL10), 0, 1 ))</f>
        <v>0</v>
      </c>
      <c r="IV10" s="61">
        <f>IF('[1]Validation flags'!$H$3=1,0, IF( ISNUMBER(DM10), 0, 1 ))</f>
        <v>0</v>
      </c>
      <c r="IW10" s="60"/>
      <c r="IX10" s="61">
        <f t="shared" ref="IX10:IX16" si="24" xml:space="preserve"> IF( ISNUMBER(DO10), 0, 1 )</f>
        <v>0</v>
      </c>
      <c r="IY10" s="61">
        <f>IF('[1]Validation flags'!$H$3=1,0, IF( ISNUMBER(DP10), 0, 1 ))</f>
        <v>0</v>
      </c>
      <c r="IZ10" s="61">
        <f>IF('[1]Validation flags'!$H$3=1,0, IF( ISNUMBER(DQ10), 0, 1 ))</f>
        <v>0</v>
      </c>
      <c r="JA10" s="60"/>
      <c r="JB10" s="60"/>
    </row>
    <row r="11" spans="2:262" ht="14.25" customHeight="1" x14ac:dyDescent="0.25">
      <c r="B11" s="62">
        <v>2</v>
      </c>
      <c r="C11" s="63" t="s">
        <v>1857</v>
      </c>
      <c r="D11" s="64" t="s">
        <v>49</v>
      </c>
      <c r="E11" s="64" t="s">
        <v>41</v>
      </c>
      <c r="F11" s="79">
        <v>3</v>
      </c>
      <c r="G11" s="686">
        <v>5.7047361271949551E-2</v>
      </c>
      <c r="H11" s="451">
        <v>5.0580115865483943E-3</v>
      </c>
      <c r="I11" s="451">
        <v>2.4417659678198866E-2</v>
      </c>
      <c r="J11" s="687">
        <f>SUM(G11:I11)</f>
        <v>8.6523032536696812E-2</v>
      </c>
      <c r="K11" s="688">
        <v>7.1791072913587481E-2</v>
      </c>
      <c r="L11" s="451">
        <v>2.4661133057243267E-3</v>
      </c>
      <c r="M11" s="451">
        <v>1.6410793971048498E-2</v>
      </c>
      <c r="N11" s="689">
        <f t="shared" si="0"/>
        <v>9.0667980190360306E-2</v>
      </c>
      <c r="O11" s="690">
        <f>N11+J11</f>
        <v>0.17719101272705712</v>
      </c>
      <c r="P11" s="691">
        <v>5.6755131800867102E-2</v>
      </c>
      <c r="Q11" s="451">
        <v>5.8430770059977322E-3</v>
      </c>
      <c r="R11" s="451">
        <v>2.799398016200616E-2</v>
      </c>
      <c r="S11" s="690">
        <f>SUM(P11:R11)</f>
        <v>9.0592188968871001E-2</v>
      </c>
      <c r="T11" s="688">
        <v>7.1322669204718137E-2</v>
      </c>
      <c r="U11" s="451">
        <v>2.9283417716617355E-3</v>
      </c>
      <c r="V11" s="451">
        <v>1.9111593537036953E-2</v>
      </c>
      <c r="W11" s="689">
        <f t="shared" si="1"/>
        <v>9.3362604513416825E-2</v>
      </c>
      <c r="X11" s="690">
        <f>W11+S11</f>
        <v>0.18395479348228783</v>
      </c>
      <c r="Y11" s="691">
        <v>7.3622191622127325E-2</v>
      </c>
      <c r="Z11" s="451">
        <v>7.9477475922746788E-3</v>
      </c>
      <c r="AA11" s="451">
        <v>3.1246098034151792E-2</v>
      </c>
      <c r="AB11" s="690">
        <f>SUM(Y11:AA11)</f>
        <v>0.1128160372485538</v>
      </c>
      <c r="AC11" s="688">
        <v>9.7344406573874234E-2</v>
      </c>
      <c r="AD11" s="451">
        <v>3.0946785554294975E-3</v>
      </c>
      <c r="AE11" s="451">
        <v>1.5312033000427494E-2</v>
      </c>
      <c r="AF11" s="689">
        <f t="shared" si="2"/>
        <v>0.11575111812973123</v>
      </c>
      <c r="AG11" s="690">
        <f>AF11+AB11</f>
        <v>0.22856715537828504</v>
      </c>
      <c r="AH11" s="691">
        <v>9.4012270494140238E-2</v>
      </c>
      <c r="AI11" s="451">
        <v>6.5680598502546594E-3</v>
      </c>
      <c r="AJ11" s="451">
        <v>2.4870711795943468E-2</v>
      </c>
      <c r="AK11" s="690">
        <f>SUM(AH11:AJ11)</f>
        <v>0.12545104214033836</v>
      </c>
      <c r="AL11" s="688">
        <v>3.9464605740558892E-2</v>
      </c>
      <c r="AM11" s="451">
        <v>2.3240288509147056E-3</v>
      </c>
      <c r="AN11" s="451">
        <v>1.1795811109858612E-2</v>
      </c>
      <c r="AO11" s="689">
        <f t="shared" si="3"/>
        <v>5.3584445701332209E-2</v>
      </c>
      <c r="AP11" s="690">
        <f>AO11+AK11</f>
        <v>0.17903548784167056</v>
      </c>
      <c r="AQ11" s="691">
        <v>3.2593622012792936E-2</v>
      </c>
      <c r="AR11" s="451">
        <v>1.0848484986902829E-2</v>
      </c>
      <c r="AS11" s="451">
        <v>3.4670788215843906E-2</v>
      </c>
      <c r="AT11" s="690">
        <f>SUM(AQ11:AS11)</f>
        <v>7.8112895215539671E-2</v>
      </c>
      <c r="AU11" s="688">
        <v>2.7747772649523848E-2</v>
      </c>
      <c r="AV11" s="451">
        <v>4.0308608545979174E-3</v>
      </c>
      <c r="AW11" s="451">
        <v>1.9089782178173254E-2</v>
      </c>
      <c r="AX11" s="689">
        <f t="shared" si="4"/>
        <v>5.0868415682295019E-2</v>
      </c>
      <c r="AY11" s="690">
        <f>AX11+AT11</f>
        <v>0.12898131089783468</v>
      </c>
      <c r="AZ11" s="691">
        <v>0.14918072300455476</v>
      </c>
      <c r="BA11" s="451">
        <v>1.2783350698270857E-2</v>
      </c>
      <c r="BB11" s="451">
        <v>3.9606383618185248E-2</v>
      </c>
      <c r="BC11" s="690">
        <f>SUM(AZ11:BB11)</f>
        <v>0.20157045732101087</v>
      </c>
      <c r="BD11" s="688">
        <v>4.0072198619658418E-2</v>
      </c>
      <c r="BE11" s="451">
        <v>4.7842157236469562E-3</v>
      </c>
      <c r="BF11" s="451">
        <v>2.3085281895429244E-2</v>
      </c>
      <c r="BG11" s="689">
        <f t="shared" si="5"/>
        <v>6.7941696238734611E-2</v>
      </c>
      <c r="BH11" s="690">
        <f>BG11+BC11</f>
        <v>0.26951215355974545</v>
      </c>
      <c r="BI11" s="1036">
        <v>0.105</v>
      </c>
      <c r="BJ11" s="1005">
        <v>3.0000000000000001E-3</v>
      </c>
      <c r="BK11" s="1005">
        <v>0.03</v>
      </c>
      <c r="BL11" s="690">
        <v>0.13800000000000001</v>
      </c>
      <c r="BM11" s="1038">
        <v>7.6999999999999999E-2</v>
      </c>
      <c r="BN11" s="1005">
        <v>2E-3</v>
      </c>
      <c r="BO11" s="1005">
        <v>1.2999999999999999E-2</v>
      </c>
      <c r="BP11" s="689">
        <v>9.1999999999999998E-2</v>
      </c>
      <c r="BQ11" s="690">
        <v>0.23</v>
      </c>
      <c r="BR11" s="691">
        <v>0.12777483948470467</v>
      </c>
      <c r="BS11" s="451">
        <v>3.6192035661630011E-3</v>
      </c>
      <c r="BT11" s="451">
        <v>4.0654696025966414E-2</v>
      </c>
      <c r="BU11" s="690">
        <f>SUM(BR11:BT11)</f>
        <v>0.17204873907683407</v>
      </c>
      <c r="BV11" s="688">
        <v>0.20805857787376256</v>
      </c>
      <c r="BW11" s="451">
        <v>3.2762527260419812E-3</v>
      </c>
      <c r="BX11" s="451">
        <v>3.7092413433370712E-2</v>
      </c>
      <c r="BY11" s="689">
        <f t="shared" si="6"/>
        <v>0.24842724403317526</v>
      </c>
      <c r="BZ11" s="690">
        <f>BY11+BU11</f>
        <v>0.42047598311000933</v>
      </c>
      <c r="CA11" s="691">
        <v>7.87638565493297E-2</v>
      </c>
      <c r="CB11" s="451">
        <v>1.8989654857066907E-3</v>
      </c>
      <c r="CC11" s="451">
        <v>2.3543486374755767E-2</v>
      </c>
      <c r="CD11" s="690">
        <f>SUM(CA11:CC11)</f>
        <v>0.10420630840979216</v>
      </c>
      <c r="CE11" s="688">
        <v>0.13922312876385759</v>
      </c>
      <c r="CF11" s="451">
        <v>2.5242463179515973E-3</v>
      </c>
      <c r="CG11" s="451">
        <v>2.5547545440824319E-2</v>
      </c>
      <c r="CH11" s="689">
        <f t="shared" si="7"/>
        <v>0.16729492052263351</v>
      </c>
      <c r="CI11" s="690">
        <f>CH11+CD11</f>
        <v>0.27150122893242568</v>
      </c>
      <c r="CJ11" s="691">
        <v>7.9119722668984691E-2</v>
      </c>
      <c r="CK11" s="451">
        <v>1.5381681334263033E-3</v>
      </c>
      <c r="CL11" s="451">
        <v>2.3033549636021902E-2</v>
      </c>
      <c r="CM11" s="690">
        <f>SUM(CJ11:CL11)</f>
        <v>0.1036914404384329</v>
      </c>
      <c r="CN11" s="688">
        <v>0.14637727401617978</v>
      </c>
      <c r="CO11" s="451">
        <v>2.980445941673474E-3</v>
      </c>
      <c r="CP11" s="451">
        <v>2.8284068497467826E-2</v>
      </c>
      <c r="CQ11" s="689">
        <f t="shared" si="8"/>
        <v>0.17764178845532108</v>
      </c>
      <c r="CR11" s="690">
        <f>CQ11+CM11</f>
        <v>0.28133322889375401</v>
      </c>
      <c r="CS11" s="691">
        <v>8.6570199560381006E-2</v>
      </c>
      <c r="CT11" s="451">
        <v>1.2528074292200767E-3</v>
      </c>
      <c r="CU11" s="451">
        <v>2.4578590500657783E-2</v>
      </c>
      <c r="CV11" s="690">
        <f>SUM(CS11:CU11)</f>
        <v>0.11240159749025885</v>
      </c>
      <c r="CW11" s="688">
        <v>0.16162096389774427</v>
      </c>
      <c r="CX11" s="451">
        <v>3.6403726628864825E-3</v>
      </c>
      <c r="CY11" s="451">
        <v>3.2831476974643968E-2</v>
      </c>
      <c r="CZ11" s="689">
        <f t="shared" si="9"/>
        <v>0.19809281353527472</v>
      </c>
      <c r="DA11" s="690">
        <f>CZ11+CV11</f>
        <v>0.31049441102553355</v>
      </c>
      <c r="DB11" s="691">
        <v>4.6489937873622662E-2</v>
      </c>
      <c r="DC11" s="451">
        <v>4.3036691505170228E-4</v>
      </c>
      <c r="DD11" s="451">
        <v>1.2468316354621612E-2</v>
      </c>
      <c r="DE11" s="690">
        <f>SUM(DB11:DD11)</f>
        <v>5.9388621143295975E-2</v>
      </c>
      <c r="DF11" s="688">
        <v>9.4100887696875898E-2</v>
      </c>
      <c r="DG11" s="451">
        <v>2.3190692991327949E-3</v>
      </c>
      <c r="DH11" s="451">
        <v>1.9800790393033375E-2</v>
      </c>
      <c r="DI11" s="689">
        <f t="shared" si="10"/>
        <v>0.11622074738904206</v>
      </c>
      <c r="DJ11" s="690">
        <f>DI11+DE11</f>
        <v>0.17560936853233805</v>
      </c>
      <c r="DK11" s="691">
        <v>4.8140122649533303E-2</v>
      </c>
      <c r="DL11" s="451">
        <v>1.7781854634693441E-4</v>
      </c>
      <c r="DM11" s="451">
        <v>1.2482854110613641E-2</v>
      </c>
      <c r="DN11" s="690">
        <f>SUM(DK11:DM11)</f>
        <v>6.0800795306493877E-2</v>
      </c>
      <c r="DO11" s="688">
        <v>0.10183898517004313</v>
      </c>
      <c r="DP11" s="451">
        <v>2.7122573724386195E-3</v>
      </c>
      <c r="DQ11" s="451">
        <v>2.2348407347019934E-2</v>
      </c>
      <c r="DR11" s="689">
        <f t="shared" si="11"/>
        <v>0.12689964988950167</v>
      </c>
      <c r="DS11" s="690">
        <f>DR11+DN11</f>
        <v>0.18770044519599555</v>
      </c>
      <c r="DT11" s="657"/>
      <c r="DU11" s="91"/>
      <c r="DV11" s="37"/>
      <c r="DX11" s="43">
        <f t="shared" si="12"/>
        <v>0</v>
      </c>
      <c r="EA11" s="62">
        <v>2</v>
      </c>
      <c r="EB11" s="63" t="s">
        <v>1857</v>
      </c>
      <c r="EC11" s="64" t="s">
        <v>41</v>
      </c>
      <c r="ED11" s="79">
        <v>3</v>
      </c>
      <c r="EE11" s="692" t="s">
        <v>1858</v>
      </c>
      <c r="EF11" s="583" t="s">
        <v>1859</v>
      </c>
      <c r="EG11" s="693" t="s">
        <v>1860</v>
      </c>
      <c r="EH11" s="694" t="s">
        <v>1861</v>
      </c>
      <c r="EI11" s="695" t="s">
        <v>1862</v>
      </c>
      <c r="EJ11" s="583" t="s">
        <v>1863</v>
      </c>
      <c r="EK11" s="696" t="s">
        <v>1864</v>
      </c>
      <c r="EL11" s="604" t="s">
        <v>1865</v>
      </c>
      <c r="EM11" s="694" t="s">
        <v>1866</v>
      </c>
      <c r="EN11" s="549"/>
      <c r="EP11" s="61">
        <f xml:space="preserve"> IF( ISNUMBER(G11), 0, 1 )</f>
        <v>0</v>
      </c>
      <c r="EQ11" s="61">
        <f>IF('[1]Validation flags'!$H$3=1,0, IF( ISNUMBER(H11), 0, 1 ))</f>
        <v>0</v>
      </c>
      <c r="ER11" s="61">
        <f>IF('[1]Validation flags'!$H$3=1,0, IF( ISNUMBER(I11), 0, 1 ))</f>
        <v>0</v>
      </c>
      <c r="ES11" s="60"/>
      <c r="ET11" s="61">
        <f t="shared" si="13"/>
        <v>0</v>
      </c>
      <c r="EU11" s="61">
        <f>IF('[1]Validation flags'!$H$3=1,0, IF( ISNUMBER(L11), 0, 1 ))</f>
        <v>0</v>
      </c>
      <c r="EV11" s="61">
        <f>IF('[1]Validation flags'!$H$3=1,0, IF( ISNUMBER(M11), 0, 1 ))</f>
        <v>0</v>
      </c>
      <c r="EW11" s="60"/>
      <c r="EX11" s="60"/>
      <c r="EY11" s="61">
        <f xml:space="preserve"> IF( ISNUMBER(P11), 0, 1 )</f>
        <v>0</v>
      </c>
      <c r="EZ11" s="61">
        <f>IF('[1]Validation flags'!$H$3=1,0, IF( ISNUMBER(Q11), 0, 1 ))</f>
        <v>0</v>
      </c>
      <c r="FA11" s="61">
        <f>IF('[1]Validation flags'!$H$3=1,0, IF( ISNUMBER(R11), 0, 1 ))</f>
        <v>0</v>
      </c>
      <c r="FB11" s="60"/>
      <c r="FC11" s="61">
        <f t="shared" si="14"/>
        <v>0</v>
      </c>
      <c r="FD11" s="61">
        <f>IF('[1]Validation flags'!$H$3=1,0, IF( ISNUMBER(U11), 0, 1 ))</f>
        <v>0</v>
      </c>
      <c r="FE11" s="61">
        <f>IF('[1]Validation flags'!$H$3=1,0, IF( ISNUMBER(V11), 0, 1 ))</f>
        <v>0</v>
      </c>
      <c r="FF11" s="60"/>
      <c r="FG11" s="60"/>
      <c r="FH11" s="61">
        <f xml:space="preserve"> IF( ISNUMBER(Y11), 0, 1 )</f>
        <v>0</v>
      </c>
      <c r="FI11" s="61">
        <f>IF('[1]Validation flags'!$H$3=1,0, IF( ISNUMBER(Z11), 0, 1 ))</f>
        <v>0</v>
      </c>
      <c r="FJ11" s="61">
        <f>IF('[1]Validation flags'!$H$3=1,0, IF( ISNUMBER(AA11), 0, 1 ))</f>
        <v>0</v>
      </c>
      <c r="FK11" s="60"/>
      <c r="FL11" s="61">
        <f t="shared" si="15"/>
        <v>0</v>
      </c>
      <c r="FM11" s="61">
        <f>IF('[1]Validation flags'!$H$3=1,0, IF( ISNUMBER(AD11), 0, 1 ))</f>
        <v>0</v>
      </c>
      <c r="FN11" s="61">
        <f>IF('[1]Validation flags'!$H$3=1,0, IF( ISNUMBER(AE11), 0, 1 ))</f>
        <v>0</v>
      </c>
      <c r="FO11" s="60"/>
      <c r="FP11" s="60"/>
      <c r="FQ11" s="61">
        <f xml:space="preserve"> IF( ISNUMBER(AH11), 0, 1 )</f>
        <v>0</v>
      </c>
      <c r="FR11" s="61">
        <f>IF('[1]Validation flags'!$H$3=1,0, IF( ISNUMBER(AI11), 0, 1 ))</f>
        <v>0</v>
      </c>
      <c r="FS11" s="61">
        <f>IF('[1]Validation flags'!$H$3=1,0, IF( ISNUMBER(AJ11), 0, 1 ))</f>
        <v>0</v>
      </c>
      <c r="FT11" s="60"/>
      <c r="FU11" s="61">
        <f t="shared" si="16"/>
        <v>0</v>
      </c>
      <c r="FV11" s="61">
        <f>IF('[1]Validation flags'!$H$3=1,0, IF( ISNUMBER(AM11), 0, 1 ))</f>
        <v>0</v>
      </c>
      <c r="FW11" s="61">
        <f>IF('[1]Validation flags'!$H$3=1,0, IF( ISNUMBER(AN11), 0, 1 ))</f>
        <v>0</v>
      </c>
      <c r="FX11" s="60"/>
      <c r="FY11" s="60"/>
      <c r="FZ11" s="60"/>
      <c r="GA11" s="60"/>
      <c r="GB11" s="60"/>
      <c r="GC11" s="60"/>
      <c r="GD11" s="60"/>
      <c r="GE11" s="60"/>
      <c r="GF11" s="60"/>
      <c r="GG11" s="60"/>
      <c r="GH11" s="60"/>
      <c r="GI11" s="61">
        <f xml:space="preserve"> IF( ISNUMBER(AZ11), 0, 1 )</f>
        <v>0</v>
      </c>
      <c r="GJ11" s="61">
        <f>IF('[1]Validation flags'!$H$3=1,0, IF( ISNUMBER(BA11), 0, 1 ))</f>
        <v>0</v>
      </c>
      <c r="GK11" s="61">
        <f>IF('[1]Validation flags'!$H$3=1,0, IF( ISNUMBER(BB11), 0, 1 ))</f>
        <v>0</v>
      </c>
      <c r="GL11" s="60"/>
      <c r="GM11" s="61">
        <f t="shared" si="17"/>
        <v>0</v>
      </c>
      <c r="GN11" s="61">
        <f>IF('[1]Validation flags'!$H$3=1,0, IF( ISNUMBER(BE11), 0, 1 ))</f>
        <v>0</v>
      </c>
      <c r="GO11" s="61">
        <f>IF('[1]Validation flags'!$H$3=1,0, IF( ISNUMBER(BF11), 0, 1 ))</f>
        <v>0</v>
      </c>
      <c r="GP11" s="60"/>
      <c r="GQ11" s="60"/>
      <c r="GR11" s="61">
        <f xml:space="preserve"> IF( ISNUMBER(BI11), 0, 1 )</f>
        <v>0</v>
      </c>
      <c r="GS11" s="61">
        <f>IF('[1]Validation flags'!$H$3=1,0, IF( ISNUMBER(BJ11), 0, 1 ))</f>
        <v>0</v>
      </c>
      <c r="GT11" s="61">
        <f>IF('[1]Validation flags'!$H$3=1,0, IF( ISNUMBER(BK11), 0, 1 ))</f>
        <v>0</v>
      </c>
      <c r="GU11" s="60"/>
      <c r="GV11" s="61">
        <f t="shared" si="18"/>
        <v>0</v>
      </c>
      <c r="GW11" s="61">
        <f>IF('[1]Validation flags'!$H$3=1,0, IF( ISNUMBER(BN11), 0, 1 ))</f>
        <v>0</v>
      </c>
      <c r="GX11" s="61">
        <f>IF('[1]Validation flags'!$H$3=1,0, IF( ISNUMBER(BO11), 0, 1 ))</f>
        <v>0</v>
      </c>
      <c r="GY11" s="60"/>
      <c r="GZ11" s="60"/>
      <c r="HA11" s="61">
        <f xml:space="preserve"> IF( ISNUMBER(BR11), 0, 1 )</f>
        <v>0</v>
      </c>
      <c r="HB11" s="61">
        <f>IF('[1]Validation flags'!$H$3=1,0, IF( ISNUMBER(BS11), 0, 1 ))</f>
        <v>0</v>
      </c>
      <c r="HC11" s="61">
        <f>IF('[1]Validation flags'!$H$3=1,0, IF( ISNUMBER(BT11), 0, 1 ))</f>
        <v>0</v>
      </c>
      <c r="HD11" s="60"/>
      <c r="HE11" s="61">
        <f t="shared" si="19"/>
        <v>0</v>
      </c>
      <c r="HF11" s="61">
        <f>IF('[1]Validation flags'!$H$3=1,0, IF( ISNUMBER(BW11), 0, 1 ))</f>
        <v>0</v>
      </c>
      <c r="HG11" s="61">
        <f>IF('[1]Validation flags'!$H$3=1,0, IF( ISNUMBER(BX11), 0, 1 ))</f>
        <v>0</v>
      </c>
      <c r="HH11" s="60"/>
      <c r="HI11" s="60"/>
      <c r="HJ11" s="61">
        <f xml:space="preserve"> IF( ISNUMBER(CA11), 0, 1 )</f>
        <v>0</v>
      </c>
      <c r="HK11" s="61">
        <f>IF('[1]Validation flags'!$H$3=1,0, IF( ISNUMBER(CB11), 0, 1 ))</f>
        <v>0</v>
      </c>
      <c r="HL11" s="61">
        <f>IF('[1]Validation flags'!$H$3=1,0, IF( ISNUMBER(CC11), 0, 1 ))</f>
        <v>0</v>
      </c>
      <c r="HM11" s="60"/>
      <c r="HN11" s="61">
        <f t="shared" si="20"/>
        <v>0</v>
      </c>
      <c r="HO11" s="61">
        <f>IF('[1]Validation flags'!$H$3=1,0, IF( ISNUMBER(CF11), 0, 1 ))</f>
        <v>0</v>
      </c>
      <c r="HP11" s="61">
        <f>IF('[1]Validation flags'!$H$3=1,0, IF( ISNUMBER(CG11), 0, 1 ))</f>
        <v>0</v>
      </c>
      <c r="HQ11" s="60"/>
      <c r="HR11" s="60"/>
      <c r="HS11" s="61">
        <f xml:space="preserve"> IF( ISNUMBER(CJ11), 0, 1 )</f>
        <v>0</v>
      </c>
      <c r="HT11" s="61">
        <f>IF('[1]Validation flags'!$H$3=1,0, IF( ISNUMBER(CK11), 0, 1 ))</f>
        <v>0</v>
      </c>
      <c r="HU11" s="61">
        <f>IF('[1]Validation flags'!$H$3=1,0, IF( ISNUMBER(CL11), 0, 1 ))</f>
        <v>0</v>
      </c>
      <c r="HV11" s="60"/>
      <c r="HW11" s="61">
        <f t="shared" si="21"/>
        <v>0</v>
      </c>
      <c r="HX11" s="61">
        <f>IF('[1]Validation flags'!$H$3=1,0, IF( ISNUMBER(CO11), 0, 1 ))</f>
        <v>0</v>
      </c>
      <c r="HY11" s="61">
        <f>IF('[1]Validation flags'!$H$3=1,0, IF( ISNUMBER(CP11), 0, 1 ))</f>
        <v>0</v>
      </c>
      <c r="HZ11" s="60"/>
      <c r="IA11" s="60"/>
      <c r="IB11" s="61">
        <f xml:space="preserve"> IF( ISNUMBER(CS11), 0, 1 )</f>
        <v>0</v>
      </c>
      <c r="IC11" s="61">
        <f>IF('[1]Validation flags'!$H$3=1,0, IF( ISNUMBER(CT11), 0, 1 ))</f>
        <v>0</v>
      </c>
      <c r="ID11" s="61">
        <f>IF('[1]Validation flags'!$H$3=1,0, IF( ISNUMBER(CU11), 0, 1 ))</f>
        <v>0</v>
      </c>
      <c r="IE11" s="60"/>
      <c r="IF11" s="61">
        <f t="shared" si="22"/>
        <v>0</v>
      </c>
      <c r="IG11" s="61">
        <f>IF('[1]Validation flags'!$H$3=1,0, IF( ISNUMBER(CX11), 0, 1 ))</f>
        <v>0</v>
      </c>
      <c r="IH11" s="61">
        <f>IF('[1]Validation flags'!$H$3=1,0, IF( ISNUMBER(CY11), 0, 1 ))</f>
        <v>0</v>
      </c>
      <c r="II11" s="60"/>
      <c r="IJ11" s="60"/>
      <c r="IK11" s="61">
        <f xml:space="preserve"> IF( ISNUMBER(DB11), 0, 1 )</f>
        <v>0</v>
      </c>
      <c r="IL11" s="61">
        <f>IF('[1]Validation flags'!$H$3=1,0, IF( ISNUMBER(DC11), 0, 1 ))</f>
        <v>0</v>
      </c>
      <c r="IM11" s="61">
        <f>IF('[1]Validation flags'!$H$3=1,0, IF( ISNUMBER(DD11), 0, 1 ))</f>
        <v>0</v>
      </c>
      <c r="IN11" s="60"/>
      <c r="IO11" s="61">
        <f t="shared" si="23"/>
        <v>0</v>
      </c>
      <c r="IP11" s="61">
        <f>IF('[1]Validation flags'!$H$3=1,0, IF( ISNUMBER(DG11), 0, 1 ))</f>
        <v>0</v>
      </c>
      <c r="IQ11" s="61">
        <f>IF('[1]Validation flags'!$H$3=1,0, IF( ISNUMBER(DH11), 0, 1 ))</f>
        <v>0</v>
      </c>
      <c r="IR11" s="60"/>
      <c r="IS11" s="60"/>
      <c r="IT11" s="61">
        <f xml:space="preserve"> IF( ISNUMBER(DK11), 0, 1 )</f>
        <v>0</v>
      </c>
      <c r="IU11" s="61">
        <f>IF('[1]Validation flags'!$H$3=1,0, IF( ISNUMBER(DL11), 0, 1 ))</f>
        <v>0</v>
      </c>
      <c r="IV11" s="61">
        <f>IF('[1]Validation flags'!$H$3=1,0, IF( ISNUMBER(DM11), 0, 1 ))</f>
        <v>0</v>
      </c>
      <c r="IW11" s="60"/>
      <c r="IX11" s="61">
        <f t="shared" si="24"/>
        <v>0</v>
      </c>
      <c r="IY11" s="61">
        <f>IF('[1]Validation flags'!$H$3=1,0, IF( ISNUMBER(DP11), 0, 1 ))</f>
        <v>0</v>
      </c>
      <c r="IZ11" s="61">
        <f>IF('[1]Validation flags'!$H$3=1,0, IF( ISNUMBER(DQ11), 0, 1 ))</f>
        <v>0</v>
      </c>
      <c r="JA11" s="60"/>
      <c r="JB11" s="60"/>
    </row>
    <row r="12" spans="2:262" ht="14.25" customHeight="1" x14ac:dyDescent="0.25">
      <c r="B12" s="62">
        <v>3</v>
      </c>
      <c r="C12" s="63" t="s">
        <v>1867</v>
      </c>
      <c r="D12" s="64" t="s">
        <v>56</v>
      </c>
      <c r="E12" s="64" t="s">
        <v>41</v>
      </c>
      <c r="F12" s="79">
        <v>3</v>
      </c>
      <c r="G12" s="686">
        <v>0.12218008006102679</v>
      </c>
      <c r="H12" s="451">
        <v>1.7900213073906546E-2</v>
      </c>
      <c r="I12" s="451">
        <v>8.6413663457847179E-2</v>
      </c>
      <c r="J12" s="687">
        <f>SUM(G12:I12)</f>
        <v>0.22649395659278052</v>
      </c>
      <c r="K12" s="688">
        <v>0.15239701688246543</v>
      </c>
      <c r="L12" s="451">
        <v>8.7275311417356338E-3</v>
      </c>
      <c r="M12" s="451">
        <v>5.734904337602309E-2</v>
      </c>
      <c r="N12" s="689">
        <f t="shared" si="0"/>
        <v>0.21847359140022415</v>
      </c>
      <c r="O12" s="690">
        <f>N12+J12</f>
        <v>0.44496754799300464</v>
      </c>
      <c r="P12" s="691">
        <v>0.10790981756826502</v>
      </c>
      <c r="Q12" s="451">
        <v>1.5575143915785628E-2</v>
      </c>
      <c r="R12" s="451">
        <v>7.4619976658075515E-2</v>
      </c>
      <c r="S12" s="690">
        <f>SUM(P12:R12)</f>
        <v>0.19810493814212615</v>
      </c>
      <c r="T12" s="688">
        <v>0.13474092094653833</v>
      </c>
      <c r="U12" s="451">
        <v>7.8057065620427135E-3</v>
      </c>
      <c r="V12" s="451">
        <v>5.0300867184336795E-2</v>
      </c>
      <c r="W12" s="689">
        <f t="shared" si="1"/>
        <v>0.19284749469291784</v>
      </c>
      <c r="X12" s="690">
        <f>W12+S12</f>
        <v>0.39095243283504399</v>
      </c>
      <c r="Y12" s="691">
        <v>0.23906875770453881</v>
      </c>
      <c r="Z12" s="451">
        <v>8.6949440215020601E-3</v>
      </c>
      <c r="AA12" s="451">
        <v>8.1141727390898311E-2</v>
      </c>
      <c r="AB12" s="690">
        <f>SUM(Y12:AA12)</f>
        <v>0.32890542911693921</v>
      </c>
      <c r="AC12" s="688">
        <v>0.32138046831901346</v>
      </c>
      <c r="AD12" s="451">
        <v>5.5821612998215864E-3</v>
      </c>
      <c r="AE12" s="451">
        <v>4.7139477547091246E-2</v>
      </c>
      <c r="AF12" s="689">
        <f t="shared" si="2"/>
        <v>0.37410210716592629</v>
      </c>
      <c r="AG12" s="690">
        <f>AF12+AB12</f>
        <v>0.7030075362828655</v>
      </c>
      <c r="AH12" s="691">
        <v>0.24239049367527016</v>
      </c>
      <c r="AI12" s="451">
        <v>9.3286394813845153E-3</v>
      </c>
      <c r="AJ12" s="451">
        <v>7.636260358091107E-2</v>
      </c>
      <c r="AK12" s="690">
        <f>SUM(AH12:AJ12)</f>
        <v>0.32808173673756574</v>
      </c>
      <c r="AL12" s="688">
        <v>3.6140764582925124E-2</v>
      </c>
      <c r="AM12" s="451">
        <v>5.4484978971383047E-3</v>
      </c>
      <c r="AN12" s="451">
        <v>4.2658528605821644E-2</v>
      </c>
      <c r="AO12" s="689">
        <f t="shared" si="3"/>
        <v>8.4247791085885065E-2</v>
      </c>
      <c r="AP12" s="690">
        <f>AO12+AK12</f>
        <v>0.41232952782345078</v>
      </c>
      <c r="AQ12" s="691">
        <v>0.16729668452214513</v>
      </c>
      <c r="AR12" s="451">
        <v>1.7455606772275312E-2</v>
      </c>
      <c r="AS12" s="451">
        <v>0.10204612158879911</v>
      </c>
      <c r="AT12" s="690">
        <f>SUM(AQ12:AS12)</f>
        <v>0.28679841288321956</v>
      </c>
      <c r="AU12" s="688">
        <v>4.5737311447572669E-2</v>
      </c>
      <c r="AV12" s="451">
        <v>1.1396459798160841E-2</v>
      </c>
      <c r="AW12" s="451">
        <v>6.5667232756876359E-2</v>
      </c>
      <c r="AX12" s="689">
        <f t="shared" si="4"/>
        <v>0.12280100400260988</v>
      </c>
      <c r="AY12" s="690">
        <f>AX12+AT12</f>
        <v>0.40959941688582946</v>
      </c>
      <c r="AZ12" s="691">
        <v>0.18416006203968566</v>
      </c>
      <c r="BA12" s="451">
        <v>1.1860621330822108E-2</v>
      </c>
      <c r="BB12" s="451">
        <v>9.1627026187660832E-2</v>
      </c>
      <c r="BC12" s="690">
        <f>SUM(AZ12:BB12)</f>
        <v>0.2876477095581686</v>
      </c>
      <c r="BD12" s="688">
        <v>8.6098568642664394E-2</v>
      </c>
      <c r="BE12" s="451">
        <v>6.3837577276373292E-3</v>
      </c>
      <c r="BF12" s="451">
        <v>6.1740880325196201E-2</v>
      </c>
      <c r="BG12" s="689">
        <f t="shared" si="5"/>
        <v>0.15422320669549794</v>
      </c>
      <c r="BH12" s="690">
        <f>BG12+BC12</f>
        <v>0.44187091625366653</v>
      </c>
      <c r="BI12" s="1036">
        <v>0.126</v>
      </c>
      <c r="BJ12" s="1005">
        <v>2E-3</v>
      </c>
      <c r="BK12" s="1005">
        <v>0.154</v>
      </c>
      <c r="BL12" s="690">
        <v>0.28199999999999997</v>
      </c>
      <c r="BM12" s="1038">
        <v>0.121</v>
      </c>
      <c r="BN12" s="1005">
        <v>3.0000000000000001E-3</v>
      </c>
      <c r="BO12" s="1005">
        <v>0.13500000000000001</v>
      </c>
      <c r="BP12" s="689">
        <v>0.25900000000000001</v>
      </c>
      <c r="BQ12" s="690">
        <v>0.54100000000000004</v>
      </c>
      <c r="BR12" s="691">
        <v>0.11262484255468362</v>
      </c>
      <c r="BS12" s="451">
        <v>9.3324983105401681E-3</v>
      </c>
      <c r="BT12" s="451">
        <v>6.3800981535941215E-2</v>
      </c>
      <c r="BU12" s="690">
        <f>SUM(BR12:BT12)</f>
        <v>0.18575832240116502</v>
      </c>
      <c r="BV12" s="688">
        <v>0.178927300004882</v>
      </c>
      <c r="BW12" s="451">
        <v>6.9969732051271541E-3</v>
      </c>
      <c r="BX12" s="451">
        <v>7.5187851440425765E-2</v>
      </c>
      <c r="BY12" s="689">
        <f t="shared" si="6"/>
        <v>0.26111212465043493</v>
      </c>
      <c r="BZ12" s="690">
        <f>BY12+BU12</f>
        <v>0.44687044705159995</v>
      </c>
      <c r="CA12" s="691">
        <v>9.1602442242638388E-2</v>
      </c>
      <c r="CB12" s="451">
        <v>6.4041446018478594E-3</v>
      </c>
      <c r="CC12" s="451">
        <v>5.1576340662230651E-2</v>
      </c>
      <c r="CD12" s="690">
        <f>SUM(CA12:CC12)</f>
        <v>0.1495829275067169</v>
      </c>
      <c r="CE12" s="688">
        <v>0.15516438412927475</v>
      </c>
      <c r="CF12" s="451">
        <v>6.9851327870335093E-3</v>
      </c>
      <c r="CG12" s="451">
        <v>6.6727146188019726E-2</v>
      </c>
      <c r="CH12" s="689">
        <f t="shared" si="7"/>
        <v>0.22887666310432797</v>
      </c>
      <c r="CI12" s="690">
        <f>CH12+CD12</f>
        <v>0.37845959061104484</v>
      </c>
      <c r="CJ12" s="691">
        <v>9.098573553935381E-2</v>
      </c>
      <c r="CK12" s="451">
        <v>5.1180639659102103E-3</v>
      </c>
      <c r="CL12" s="451">
        <v>5.0874002285712025E-2</v>
      </c>
      <c r="CM12" s="690">
        <f>SUM(CJ12:CL12)</f>
        <v>0.14697780179097603</v>
      </c>
      <c r="CN12" s="688">
        <v>0.16170231268840493</v>
      </c>
      <c r="CO12" s="451">
        <v>8.183890792961673E-3</v>
      </c>
      <c r="CP12" s="451">
        <v>7.1066284620979706E-2</v>
      </c>
      <c r="CQ12" s="689">
        <f t="shared" si="8"/>
        <v>0.24095248810234632</v>
      </c>
      <c r="CR12" s="690">
        <f>CQ12+CM12</f>
        <v>0.38793028989332234</v>
      </c>
      <c r="CS12" s="691">
        <v>9.246026911350505E-2</v>
      </c>
      <c r="CT12" s="451">
        <v>3.8611952138270537E-3</v>
      </c>
      <c r="CU12" s="451">
        <v>5.1309073619887534E-2</v>
      </c>
      <c r="CV12" s="690">
        <f>SUM(CS12:CU12)</f>
        <v>0.14763053794721964</v>
      </c>
      <c r="CW12" s="688">
        <v>0.16892923099496879</v>
      </c>
      <c r="CX12" s="451">
        <v>9.4715373588893422E-3</v>
      </c>
      <c r="CY12" s="451">
        <v>7.5793738031561836E-2</v>
      </c>
      <c r="CZ12" s="689">
        <f t="shared" si="9"/>
        <v>0.25419450638541996</v>
      </c>
      <c r="DA12" s="690">
        <f>CZ12+CV12</f>
        <v>0.4018250443326396</v>
      </c>
      <c r="DB12" s="691">
        <v>9.0722746450818251E-2</v>
      </c>
      <c r="DC12" s="451">
        <v>2.4142964640265622E-3</v>
      </c>
      <c r="DD12" s="451">
        <v>4.9912500475759736E-2</v>
      </c>
      <c r="DE12" s="690">
        <f>SUM(DB12:DD12)</f>
        <v>0.14304954339060455</v>
      </c>
      <c r="DF12" s="688">
        <v>0.17748640789457457</v>
      </c>
      <c r="DG12" s="451">
        <v>1.0872504135995711E-2</v>
      </c>
      <c r="DH12" s="451">
        <v>8.1208801953289583E-2</v>
      </c>
      <c r="DI12" s="689">
        <f t="shared" si="10"/>
        <v>0.26956771398385987</v>
      </c>
      <c r="DJ12" s="690">
        <f>DI12+DE12</f>
        <v>0.41261725737446442</v>
      </c>
      <c r="DK12" s="691">
        <v>9.0241548130578234E-2</v>
      </c>
      <c r="DL12" s="451">
        <v>9.5466066426302422E-4</v>
      </c>
      <c r="DM12" s="451">
        <v>4.9181666023305523E-2</v>
      </c>
      <c r="DN12" s="690">
        <f>SUM(DK12:DM12)</f>
        <v>0.14037787481814679</v>
      </c>
      <c r="DO12" s="688">
        <v>0.18442589542642832</v>
      </c>
      <c r="DP12" s="451">
        <v>1.2218632779257809E-2</v>
      </c>
      <c r="DQ12" s="451">
        <v>8.5969335391348559E-2</v>
      </c>
      <c r="DR12" s="689">
        <f t="shared" si="11"/>
        <v>0.28261386359703466</v>
      </c>
      <c r="DS12" s="690">
        <f>DR12+DN12</f>
        <v>0.42299173841518145</v>
      </c>
      <c r="DT12" s="657"/>
      <c r="DU12" s="91"/>
      <c r="DV12" s="37"/>
      <c r="DX12" s="43">
        <f t="shared" si="12"/>
        <v>0</v>
      </c>
      <c r="EA12" s="62">
        <v>3</v>
      </c>
      <c r="EB12" s="63" t="s">
        <v>1867</v>
      </c>
      <c r="EC12" s="64" t="s">
        <v>41</v>
      </c>
      <c r="ED12" s="79">
        <v>3</v>
      </c>
      <c r="EE12" s="692" t="s">
        <v>1868</v>
      </c>
      <c r="EF12" s="583" t="s">
        <v>1869</v>
      </c>
      <c r="EG12" s="693" t="s">
        <v>1870</v>
      </c>
      <c r="EH12" s="694" t="s">
        <v>1871</v>
      </c>
      <c r="EI12" s="695" t="s">
        <v>1872</v>
      </c>
      <c r="EJ12" s="583" t="s">
        <v>1873</v>
      </c>
      <c r="EK12" s="696" t="s">
        <v>1874</v>
      </c>
      <c r="EL12" s="604" t="s">
        <v>1875</v>
      </c>
      <c r="EM12" s="694" t="s">
        <v>1876</v>
      </c>
      <c r="EN12" s="549"/>
      <c r="EP12" s="61">
        <f xml:space="preserve"> IF( ISNUMBER(G12), 0, 1 )</f>
        <v>0</v>
      </c>
      <c r="EQ12" s="61">
        <f>IF('[1]Validation flags'!$H$3=1,0, IF( ISNUMBER(H12), 0, 1 ))</f>
        <v>0</v>
      </c>
      <c r="ER12" s="61">
        <f>IF('[1]Validation flags'!$H$3=1,0, IF( ISNUMBER(I12), 0, 1 ))</f>
        <v>0</v>
      </c>
      <c r="ES12" s="60"/>
      <c r="ET12" s="61">
        <f t="shared" si="13"/>
        <v>0</v>
      </c>
      <c r="EU12" s="61">
        <f>IF('[1]Validation flags'!$H$3=1,0, IF( ISNUMBER(L12), 0, 1 ))</f>
        <v>0</v>
      </c>
      <c r="EV12" s="61">
        <f>IF('[1]Validation flags'!$H$3=1,0, IF( ISNUMBER(M12), 0, 1 ))</f>
        <v>0</v>
      </c>
      <c r="EW12" s="60"/>
      <c r="EX12" s="60"/>
      <c r="EY12" s="61">
        <f xml:space="preserve"> IF( ISNUMBER(P12), 0, 1 )</f>
        <v>0</v>
      </c>
      <c r="EZ12" s="61">
        <f>IF('[1]Validation flags'!$H$3=1,0, IF( ISNUMBER(Q12), 0, 1 ))</f>
        <v>0</v>
      </c>
      <c r="FA12" s="61">
        <f>IF('[1]Validation flags'!$H$3=1,0, IF( ISNUMBER(R12), 0, 1 ))</f>
        <v>0</v>
      </c>
      <c r="FB12" s="60"/>
      <c r="FC12" s="61">
        <f t="shared" si="14"/>
        <v>0</v>
      </c>
      <c r="FD12" s="61">
        <f>IF('[1]Validation flags'!$H$3=1,0, IF( ISNUMBER(U12), 0, 1 ))</f>
        <v>0</v>
      </c>
      <c r="FE12" s="61">
        <f>IF('[1]Validation flags'!$H$3=1,0, IF( ISNUMBER(V12), 0, 1 ))</f>
        <v>0</v>
      </c>
      <c r="FF12" s="60"/>
      <c r="FG12" s="60"/>
      <c r="FH12" s="61">
        <f xml:space="preserve"> IF( ISNUMBER(Y12), 0, 1 )</f>
        <v>0</v>
      </c>
      <c r="FI12" s="61">
        <f>IF('[1]Validation flags'!$H$3=1,0, IF( ISNUMBER(Z12), 0, 1 ))</f>
        <v>0</v>
      </c>
      <c r="FJ12" s="61">
        <f>IF('[1]Validation flags'!$H$3=1,0, IF( ISNUMBER(AA12), 0, 1 ))</f>
        <v>0</v>
      </c>
      <c r="FK12" s="60"/>
      <c r="FL12" s="61">
        <f t="shared" si="15"/>
        <v>0</v>
      </c>
      <c r="FM12" s="61">
        <f>IF('[1]Validation flags'!$H$3=1,0, IF( ISNUMBER(AD12), 0, 1 ))</f>
        <v>0</v>
      </c>
      <c r="FN12" s="61">
        <f>IF('[1]Validation flags'!$H$3=1,0, IF( ISNUMBER(AE12), 0, 1 ))</f>
        <v>0</v>
      </c>
      <c r="FO12" s="60"/>
      <c r="FP12" s="60"/>
      <c r="FQ12" s="61">
        <f xml:space="preserve"> IF( ISNUMBER(AH12), 0, 1 )</f>
        <v>0</v>
      </c>
      <c r="FR12" s="61">
        <f>IF('[1]Validation flags'!$H$3=1,0, IF( ISNUMBER(AI12), 0, 1 ))</f>
        <v>0</v>
      </c>
      <c r="FS12" s="61">
        <f>IF('[1]Validation flags'!$H$3=1,0, IF( ISNUMBER(AJ12), 0, 1 ))</f>
        <v>0</v>
      </c>
      <c r="FT12" s="60"/>
      <c r="FU12" s="61">
        <f t="shared" si="16"/>
        <v>0</v>
      </c>
      <c r="FV12" s="61">
        <f>IF('[1]Validation flags'!$H$3=1,0, IF( ISNUMBER(AM12), 0, 1 ))</f>
        <v>0</v>
      </c>
      <c r="FW12" s="61">
        <f>IF('[1]Validation flags'!$H$3=1,0, IF( ISNUMBER(AN12), 0, 1 ))</f>
        <v>0</v>
      </c>
      <c r="FX12" s="60"/>
      <c r="FY12" s="60"/>
      <c r="FZ12" s="60"/>
      <c r="GA12" s="60"/>
      <c r="GB12" s="60"/>
      <c r="GC12" s="60"/>
      <c r="GD12" s="60"/>
      <c r="GE12" s="60"/>
      <c r="GF12" s="60"/>
      <c r="GG12" s="60"/>
      <c r="GH12" s="60"/>
      <c r="GI12" s="61">
        <f xml:space="preserve"> IF( ISNUMBER(AZ12), 0, 1 )</f>
        <v>0</v>
      </c>
      <c r="GJ12" s="61">
        <f>IF('[1]Validation flags'!$H$3=1,0, IF( ISNUMBER(BA12), 0, 1 ))</f>
        <v>0</v>
      </c>
      <c r="GK12" s="61">
        <f>IF('[1]Validation flags'!$H$3=1,0, IF( ISNUMBER(BB12), 0, 1 ))</f>
        <v>0</v>
      </c>
      <c r="GL12" s="60"/>
      <c r="GM12" s="61">
        <f t="shared" si="17"/>
        <v>0</v>
      </c>
      <c r="GN12" s="61">
        <f>IF('[1]Validation flags'!$H$3=1,0, IF( ISNUMBER(BE12), 0, 1 ))</f>
        <v>0</v>
      </c>
      <c r="GO12" s="61">
        <f>IF('[1]Validation flags'!$H$3=1,0, IF( ISNUMBER(BF12), 0, 1 ))</f>
        <v>0</v>
      </c>
      <c r="GP12" s="60"/>
      <c r="GQ12" s="60"/>
      <c r="GR12" s="61">
        <f xml:space="preserve"> IF( ISNUMBER(BI12), 0, 1 )</f>
        <v>0</v>
      </c>
      <c r="GS12" s="61">
        <f>IF('[1]Validation flags'!$H$3=1,0, IF( ISNUMBER(BJ12), 0, 1 ))</f>
        <v>0</v>
      </c>
      <c r="GT12" s="61">
        <f>IF('[1]Validation flags'!$H$3=1,0, IF( ISNUMBER(BK12), 0, 1 ))</f>
        <v>0</v>
      </c>
      <c r="GU12" s="60"/>
      <c r="GV12" s="61">
        <f t="shared" si="18"/>
        <v>0</v>
      </c>
      <c r="GW12" s="61">
        <f>IF('[1]Validation flags'!$H$3=1,0, IF( ISNUMBER(BN12), 0, 1 ))</f>
        <v>0</v>
      </c>
      <c r="GX12" s="61">
        <f>IF('[1]Validation flags'!$H$3=1,0, IF( ISNUMBER(BO12), 0, 1 ))</f>
        <v>0</v>
      </c>
      <c r="GY12" s="60"/>
      <c r="GZ12" s="60"/>
      <c r="HA12" s="61">
        <f xml:space="preserve"> IF( ISNUMBER(BR12), 0, 1 )</f>
        <v>0</v>
      </c>
      <c r="HB12" s="61">
        <f>IF('[1]Validation flags'!$H$3=1,0, IF( ISNUMBER(BS12), 0, 1 ))</f>
        <v>0</v>
      </c>
      <c r="HC12" s="61">
        <f>IF('[1]Validation flags'!$H$3=1,0, IF( ISNUMBER(BT12), 0, 1 ))</f>
        <v>0</v>
      </c>
      <c r="HD12" s="60"/>
      <c r="HE12" s="61">
        <f t="shared" si="19"/>
        <v>0</v>
      </c>
      <c r="HF12" s="61">
        <f>IF('[1]Validation flags'!$H$3=1,0, IF( ISNUMBER(BW12), 0, 1 ))</f>
        <v>0</v>
      </c>
      <c r="HG12" s="61">
        <f>IF('[1]Validation flags'!$H$3=1,0, IF( ISNUMBER(BX12), 0, 1 ))</f>
        <v>0</v>
      </c>
      <c r="HH12" s="60"/>
      <c r="HI12" s="60"/>
      <c r="HJ12" s="61">
        <f xml:space="preserve"> IF( ISNUMBER(CA12), 0, 1 )</f>
        <v>0</v>
      </c>
      <c r="HK12" s="61">
        <f>IF('[1]Validation flags'!$H$3=1,0, IF( ISNUMBER(CB12), 0, 1 ))</f>
        <v>0</v>
      </c>
      <c r="HL12" s="61">
        <f>IF('[1]Validation flags'!$H$3=1,0, IF( ISNUMBER(CC12), 0, 1 ))</f>
        <v>0</v>
      </c>
      <c r="HM12" s="60"/>
      <c r="HN12" s="61">
        <f t="shared" si="20"/>
        <v>0</v>
      </c>
      <c r="HO12" s="61">
        <f>IF('[1]Validation flags'!$H$3=1,0, IF( ISNUMBER(CF12), 0, 1 ))</f>
        <v>0</v>
      </c>
      <c r="HP12" s="61">
        <f>IF('[1]Validation flags'!$H$3=1,0, IF( ISNUMBER(CG12), 0, 1 ))</f>
        <v>0</v>
      </c>
      <c r="HQ12" s="60"/>
      <c r="HR12" s="60"/>
      <c r="HS12" s="61">
        <f xml:space="preserve"> IF( ISNUMBER(CJ12), 0, 1 )</f>
        <v>0</v>
      </c>
      <c r="HT12" s="61">
        <f>IF('[1]Validation flags'!$H$3=1,0, IF( ISNUMBER(CK12), 0, 1 ))</f>
        <v>0</v>
      </c>
      <c r="HU12" s="61">
        <f>IF('[1]Validation flags'!$H$3=1,0, IF( ISNUMBER(CL12), 0, 1 ))</f>
        <v>0</v>
      </c>
      <c r="HV12" s="60"/>
      <c r="HW12" s="61">
        <f t="shared" si="21"/>
        <v>0</v>
      </c>
      <c r="HX12" s="61">
        <f>IF('[1]Validation flags'!$H$3=1,0, IF( ISNUMBER(CO12), 0, 1 ))</f>
        <v>0</v>
      </c>
      <c r="HY12" s="61">
        <f>IF('[1]Validation flags'!$H$3=1,0, IF( ISNUMBER(CP12), 0, 1 ))</f>
        <v>0</v>
      </c>
      <c r="HZ12" s="60"/>
      <c r="IA12" s="60"/>
      <c r="IB12" s="61">
        <f xml:space="preserve"> IF( ISNUMBER(CS12), 0, 1 )</f>
        <v>0</v>
      </c>
      <c r="IC12" s="61">
        <f>IF('[1]Validation flags'!$H$3=1,0, IF( ISNUMBER(CT12), 0, 1 ))</f>
        <v>0</v>
      </c>
      <c r="ID12" s="61">
        <f>IF('[1]Validation flags'!$H$3=1,0, IF( ISNUMBER(CU12), 0, 1 ))</f>
        <v>0</v>
      </c>
      <c r="IE12" s="60"/>
      <c r="IF12" s="61">
        <f t="shared" si="22"/>
        <v>0</v>
      </c>
      <c r="IG12" s="61">
        <f>IF('[1]Validation flags'!$H$3=1,0, IF( ISNUMBER(CX12), 0, 1 ))</f>
        <v>0</v>
      </c>
      <c r="IH12" s="61">
        <f>IF('[1]Validation flags'!$H$3=1,0, IF( ISNUMBER(CY12), 0, 1 ))</f>
        <v>0</v>
      </c>
      <c r="II12" s="60"/>
      <c r="IJ12" s="60"/>
      <c r="IK12" s="61">
        <f xml:space="preserve"> IF( ISNUMBER(DB12), 0, 1 )</f>
        <v>0</v>
      </c>
      <c r="IL12" s="61">
        <f>IF('[1]Validation flags'!$H$3=1,0, IF( ISNUMBER(DC12), 0, 1 ))</f>
        <v>0</v>
      </c>
      <c r="IM12" s="61">
        <f>IF('[1]Validation flags'!$H$3=1,0, IF( ISNUMBER(DD12), 0, 1 ))</f>
        <v>0</v>
      </c>
      <c r="IN12" s="60"/>
      <c r="IO12" s="61">
        <f t="shared" si="23"/>
        <v>0</v>
      </c>
      <c r="IP12" s="61">
        <f>IF('[1]Validation flags'!$H$3=1,0, IF( ISNUMBER(DG12), 0, 1 ))</f>
        <v>0</v>
      </c>
      <c r="IQ12" s="61">
        <f>IF('[1]Validation flags'!$H$3=1,0, IF( ISNUMBER(DH12), 0, 1 ))</f>
        <v>0</v>
      </c>
      <c r="IR12" s="60"/>
      <c r="IS12" s="60"/>
      <c r="IT12" s="61">
        <f xml:space="preserve"> IF( ISNUMBER(DK12), 0, 1 )</f>
        <v>0</v>
      </c>
      <c r="IU12" s="61">
        <f>IF('[1]Validation flags'!$H$3=1,0, IF( ISNUMBER(DL12), 0, 1 ))</f>
        <v>0</v>
      </c>
      <c r="IV12" s="61">
        <f>IF('[1]Validation flags'!$H$3=1,0, IF( ISNUMBER(DM12), 0, 1 ))</f>
        <v>0</v>
      </c>
      <c r="IW12" s="60"/>
      <c r="IX12" s="61">
        <f t="shared" si="24"/>
        <v>0</v>
      </c>
      <c r="IY12" s="61">
        <f>IF('[1]Validation flags'!$H$3=1,0, IF( ISNUMBER(DP12), 0, 1 ))</f>
        <v>0</v>
      </c>
      <c r="IZ12" s="61">
        <f>IF('[1]Validation flags'!$H$3=1,0, IF( ISNUMBER(DQ12), 0, 1 ))</f>
        <v>0</v>
      </c>
      <c r="JA12" s="60"/>
      <c r="JB12" s="60"/>
    </row>
    <row r="13" spans="2:262" ht="14.25" customHeight="1" x14ac:dyDescent="0.25">
      <c r="B13" s="62">
        <v>4</v>
      </c>
      <c r="C13" s="63" t="s">
        <v>1877</v>
      </c>
      <c r="D13" s="64" t="s">
        <v>1878</v>
      </c>
      <c r="E13" s="64" t="s">
        <v>41</v>
      </c>
      <c r="F13" s="79">
        <v>3</v>
      </c>
      <c r="G13" s="697"/>
      <c r="H13" s="698"/>
      <c r="I13" s="698"/>
      <c r="J13" s="699"/>
      <c r="K13" s="688">
        <v>0.10796685910440636</v>
      </c>
      <c r="L13" s="451">
        <v>3.9176333844703759E-4</v>
      </c>
      <c r="M13" s="451">
        <v>3.1749888793707548E-2</v>
      </c>
      <c r="N13" s="689">
        <f t="shared" si="0"/>
        <v>0.14010851123656093</v>
      </c>
      <c r="O13" s="690">
        <f>N13</f>
        <v>0.14010851123656093</v>
      </c>
      <c r="P13" s="697"/>
      <c r="Q13" s="698"/>
      <c r="R13" s="698"/>
      <c r="S13" s="699"/>
      <c r="T13" s="688">
        <v>8.2625521018092424E-2</v>
      </c>
      <c r="U13" s="451">
        <v>3.8521543238819594E-4</v>
      </c>
      <c r="V13" s="451">
        <v>3.3958035151425037E-2</v>
      </c>
      <c r="W13" s="689">
        <f t="shared" si="1"/>
        <v>0.11696877160190566</v>
      </c>
      <c r="X13" s="690">
        <f>W13</f>
        <v>0.11696877160190566</v>
      </c>
      <c r="Y13" s="697"/>
      <c r="Z13" s="698"/>
      <c r="AA13" s="698"/>
      <c r="AB13" s="699"/>
      <c r="AC13" s="688">
        <v>0.10929397031581688</v>
      </c>
      <c r="AD13" s="451">
        <v>5.3746028452488215E-3</v>
      </c>
      <c r="AE13" s="451">
        <v>2.6592776812395691E-2</v>
      </c>
      <c r="AF13" s="689">
        <f t="shared" si="2"/>
        <v>0.1412613499734614</v>
      </c>
      <c r="AG13" s="690">
        <f>AF13</f>
        <v>0.1412613499734614</v>
      </c>
      <c r="AH13" s="697"/>
      <c r="AI13" s="698"/>
      <c r="AJ13" s="698"/>
      <c r="AK13" s="699"/>
      <c r="AL13" s="688">
        <v>0.11373588836083189</v>
      </c>
      <c r="AM13" s="451">
        <v>4.6626332958719097E-3</v>
      </c>
      <c r="AN13" s="451">
        <v>2.366560191840783E-2</v>
      </c>
      <c r="AO13" s="689">
        <f t="shared" si="3"/>
        <v>0.14206412357511161</v>
      </c>
      <c r="AP13" s="690">
        <f>AO13</f>
        <v>0.14206412357511161</v>
      </c>
      <c r="AQ13" s="697"/>
      <c r="AR13" s="698"/>
      <c r="AS13" s="698"/>
      <c r="AT13" s="699"/>
      <c r="AU13" s="688">
        <v>8.4493984283724788E-2</v>
      </c>
      <c r="AV13" s="451">
        <v>8.7000859556419785E-3</v>
      </c>
      <c r="AW13" s="451">
        <v>4.1202798066111157E-2</v>
      </c>
      <c r="AX13" s="689">
        <f t="shared" si="4"/>
        <v>0.13439686830547792</v>
      </c>
      <c r="AY13" s="690">
        <f>AX13</f>
        <v>0.13439686830547792</v>
      </c>
      <c r="AZ13" s="697"/>
      <c r="BA13" s="698"/>
      <c r="BB13" s="698"/>
      <c r="BC13" s="699"/>
      <c r="BD13" s="688">
        <v>6.2950400608348223E-2</v>
      </c>
      <c r="BE13" s="451">
        <v>5.3173963916437472E-3</v>
      </c>
      <c r="BF13" s="451">
        <v>2.5664723505467446E-2</v>
      </c>
      <c r="BG13" s="689">
        <f t="shared" si="5"/>
        <v>9.3932520505459416E-2</v>
      </c>
      <c r="BH13" s="690">
        <f>BG13</f>
        <v>9.3932520505459416E-2</v>
      </c>
      <c r="BI13" s="697"/>
      <c r="BJ13" s="698"/>
      <c r="BK13" s="698"/>
      <c r="BL13" s="699"/>
      <c r="BM13" s="1038">
        <v>0.106</v>
      </c>
      <c r="BN13" s="1005">
        <v>2E-3</v>
      </c>
      <c r="BO13" s="1005">
        <v>0.01</v>
      </c>
      <c r="BP13" s="689">
        <v>0.11799999999999999</v>
      </c>
      <c r="BQ13" s="690">
        <v>0.11799999999999999</v>
      </c>
      <c r="BR13" s="697"/>
      <c r="BS13" s="698"/>
      <c r="BT13" s="698"/>
      <c r="BU13" s="699"/>
      <c r="BV13" s="688">
        <v>0.1246877980098569</v>
      </c>
      <c r="BW13" s="451">
        <v>1.9634313677844325E-3</v>
      </c>
      <c r="BX13" s="451">
        <v>2.2229178922314772E-2</v>
      </c>
      <c r="BY13" s="689">
        <f t="shared" si="6"/>
        <v>0.14888040829995611</v>
      </c>
      <c r="BZ13" s="690">
        <f>BY13</f>
        <v>0.14888040829995611</v>
      </c>
      <c r="CA13" s="697"/>
      <c r="CB13" s="698"/>
      <c r="CC13" s="698"/>
      <c r="CD13" s="699"/>
      <c r="CE13" s="688">
        <v>0.12700572823088552</v>
      </c>
      <c r="CF13" s="451">
        <v>2.3027333510752149E-3</v>
      </c>
      <c r="CG13" s="451">
        <v>2.3305643552422834E-2</v>
      </c>
      <c r="CH13" s="689">
        <f t="shared" si="7"/>
        <v>0.15261410513438359</v>
      </c>
      <c r="CI13" s="690">
        <f>CH13</f>
        <v>0.15261410513438359</v>
      </c>
      <c r="CJ13" s="697"/>
      <c r="CK13" s="698"/>
      <c r="CL13" s="698"/>
      <c r="CM13" s="699"/>
      <c r="CN13" s="688">
        <v>0.12787129461914323</v>
      </c>
      <c r="CO13" s="451">
        <v>2.6036383288708625E-3</v>
      </c>
      <c r="CP13" s="451">
        <v>2.4708210206646992E-2</v>
      </c>
      <c r="CQ13" s="689">
        <f t="shared" si="8"/>
        <v>0.15518314315466109</v>
      </c>
      <c r="CR13" s="690">
        <f>CQ13</f>
        <v>0.15518314315466109</v>
      </c>
      <c r="CS13" s="697"/>
      <c r="CT13" s="698"/>
      <c r="CU13" s="698"/>
      <c r="CV13" s="699"/>
      <c r="CW13" s="688">
        <v>0.10311851922112492</v>
      </c>
      <c r="CX13" s="451">
        <v>2.3226556095001529E-3</v>
      </c>
      <c r="CY13" s="451">
        <v>2.0947364796127139E-2</v>
      </c>
      <c r="CZ13" s="689">
        <f t="shared" si="9"/>
        <v>0.1263885396267522</v>
      </c>
      <c r="DA13" s="690">
        <f>CZ13</f>
        <v>0.1263885396267522</v>
      </c>
      <c r="DB13" s="697"/>
      <c r="DC13" s="698"/>
      <c r="DD13" s="698"/>
      <c r="DE13" s="699"/>
      <c r="DF13" s="688">
        <v>0.1043014770044509</v>
      </c>
      <c r="DG13" s="451">
        <v>2.5704577193192369E-3</v>
      </c>
      <c r="DH13" s="451">
        <v>2.1947207241037412E-2</v>
      </c>
      <c r="DI13" s="689">
        <f t="shared" si="10"/>
        <v>0.12881914196480757</v>
      </c>
      <c r="DJ13" s="690">
        <f>DI13</f>
        <v>0.12881914196480757</v>
      </c>
      <c r="DK13" s="697"/>
      <c r="DL13" s="698"/>
      <c r="DM13" s="698"/>
      <c r="DN13" s="699"/>
      <c r="DO13" s="688">
        <v>0.10540173568063604</v>
      </c>
      <c r="DP13" s="451">
        <v>2.807143395923441E-3</v>
      </c>
      <c r="DQ13" s="451">
        <v>2.3130247420873645E-2</v>
      </c>
      <c r="DR13" s="689">
        <f t="shared" si="11"/>
        <v>0.13133912649743312</v>
      </c>
      <c r="DS13" s="690">
        <f>DR13</f>
        <v>0.13133912649743312</v>
      </c>
      <c r="DT13" s="657"/>
      <c r="DU13" s="91"/>
      <c r="DV13" s="37"/>
      <c r="DX13" s="43">
        <f t="shared" si="12"/>
        <v>0</v>
      </c>
      <c r="EA13" s="62">
        <v>4</v>
      </c>
      <c r="EB13" s="63" t="s">
        <v>1877</v>
      </c>
      <c r="EC13" s="64" t="s">
        <v>41</v>
      </c>
      <c r="ED13" s="79">
        <v>3</v>
      </c>
      <c r="EE13" s="700"/>
      <c r="EF13" s="701"/>
      <c r="EG13" s="701"/>
      <c r="EH13" s="701"/>
      <c r="EI13" s="695" t="s">
        <v>1879</v>
      </c>
      <c r="EJ13" s="583" t="s">
        <v>1880</v>
      </c>
      <c r="EK13" s="696" t="s">
        <v>1881</v>
      </c>
      <c r="EL13" s="604" t="s">
        <v>1882</v>
      </c>
      <c r="EM13" s="694" t="s">
        <v>1883</v>
      </c>
      <c r="EN13" s="549"/>
      <c r="EP13" s="60"/>
      <c r="EQ13" s="60"/>
      <c r="ER13" s="60"/>
      <c r="ES13" s="60"/>
      <c r="ET13" s="61">
        <f t="shared" si="13"/>
        <v>0</v>
      </c>
      <c r="EU13" s="61">
        <f>IF('[1]Validation flags'!$H$3=1,0, IF( ISNUMBER(L13), 0, 1 ))</f>
        <v>0</v>
      </c>
      <c r="EV13" s="61">
        <f>IF('[1]Validation flags'!$H$3=1,0, IF( ISNUMBER(M13), 0, 1 ))</f>
        <v>0</v>
      </c>
      <c r="EW13" s="60"/>
      <c r="EX13" s="60"/>
      <c r="EY13" s="60"/>
      <c r="EZ13" s="60"/>
      <c r="FA13" s="60"/>
      <c r="FB13" s="60"/>
      <c r="FC13" s="61">
        <f t="shared" si="14"/>
        <v>0</v>
      </c>
      <c r="FD13" s="61">
        <f>IF('[1]Validation flags'!$H$3=1,0, IF( ISNUMBER(U13), 0, 1 ))</f>
        <v>0</v>
      </c>
      <c r="FE13" s="61">
        <f>IF('[1]Validation flags'!$H$3=1,0, IF( ISNUMBER(V13), 0, 1 ))</f>
        <v>0</v>
      </c>
      <c r="FF13" s="60"/>
      <c r="FG13" s="60"/>
      <c r="FH13" s="60"/>
      <c r="FI13" s="60"/>
      <c r="FJ13" s="60"/>
      <c r="FK13" s="60"/>
      <c r="FL13" s="61">
        <f t="shared" si="15"/>
        <v>0</v>
      </c>
      <c r="FM13" s="61">
        <f>IF('[1]Validation flags'!$H$3=1,0, IF( ISNUMBER(AD13), 0, 1 ))</f>
        <v>0</v>
      </c>
      <c r="FN13" s="61">
        <f>IF('[1]Validation flags'!$H$3=1,0, IF( ISNUMBER(AE13), 0, 1 ))</f>
        <v>0</v>
      </c>
      <c r="FO13" s="60"/>
      <c r="FP13" s="60"/>
      <c r="FQ13" s="60"/>
      <c r="FR13" s="60"/>
      <c r="FS13" s="60"/>
      <c r="FT13" s="60"/>
      <c r="FU13" s="61">
        <f t="shared" si="16"/>
        <v>0</v>
      </c>
      <c r="FV13" s="61">
        <f>IF('[1]Validation flags'!$H$3=1,0, IF( ISNUMBER(AM13), 0, 1 ))</f>
        <v>0</v>
      </c>
      <c r="FW13" s="61">
        <f>IF('[1]Validation flags'!$H$3=1,0, IF( ISNUMBER(AN13), 0, 1 ))</f>
        <v>0</v>
      </c>
      <c r="FX13" s="60"/>
      <c r="FY13" s="60"/>
      <c r="FZ13" s="60"/>
      <c r="GA13" s="60"/>
      <c r="GB13" s="60"/>
      <c r="GC13" s="60"/>
      <c r="GD13" s="60"/>
      <c r="GE13" s="60"/>
      <c r="GF13" s="60"/>
      <c r="GG13" s="60"/>
      <c r="GH13" s="60"/>
      <c r="GI13" s="60"/>
      <c r="GJ13" s="60"/>
      <c r="GK13" s="60"/>
      <c r="GL13" s="60"/>
      <c r="GM13" s="61">
        <f t="shared" si="17"/>
        <v>0</v>
      </c>
      <c r="GN13" s="61">
        <f>IF('[1]Validation flags'!$H$3=1,0, IF( ISNUMBER(BE13), 0, 1 ))</f>
        <v>0</v>
      </c>
      <c r="GO13" s="61">
        <f>IF('[1]Validation flags'!$H$3=1,0, IF( ISNUMBER(BF13), 0, 1 ))</f>
        <v>0</v>
      </c>
      <c r="GP13" s="60"/>
      <c r="GQ13" s="60"/>
      <c r="GR13" s="60"/>
      <c r="GS13" s="60"/>
      <c r="GT13" s="60"/>
      <c r="GU13" s="60"/>
      <c r="GV13" s="61">
        <f t="shared" si="18"/>
        <v>0</v>
      </c>
      <c r="GW13" s="61">
        <f>IF('[1]Validation flags'!$H$3=1,0, IF( ISNUMBER(BN13), 0, 1 ))</f>
        <v>0</v>
      </c>
      <c r="GX13" s="61">
        <f>IF('[1]Validation flags'!$H$3=1,0, IF( ISNUMBER(BO13), 0, 1 ))</f>
        <v>0</v>
      </c>
      <c r="GY13" s="60"/>
      <c r="GZ13" s="60"/>
      <c r="HA13" s="60"/>
      <c r="HB13" s="60"/>
      <c r="HC13" s="60"/>
      <c r="HD13" s="60"/>
      <c r="HE13" s="61">
        <f t="shared" si="19"/>
        <v>0</v>
      </c>
      <c r="HF13" s="61">
        <f>IF('[1]Validation flags'!$H$3=1,0, IF( ISNUMBER(BW13), 0, 1 ))</f>
        <v>0</v>
      </c>
      <c r="HG13" s="61">
        <f>IF('[1]Validation flags'!$H$3=1,0, IF( ISNUMBER(BX13), 0, 1 ))</f>
        <v>0</v>
      </c>
      <c r="HH13" s="60"/>
      <c r="HI13" s="60"/>
      <c r="HJ13" s="60"/>
      <c r="HK13" s="60"/>
      <c r="HL13" s="60"/>
      <c r="HM13" s="60"/>
      <c r="HN13" s="61">
        <f t="shared" si="20"/>
        <v>0</v>
      </c>
      <c r="HO13" s="61">
        <f>IF('[1]Validation flags'!$H$3=1,0, IF( ISNUMBER(CF13), 0, 1 ))</f>
        <v>0</v>
      </c>
      <c r="HP13" s="61">
        <f>IF('[1]Validation flags'!$H$3=1,0, IF( ISNUMBER(CG13), 0, 1 ))</f>
        <v>0</v>
      </c>
      <c r="HQ13" s="60"/>
      <c r="HR13" s="60"/>
      <c r="HS13" s="60"/>
      <c r="HT13" s="60"/>
      <c r="HU13" s="60"/>
      <c r="HV13" s="60"/>
      <c r="HW13" s="61">
        <f t="shared" si="21"/>
        <v>0</v>
      </c>
      <c r="HX13" s="61">
        <f>IF('[1]Validation flags'!$H$3=1,0, IF( ISNUMBER(CO13), 0, 1 ))</f>
        <v>0</v>
      </c>
      <c r="HY13" s="61">
        <f>IF('[1]Validation flags'!$H$3=1,0, IF( ISNUMBER(CP13), 0, 1 ))</f>
        <v>0</v>
      </c>
      <c r="HZ13" s="60"/>
      <c r="IA13" s="60"/>
      <c r="IB13" s="60"/>
      <c r="IC13" s="60"/>
      <c r="ID13" s="60"/>
      <c r="IE13" s="60"/>
      <c r="IF13" s="61">
        <f t="shared" si="22"/>
        <v>0</v>
      </c>
      <c r="IG13" s="61">
        <f>IF('[1]Validation flags'!$H$3=1,0, IF( ISNUMBER(CX13), 0, 1 ))</f>
        <v>0</v>
      </c>
      <c r="IH13" s="61">
        <f>IF('[1]Validation flags'!$H$3=1,0, IF( ISNUMBER(CY13), 0, 1 ))</f>
        <v>0</v>
      </c>
      <c r="II13" s="60"/>
      <c r="IJ13" s="60"/>
      <c r="IK13" s="60"/>
      <c r="IL13" s="60"/>
      <c r="IM13" s="60"/>
      <c r="IN13" s="60"/>
      <c r="IO13" s="61">
        <f t="shared" si="23"/>
        <v>0</v>
      </c>
      <c r="IP13" s="61">
        <f>IF('[1]Validation flags'!$H$3=1,0, IF( ISNUMBER(DG13), 0, 1 ))</f>
        <v>0</v>
      </c>
      <c r="IQ13" s="61">
        <f>IF('[1]Validation flags'!$H$3=1,0, IF( ISNUMBER(DH13), 0, 1 ))</f>
        <v>0</v>
      </c>
      <c r="IR13" s="60"/>
      <c r="IS13" s="60"/>
      <c r="IT13" s="60"/>
      <c r="IU13" s="60"/>
      <c r="IV13" s="60"/>
      <c r="IW13" s="60"/>
      <c r="IX13" s="61">
        <f t="shared" si="24"/>
        <v>0</v>
      </c>
      <c r="IY13" s="61">
        <f>IF('[1]Validation flags'!$H$3=1,0, IF( ISNUMBER(DP13), 0, 1 ))</f>
        <v>0</v>
      </c>
      <c r="IZ13" s="61">
        <f>IF('[1]Validation flags'!$H$3=1,0, IF( ISNUMBER(DQ13), 0, 1 ))</f>
        <v>0</v>
      </c>
      <c r="JA13" s="60"/>
      <c r="JB13" s="60"/>
    </row>
    <row r="14" spans="2:262" ht="14.25" customHeight="1" x14ac:dyDescent="0.25">
      <c r="B14" s="62">
        <v>5</v>
      </c>
      <c r="C14" s="63" t="s">
        <v>70</v>
      </c>
      <c r="D14" s="702"/>
      <c r="E14" s="64" t="s">
        <v>41</v>
      </c>
      <c r="F14" s="79">
        <v>3</v>
      </c>
      <c r="G14" s="686">
        <v>0.24777555602027629</v>
      </c>
      <c r="H14" s="451">
        <v>1.3984263632313976E-2</v>
      </c>
      <c r="I14" s="451">
        <v>6.7891408901775918E-2</v>
      </c>
      <c r="J14" s="687">
        <f>SUM(G14:I14)</f>
        <v>0.32965122855436618</v>
      </c>
      <c r="K14" s="688">
        <v>0.31322398890003755</v>
      </c>
      <c r="L14" s="451">
        <v>6.8182482432666003E-3</v>
      </c>
      <c r="M14" s="451">
        <v>4.5111117746678531E-2</v>
      </c>
      <c r="N14" s="689">
        <f t="shared" si="0"/>
        <v>0.36515335488998268</v>
      </c>
      <c r="O14" s="690">
        <f>N14+J14</f>
        <v>0.69480458344434881</v>
      </c>
      <c r="P14" s="691">
        <v>0.22771640511890281</v>
      </c>
      <c r="Q14" s="451">
        <v>1.41054313491491E-2</v>
      </c>
      <c r="R14" s="451">
        <v>6.8028254230330987E-2</v>
      </c>
      <c r="S14" s="690">
        <f>SUM(P14:R14)</f>
        <v>0.30985009069838287</v>
      </c>
      <c r="T14" s="688">
        <v>0.28772661613723755</v>
      </c>
      <c r="U14" s="451">
        <v>7.0691390485904115E-3</v>
      </c>
      <c r="V14" s="451">
        <v>4.5921243808324519E-2</v>
      </c>
      <c r="W14" s="689">
        <f t="shared" si="1"/>
        <v>0.34071699899415248</v>
      </c>
      <c r="X14" s="690">
        <f>W14+S14</f>
        <v>0.65056708969253529</v>
      </c>
      <c r="Y14" s="691">
        <v>0.27721552081890233</v>
      </c>
      <c r="Z14" s="451">
        <v>1.7884035168011625E-2</v>
      </c>
      <c r="AA14" s="451">
        <v>7.0310023011938227E-2</v>
      </c>
      <c r="AB14" s="690">
        <f>SUM(Y14:AA14)</f>
        <v>0.36540957899885218</v>
      </c>
      <c r="AC14" s="688">
        <v>0.3709510112847435</v>
      </c>
      <c r="AD14" s="451">
        <v>9.0989620045593966E-3</v>
      </c>
      <c r="AE14" s="451">
        <v>4.5020380626935363E-2</v>
      </c>
      <c r="AF14" s="689">
        <f t="shared" si="2"/>
        <v>0.42507035391623826</v>
      </c>
      <c r="AG14" s="690">
        <f>AF14+AB14</f>
        <v>0.79047993291509044</v>
      </c>
      <c r="AH14" s="691">
        <v>0.13853434007697218</v>
      </c>
      <c r="AI14" s="451">
        <v>1.3162813244823157E-2</v>
      </c>
      <c r="AJ14" s="451">
        <v>4.9842501758434743E-2</v>
      </c>
      <c r="AK14" s="690">
        <f>SUM(AH14:AJ14)</f>
        <v>0.20153965508023008</v>
      </c>
      <c r="AL14" s="688">
        <v>0.20124092225564835</v>
      </c>
      <c r="AM14" s="451">
        <v>6.9862526104795819E-3</v>
      </c>
      <c r="AN14" s="451">
        <v>3.5459334391024555E-2</v>
      </c>
      <c r="AO14" s="689">
        <f t="shared" si="3"/>
        <v>0.24368650925715249</v>
      </c>
      <c r="AP14" s="690">
        <f>AO14+AK14</f>
        <v>0.4452261643373826</v>
      </c>
      <c r="AQ14" s="691">
        <v>9.2335056271336084E-3</v>
      </c>
      <c r="AR14" s="451">
        <v>2.0927133365784112E-2</v>
      </c>
      <c r="AS14" s="451">
        <v>6.6881247452135639E-2</v>
      </c>
      <c r="AT14" s="690">
        <f>SUM(AQ14:AS14)</f>
        <v>9.7041886445053363E-2</v>
      </c>
      <c r="AU14" s="688">
        <v>9.7934069101935847E-3</v>
      </c>
      <c r="AV14" s="451">
        <v>1.0918555311101752E-2</v>
      </c>
      <c r="AW14" s="451">
        <v>5.1709262638405029E-2</v>
      </c>
      <c r="AX14" s="689">
        <f t="shared" si="4"/>
        <v>7.2421224859700373E-2</v>
      </c>
      <c r="AY14" s="690">
        <f>AX14+AT14</f>
        <v>0.16946311130475372</v>
      </c>
      <c r="AZ14" s="691">
        <v>0.1762339328231303</v>
      </c>
      <c r="BA14" s="451">
        <v>1.3435580870907238E-2</v>
      </c>
      <c r="BB14" s="451">
        <v>4.1613939740744676E-2</v>
      </c>
      <c r="BC14" s="690">
        <f>SUM(AZ14:BB14)</f>
        <v>0.23128345343478221</v>
      </c>
      <c r="BD14" s="688">
        <v>0.26301980040403661</v>
      </c>
      <c r="BE14" s="451">
        <v>7.1733428771023622E-3</v>
      </c>
      <c r="BF14" s="451">
        <v>3.4586580216259932E-2</v>
      </c>
      <c r="BG14" s="689">
        <f t="shared" si="5"/>
        <v>0.3047797234973989</v>
      </c>
      <c r="BH14" s="690">
        <f>BG14+BC14</f>
        <v>0.53606317693218108</v>
      </c>
      <c r="BI14" s="1036">
        <v>0.26500000000000001</v>
      </c>
      <c r="BJ14" s="1005">
        <v>6.0000000000000001E-3</v>
      </c>
      <c r="BK14" s="1005">
        <v>5.1999999999999998E-2</v>
      </c>
      <c r="BL14" s="690">
        <v>0.32800000000000001</v>
      </c>
      <c r="BM14" s="1038">
        <v>0.39</v>
      </c>
      <c r="BN14" s="1005">
        <v>8.0000000000000002E-3</v>
      </c>
      <c r="BO14" s="1005">
        <v>4.1999999999999996E-2</v>
      </c>
      <c r="BP14" s="689">
        <v>0.44700000000000001</v>
      </c>
      <c r="BQ14" s="690">
        <v>0.77500000000000002</v>
      </c>
      <c r="BR14" s="691">
        <v>0.20231544011928934</v>
      </c>
      <c r="BS14" s="451">
        <v>6.2960615950754667E-2</v>
      </c>
      <c r="BT14" s="451">
        <v>5.3395056325864831E-2</v>
      </c>
      <c r="BU14" s="690">
        <f>SUM(BR14:BT14)</f>
        <v>0.31867111239590884</v>
      </c>
      <c r="BV14" s="688">
        <v>0.28922730065428826</v>
      </c>
      <c r="BW14" s="451">
        <v>2.104018450543179E-2</v>
      </c>
      <c r="BX14" s="451">
        <v>6.9961181768633682E-2</v>
      </c>
      <c r="BY14" s="689">
        <f t="shared" si="6"/>
        <v>0.38022866692835372</v>
      </c>
      <c r="BZ14" s="690">
        <f>BY14+BU14</f>
        <v>0.69889977932426262</v>
      </c>
      <c r="CA14" s="691">
        <v>0.18316500696376503</v>
      </c>
      <c r="CB14" s="451">
        <v>5.9617724769789292E-2</v>
      </c>
      <c r="CC14" s="451">
        <v>4.6518025172057338E-2</v>
      </c>
      <c r="CD14" s="690">
        <f>SUM(CA14:CC14)</f>
        <v>0.28930075690561169</v>
      </c>
      <c r="CE14" s="688">
        <v>0.27701605683491221</v>
      </c>
      <c r="CF14" s="451">
        <v>2.0065098715584168E-2</v>
      </c>
      <c r="CG14" s="451">
        <v>7.0182783468728999E-2</v>
      </c>
      <c r="CH14" s="689">
        <f t="shared" si="7"/>
        <v>0.36726393901922538</v>
      </c>
      <c r="CI14" s="690">
        <f>CH14+CD14</f>
        <v>0.65656469592483702</v>
      </c>
      <c r="CJ14" s="691">
        <v>0.17351829433900728</v>
      </c>
      <c r="CK14" s="451">
        <v>5.5218626628670546E-2</v>
      </c>
      <c r="CL14" s="451">
        <v>4.2914154767669542E-2</v>
      </c>
      <c r="CM14" s="690">
        <f>SUM(CJ14:CL14)</f>
        <v>0.27165107573534736</v>
      </c>
      <c r="CN14" s="688">
        <v>0.28218207771414427</v>
      </c>
      <c r="CO14" s="451">
        <v>1.9533457318110344E-2</v>
      </c>
      <c r="CP14" s="451">
        <v>7.3717087276314916E-2</v>
      </c>
      <c r="CQ14" s="689">
        <f t="shared" si="8"/>
        <v>0.37543262230856955</v>
      </c>
      <c r="CR14" s="690">
        <f>CQ14+CM14</f>
        <v>0.64708369804391697</v>
      </c>
      <c r="CS14" s="691">
        <v>0.14699438083036412</v>
      </c>
      <c r="CT14" s="451">
        <v>1.9170347605305824E-2</v>
      </c>
      <c r="CU14" s="451">
        <v>3.9435042137850693E-2</v>
      </c>
      <c r="CV14" s="690">
        <f>SUM(CS14:CU14)</f>
        <v>0.20559977057352063</v>
      </c>
      <c r="CW14" s="688">
        <v>0.28857217471229396</v>
      </c>
      <c r="CX14" s="451">
        <v>1.4362475696515871E-2</v>
      </c>
      <c r="CY14" s="451">
        <v>7.1406550542393754E-2</v>
      </c>
      <c r="CZ14" s="689">
        <f t="shared" si="9"/>
        <v>0.3743412009512036</v>
      </c>
      <c r="DA14" s="690">
        <f>CZ14+CV14</f>
        <v>0.57994097152472424</v>
      </c>
      <c r="DB14" s="691">
        <v>0.13421088461044381</v>
      </c>
      <c r="DC14" s="451">
        <v>1.8203430216677211E-2</v>
      </c>
      <c r="DD14" s="451">
        <v>3.4208323921404077E-2</v>
      </c>
      <c r="DE14" s="690">
        <f>SUM(DB14:DD14)</f>
        <v>0.18662263874852511</v>
      </c>
      <c r="DF14" s="688">
        <v>0.2777906271808579</v>
      </c>
      <c r="DG14" s="451">
        <v>1.4318961481087593E-2</v>
      </c>
      <c r="DH14" s="451">
        <v>7.1361105899316046E-2</v>
      </c>
      <c r="DI14" s="689">
        <f t="shared" si="10"/>
        <v>0.36347069456126152</v>
      </c>
      <c r="DJ14" s="690">
        <f>DI14+DE14</f>
        <v>0.5500933333097866</v>
      </c>
      <c r="DK14" s="691">
        <v>0.12342164655851993</v>
      </c>
      <c r="DL14" s="451">
        <v>1.7829710430193439E-2</v>
      </c>
      <c r="DM14" s="451">
        <v>2.9636152968432514E-2</v>
      </c>
      <c r="DN14" s="690">
        <f>SUM(DK14:DM14)</f>
        <v>0.17088750995714591</v>
      </c>
      <c r="DO14" s="688">
        <v>0.26863170353047755</v>
      </c>
      <c r="DP14" s="451">
        <v>1.434249810759909E-2</v>
      </c>
      <c r="DQ14" s="451">
        <v>7.1568732701652066E-2</v>
      </c>
      <c r="DR14" s="689">
        <f t="shared" si="11"/>
        <v>0.35454293433972872</v>
      </c>
      <c r="DS14" s="690">
        <f>DR14+DN14</f>
        <v>0.52543044429687469</v>
      </c>
      <c r="DT14" s="657"/>
      <c r="DU14" s="91"/>
      <c r="DV14" s="37"/>
      <c r="DX14" s="43">
        <f t="shared" si="12"/>
        <v>0</v>
      </c>
      <c r="EA14" s="62">
        <v>5</v>
      </c>
      <c r="EB14" s="63" t="s">
        <v>70</v>
      </c>
      <c r="EC14" s="64" t="s">
        <v>41</v>
      </c>
      <c r="ED14" s="79">
        <v>3</v>
      </c>
      <c r="EE14" s="692" t="s">
        <v>1884</v>
      </c>
      <c r="EF14" s="583" t="s">
        <v>1885</v>
      </c>
      <c r="EG14" s="693" t="s">
        <v>1886</v>
      </c>
      <c r="EH14" s="694" t="s">
        <v>1887</v>
      </c>
      <c r="EI14" s="695" t="s">
        <v>1888</v>
      </c>
      <c r="EJ14" s="583" t="s">
        <v>1889</v>
      </c>
      <c r="EK14" s="696" t="s">
        <v>1890</v>
      </c>
      <c r="EL14" s="604" t="s">
        <v>1891</v>
      </c>
      <c r="EM14" s="694" t="s">
        <v>1892</v>
      </c>
      <c r="EN14" s="549"/>
      <c r="EP14" s="61">
        <f xml:space="preserve"> IF( ISNUMBER(G14), 0, 1 )</f>
        <v>0</v>
      </c>
      <c r="EQ14" s="61">
        <f>IF('[1]Validation flags'!$H$3=1,0, IF( ISNUMBER(H14), 0, 1 ))</f>
        <v>0</v>
      </c>
      <c r="ER14" s="61">
        <f>IF('[1]Validation flags'!$H$3=1,0, IF( ISNUMBER(I14), 0, 1 ))</f>
        <v>0</v>
      </c>
      <c r="ES14" s="60"/>
      <c r="ET14" s="61">
        <f t="shared" si="13"/>
        <v>0</v>
      </c>
      <c r="EU14" s="61">
        <f>IF('[1]Validation flags'!$H$3=1,0, IF( ISNUMBER(L14), 0, 1 ))</f>
        <v>0</v>
      </c>
      <c r="EV14" s="61">
        <f>IF('[1]Validation flags'!$H$3=1,0, IF( ISNUMBER(M14), 0, 1 ))</f>
        <v>0</v>
      </c>
      <c r="EW14" s="60"/>
      <c r="EX14" s="60"/>
      <c r="EY14" s="61">
        <f xml:space="preserve"> IF( ISNUMBER(P14), 0, 1 )</f>
        <v>0</v>
      </c>
      <c r="EZ14" s="61">
        <f>IF('[1]Validation flags'!$H$3=1,0, IF( ISNUMBER(Q14), 0, 1 ))</f>
        <v>0</v>
      </c>
      <c r="FA14" s="61">
        <f>IF('[1]Validation flags'!$H$3=1,0, IF( ISNUMBER(R14), 0, 1 ))</f>
        <v>0</v>
      </c>
      <c r="FB14" s="60"/>
      <c r="FC14" s="61">
        <f t="shared" si="14"/>
        <v>0</v>
      </c>
      <c r="FD14" s="61">
        <f>IF('[1]Validation flags'!$H$3=1,0, IF( ISNUMBER(U14), 0, 1 ))</f>
        <v>0</v>
      </c>
      <c r="FE14" s="61">
        <f>IF('[1]Validation flags'!$H$3=1,0, IF( ISNUMBER(V14), 0, 1 ))</f>
        <v>0</v>
      </c>
      <c r="FF14" s="60"/>
      <c r="FG14" s="60"/>
      <c r="FH14" s="61">
        <f xml:space="preserve"> IF( ISNUMBER(Y14), 0, 1 )</f>
        <v>0</v>
      </c>
      <c r="FI14" s="61">
        <f>IF('[1]Validation flags'!$H$3=1,0, IF( ISNUMBER(Z14), 0, 1 ))</f>
        <v>0</v>
      </c>
      <c r="FJ14" s="61">
        <f>IF('[1]Validation flags'!$H$3=1,0, IF( ISNUMBER(AA14), 0, 1 ))</f>
        <v>0</v>
      </c>
      <c r="FK14" s="60"/>
      <c r="FL14" s="61">
        <f t="shared" si="15"/>
        <v>0</v>
      </c>
      <c r="FM14" s="61">
        <f>IF('[1]Validation flags'!$H$3=1,0, IF( ISNUMBER(AD14), 0, 1 ))</f>
        <v>0</v>
      </c>
      <c r="FN14" s="61">
        <f>IF('[1]Validation flags'!$H$3=1,0, IF( ISNUMBER(AE14), 0, 1 ))</f>
        <v>0</v>
      </c>
      <c r="FO14" s="60"/>
      <c r="FP14" s="60"/>
      <c r="FQ14" s="61">
        <f xml:space="preserve"> IF( ISNUMBER(AH14), 0, 1 )</f>
        <v>0</v>
      </c>
      <c r="FR14" s="61">
        <f>IF('[1]Validation flags'!$H$3=1,0, IF( ISNUMBER(AI14), 0, 1 ))</f>
        <v>0</v>
      </c>
      <c r="FS14" s="61">
        <f>IF('[1]Validation flags'!$H$3=1,0, IF( ISNUMBER(AJ14), 0, 1 ))</f>
        <v>0</v>
      </c>
      <c r="FT14" s="60"/>
      <c r="FU14" s="61">
        <f t="shared" si="16"/>
        <v>0</v>
      </c>
      <c r="FV14" s="61">
        <f>IF('[1]Validation flags'!$H$3=1,0, IF( ISNUMBER(AM14), 0, 1 ))</f>
        <v>0</v>
      </c>
      <c r="FW14" s="61">
        <f>IF('[1]Validation flags'!$H$3=1,0, IF( ISNUMBER(AN14), 0, 1 ))</f>
        <v>0</v>
      </c>
      <c r="FX14" s="60"/>
      <c r="FY14" s="60"/>
      <c r="FZ14" s="61">
        <f xml:space="preserve"> IF( ISNUMBER(AQ14), 0, 1 )</f>
        <v>0</v>
      </c>
      <c r="GA14" s="61">
        <f>IF('[1]Validation flags'!$H$3=1,0, IF( ISNUMBER(AR14), 0, 1 ))</f>
        <v>0</v>
      </c>
      <c r="GB14" s="61">
        <f>IF('[1]Validation flags'!$H$3=1,0, IF( ISNUMBER(AS14), 0, 1 ))</f>
        <v>0</v>
      </c>
      <c r="GC14" s="60"/>
      <c r="GD14" s="61">
        <f xml:space="preserve"> IF( ISNUMBER(AU14), 0, 1 )</f>
        <v>0</v>
      </c>
      <c r="GE14" s="61">
        <f>IF('[1]Validation flags'!$H$3=1,0, IF( ISNUMBER(AV14), 0, 1 ))</f>
        <v>0</v>
      </c>
      <c r="GF14" s="61">
        <f>IF('[1]Validation flags'!$H$3=1,0, IF( ISNUMBER(AW14), 0, 1 ))</f>
        <v>0</v>
      </c>
      <c r="GG14" s="60"/>
      <c r="GH14" s="60"/>
      <c r="GI14" s="61">
        <f xml:space="preserve"> IF( ISNUMBER(AZ14), 0, 1 )</f>
        <v>0</v>
      </c>
      <c r="GJ14" s="61">
        <f>IF('[1]Validation flags'!$H$3=1,0, IF( ISNUMBER(BA14), 0, 1 ))</f>
        <v>0</v>
      </c>
      <c r="GK14" s="61">
        <f>IF('[1]Validation flags'!$H$3=1,0, IF( ISNUMBER(BB14), 0, 1 ))</f>
        <v>0</v>
      </c>
      <c r="GL14" s="60"/>
      <c r="GM14" s="61">
        <f t="shared" si="17"/>
        <v>0</v>
      </c>
      <c r="GN14" s="61">
        <f>IF('[1]Validation flags'!$H$3=1,0, IF( ISNUMBER(BE14), 0, 1 ))</f>
        <v>0</v>
      </c>
      <c r="GO14" s="61">
        <f>IF('[1]Validation flags'!$H$3=1,0, IF( ISNUMBER(BF14), 0, 1 ))</f>
        <v>0</v>
      </c>
      <c r="GP14" s="60"/>
      <c r="GQ14" s="60"/>
      <c r="GR14" s="61">
        <f xml:space="preserve"> IF( ISNUMBER(BI14), 0, 1 )</f>
        <v>0</v>
      </c>
      <c r="GS14" s="61">
        <f>IF('[1]Validation flags'!$H$3=1,0, IF( ISNUMBER(BJ14), 0, 1 ))</f>
        <v>0</v>
      </c>
      <c r="GT14" s="61">
        <f>IF('[1]Validation flags'!$H$3=1,0, IF( ISNUMBER(BK14), 0, 1 ))</f>
        <v>0</v>
      </c>
      <c r="GU14" s="60"/>
      <c r="GV14" s="61">
        <f t="shared" si="18"/>
        <v>0</v>
      </c>
      <c r="GW14" s="61">
        <f>IF('[1]Validation flags'!$H$3=1,0, IF( ISNUMBER(BN14), 0, 1 ))</f>
        <v>0</v>
      </c>
      <c r="GX14" s="61">
        <f>IF('[1]Validation flags'!$H$3=1,0, IF( ISNUMBER(BO14), 0, 1 ))</f>
        <v>0</v>
      </c>
      <c r="GY14" s="60"/>
      <c r="GZ14" s="60"/>
      <c r="HA14" s="61">
        <f xml:space="preserve"> IF( ISNUMBER(BR14), 0, 1 )</f>
        <v>0</v>
      </c>
      <c r="HB14" s="61">
        <f>IF('[1]Validation flags'!$H$3=1,0, IF( ISNUMBER(BS14), 0, 1 ))</f>
        <v>0</v>
      </c>
      <c r="HC14" s="61">
        <f>IF('[1]Validation flags'!$H$3=1,0, IF( ISNUMBER(BT14), 0, 1 ))</f>
        <v>0</v>
      </c>
      <c r="HD14" s="60"/>
      <c r="HE14" s="61">
        <f t="shared" si="19"/>
        <v>0</v>
      </c>
      <c r="HF14" s="61">
        <f>IF('[1]Validation flags'!$H$3=1,0, IF( ISNUMBER(BW14), 0, 1 ))</f>
        <v>0</v>
      </c>
      <c r="HG14" s="61">
        <f>IF('[1]Validation flags'!$H$3=1,0, IF( ISNUMBER(BX14), 0, 1 ))</f>
        <v>0</v>
      </c>
      <c r="HH14" s="60"/>
      <c r="HI14" s="60"/>
      <c r="HJ14" s="61">
        <f xml:space="preserve"> IF( ISNUMBER(CA14), 0, 1 )</f>
        <v>0</v>
      </c>
      <c r="HK14" s="61">
        <f>IF('[1]Validation flags'!$H$3=1,0, IF( ISNUMBER(CB14), 0, 1 ))</f>
        <v>0</v>
      </c>
      <c r="HL14" s="61">
        <f>IF('[1]Validation flags'!$H$3=1,0, IF( ISNUMBER(CC14), 0, 1 ))</f>
        <v>0</v>
      </c>
      <c r="HM14" s="60"/>
      <c r="HN14" s="61">
        <f t="shared" si="20"/>
        <v>0</v>
      </c>
      <c r="HO14" s="61">
        <f>IF('[1]Validation flags'!$H$3=1,0, IF( ISNUMBER(CF14), 0, 1 ))</f>
        <v>0</v>
      </c>
      <c r="HP14" s="61">
        <f>IF('[1]Validation flags'!$H$3=1,0, IF( ISNUMBER(CG14), 0, 1 ))</f>
        <v>0</v>
      </c>
      <c r="HQ14" s="60"/>
      <c r="HR14" s="60"/>
      <c r="HS14" s="61">
        <f xml:space="preserve"> IF( ISNUMBER(CJ14), 0, 1 )</f>
        <v>0</v>
      </c>
      <c r="HT14" s="61">
        <f>IF('[1]Validation flags'!$H$3=1,0, IF( ISNUMBER(CK14), 0, 1 ))</f>
        <v>0</v>
      </c>
      <c r="HU14" s="61">
        <f>IF('[1]Validation flags'!$H$3=1,0, IF( ISNUMBER(CL14), 0, 1 ))</f>
        <v>0</v>
      </c>
      <c r="HV14" s="60"/>
      <c r="HW14" s="61">
        <f t="shared" si="21"/>
        <v>0</v>
      </c>
      <c r="HX14" s="61">
        <f>IF('[1]Validation flags'!$H$3=1,0, IF( ISNUMBER(CO14), 0, 1 ))</f>
        <v>0</v>
      </c>
      <c r="HY14" s="61">
        <f>IF('[1]Validation flags'!$H$3=1,0, IF( ISNUMBER(CP14), 0, 1 ))</f>
        <v>0</v>
      </c>
      <c r="HZ14" s="60"/>
      <c r="IA14" s="60"/>
      <c r="IB14" s="61">
        <f xml:space="preserve"> IF( ISNUMBER(CS14), 0, 1 )</f>
        <v>0</v>
      </c>
      <c r="IC14" s="61">
        <f>IF('[1]Validation flags'!$H$3=1,0, IF( ISNUMBER(CT14), 0, 1 ))</f>
        <v>0</v>
      </c>
      <c r="ID14" s="61">
        <f>IF('[1]Validation flags'!$H$3=1,0, IF( ISNUMBER(CU14), 0, 1 ))</f>
        <v>0</v>
      </c>
      <c r="IE14" s="60"/>
      <c r="IF14" s="61">
        <f t="shared" si="22"/>
        <v>0</v>
      </c>
      <c r="IG14" s="61">
        <f>IF('[1]Validation flags'!$H$3=1,0, IF( ISNUMBER(CX14), 0, 1 ))</f>
        <v>0</v>
      </c>
      <c r="IH14" s="61">
        <f>IF('[1]Validation flags'!$H$3=1,0, IF( ISNUMBER(CY14), 0, 1 ))</f>
        <v>0</v>
      </c>
      <c r="II14" s="60"/>
      <c r="IJ14" s="60"/>
      <c r="IK14" s="61">
        <f xml:space="preserve"> IF( ISNUMBER(DB14), 0, 1 )</f>
        <v>0</v>
      </c>
      <c r="IL14" s="61">
        <f>IF('[1]Validation flags'!$H$3=1,0, IF( ISNUMBER(DC14), 0, 1 ))</f>
        <v>0</v>
      </c>
      <c r="IM14" s="61">
        <f>IF('[1]Validation flags'!$H$3=1,0, IF( ISNUMBER(DD14), 0, 1 ))</f>
        <v>0</v>
      </c>
      <c r="IN14" s="60"/>
      <c r="IO14" s="61">
        <f t="shared" si="23"/>
        <v>0</v>
      </c>
      <c r="IP14" s="61">
        <f>IF('[1]Validation flags'!$H$3=1,0, IF( ISNUMBER(DG14), 0, 1 ))</f>
        <v>0</v>
      </c>
      <c r="IQ14" s="61">
        <f>IF('[1]Validation flags'!$H$3=1,0, IF( ISNUMBER(DH14), 0, 1 ))</f>
        <v>0</v>
      </c>
      <c r="IR14" s="60"/>
      <c r="IS14" s="60"/>
      <c r="IT14" s="61">
        <f xml:space="preserve"> IF( ISNUMBER(DK14), 0, 1 )</f>
        <v>0</v>
      </c>
      <c r="IU14" s="61">
        <f>IF('[1]Validation flags'!$H$3=1,0, IF( ISNUMBER(DL14), 0, 1 ))</f>
        <v>0</v>
      </c>
      <c r="IV14" s="61">
        <f>IF('[1]Validation flags'!$H$3=1,0, IF( ISNUMBER(DM14), 0, 1 ))</f>
        <v>0</v>
      </c>
      <c r="IW14" s="60"/>
      <c r="IX14" s="61">
        <f t="shared" si="24"/>
        <v>0</v>
      </c>
      <c r="IY14" s="61">
        <f>IF('[1]Validation flags'!$H$3=1,0, IF( ISNUMBER(DP14), 0, 1 ))</f>
        <v>0</v>
      </c>
      <c r="IZ14" s="61">
        <f>IF('[1]Validation flags'!$H$3=1,0, IF( ISNUMBER(DQ14), 0, 1 ))</f>
        <v>0</v>
      </c>
      <c r="JA14" s="60"/>
      <c r="JB14" s="60"/>
    </row>
    <row r="15" spans="2:262" ht="14.25" customHeight="1" x14ac:dyDescent="0.25">
      <c r="B15" s="62">
        <v>6</v>
      </c>
      <c r="C15" s="63" t="s">
        <v>89</v>
      </c>
      <c r="D15" s="702"/>
      <c r="E15" s="64" t="s">
        <v>41</v>
      </c>
      <c r="F15" s="79">
        <v>3</v>
      </c>
      <c r="G15" s="686">
        <v>1.9586093440083709E-3</v>
      </c>
      <c r="H15" s="451">
        <v>3.4296290059592643E-4</v>
      </c>
      <c r="I15" s="451">
        <v>1.2735852123985647E-3</v>
      </c>
      <c r="J15" s="687">
        <f>SUM(G15:I15)</f>
        <v>3.575157457002862E-3</v>
      </c>
      <c r="K15" s="688">
        <v>2.4325489451772946E-3</v>
      </c>
      <c r="L15" s="451">
        <v>1.6721697015853812E-4</v>
      </c>
      <c r="M15" s="451">
        <v>8.452238993956751E-4</v>
      </c>
      <c r="N15" s="689">
        <f>SUM(K15:M15)</f>
        <v>3.4449898147315078E-3</v>
      </c>
      <c r="O15" s="690">
        <f>N15+J15</f>
        <v>7.0201472717343703E-3</v>
      </c>
      <c r="P15" s="691">
        <v>1.9779540204741719E-3</v>
      </c>
      <c r="Q15" s="451">
        <v>4.0667213368410227E-4</v>
      </c>
      <c r="R15" s="451">
        <v>1.4987324224900733E-3</v>
      </c>
      <c r="S15" s="690">
        <f>SUM(P15:R15)</f>
        <v>3.8833585766483475E-3</v>
      </c>
      <c r="T15" s="688">
        <v>2.4479196092515058E-3</v>
      </c>
      <c r="U15" s="451">
        <v>2.0380956732481137E-4</v>
      </c>
      <c r="V15" s="451">
        <v>1.010286305421576E-3</v>
      </c>
      <c r="W15" s="689">
        <f>SUM(T15:V15)</f>
        <v>3.6620154819978932E-3</v>
      </c>
      <c r="X15" s="690">
        <f>W15+S15</f>
        <v>7.5453740586462412E-3</v>
      </c>
      <c r="Y15" s="691">
        <v>2.2312896531012814E-3</v>
      </c>
      <c r="Z15" s="451">
        <v>5.566413837782419E-4</v>
      </c>
      <c r="AA15" s="451">
        <v>2.1884025688368447E-3</v>
      </c>
      <c r="AB15" s="690">
        <f>SUM(Y15:AA15)</f>
        <v>4.976333605716368E-3</v>
      </c>
      <c r="AC15" s="688">
        <v>2.8913691160715894E-3</v>
      </c>
      <c r="AD15" s="451">
        <v>2.8320559390437872E-4</v>
      </c>
      <c r="AE15" s="451">
        <v>1.4012613336404356E-3</v>
      </c>
      <c r="AF15" s="689">
        <f>SUM(AC15:AE15)</f>
        <v>4.5758360436164037E-3</v>
      </c>
      <c r="AG15" s="690">
        <f>AF15+AB15</f>
        <v>9.5521696493327708E-3</v>
      </c>
      <c r="AH15" s="691">
        <v>2.3300807071903852E-3</v>
      </c>
      <c r="AI15" s="451">
        <v>6.8549100110849859E-4</v>
      </c>
      <c r="AJ15" s="451">
        <v>2.5956902823626171E-3</v>
      </c>
      <c r="AK15" s="690">
        <f>SUM(AH15:AJ15)</f>
        <v>5.6112619906615009E-3</v>
      </c>
      <c r="AL15" s="688">
        <v>3.1260493214847816E-3</v>
      </c>
      <c r="AM15" s="451">
        <v>3.6382900880538999E-4</v>
      </c>
      <c r="AN15" s="451">
        <v>1.8466458634824323E-3</v>
      </c>
      <c r="AO15" s="689">
        <f>SUM(AL15:AN15)</f>
        <v>5.3365241937726043E-3</v>
      </c>
      <c r="AP15" s="690">
        <f>AO15+AK15</f>
        <v>1.0947786184434104E-2</v>
      </c>
      <c r="AQ15" s="691">
        <v>2.3225995449791337E-3</v>
      </c>
      <c r="AR15" s="451">
        <v>8.8289791702267362E-4</v>
      </c>
      <c r="AS15" s="451">
        <v>2.8216628159838941E-3</v>
      </c>
      <c r="AT15" s="690">
        <f>SUM(AQ15:AS15)</f>
        <v>6.0271602779857015E-3</v>
      </c>
      <c r="AU15" s="688">
        <v>3.2999836771239331E-3</v>
      </c>
      <c r="AV15" s="451">
        <v>4.6064454087294676E-4</v>
      </c>
      <c r="AW15" s="451">
        <v>2.18156971030109E-3</v>
      </c>
      <c r="AX15" s="689">
        <f>SUM(AU15:AW15)</f>
        <v>5.9421979282979695E-3</v>
      </c>
      <c r="AY15" s="690">
        <f>AX15+AT15</f>
        <v>1.196935820628367E-2</v>
      </c>
      <c r="AZ15" s="691">
        <v>2.7665778136213258E-3</v>
      </c>
      <c r="BA15" s="451">
        <v>7.8864722422583577E-4</v>
      </c>
      <c r="BB15" s="451">
        <v>2.4428385958280563E-3</v>
      </c>
      <c r="BC15" s="690">
        <f>SUM(AZ15:BB15)</f>
        <v>5.9980636336752179E-3</v>
      </c>
      <c r="BD15" s="688">
        <v>4.0869437827529649E-3</v>
      </c>
      <c r="BE15" s="451">
        <v>4.2087906977100742E-4</v>
      </c>
      <c r="BF15" s="451">
        <v>2.0299624156281393E-3</v>
      </c>
      <c r="BG15" s="689">
        <f>SUM(BD15:BF15)</f>
        <v>6.5377852681521116E-3</v>
      </c>
      <c r="BH15" s="690">
        <f>BG15+BC15</f>
        <v>1.253584890182733E-2</v>
      </c>
      <c r="BI15" s="691">
        <v>3.5650434666792976E-3</v>
      </c>
      <c r="BJ15" s="451">
        <v>1.0019254790245339E-4</v>
      </c>
      <c r="BK15" s="451">
        <v>1.1213444769451724E-3</v>
      </c>
      <c r="BL15" s="690">
        <f>SUM(BI15:BK15)</f>
        <v>4.7865804915269237E-3</v>
      </c>
      <c r="BM15" s="688">
        <v>5.6141400916188966E-3</v>
      </c>
      <c r="BN15" s="451">
        <v>9.0215357476799209E-5</v>
      </c>
      <c r="BO15" s="451">
        <v>9.8462276386823071E-4</v>
      </c>
      <c r="BP15" s="689">
        <f>SUM(BM15:BO15)</f>
        <v>6.6889782129639268E-3</v>
      </c>
      <c r="BQ15" s="690">
        <f>BP15+BL15</f>
        <v>1.1475558704490851E-2</v>
      </c>
      <c r="BR15" s="691">
        <v>3.5139755570648625E-3</v>
      </c>
      <c r="BS15" s="451">
        <v>9.9532841667636433E-5</v>
      </c>
      <c r="BT15" s="451">
        <v>1.1180574257911632E-3</v>
      </c>
      <c r="BU15" s="690">
        <f>SUM(BR15:BT15)</f>
        <v>4.7315658245236621E-3</v>
      </c>
      <c r="BV15" s="688">
        <v>5.7218835886199337E-3</v>
      </c>
      <c r="BW15" s="451">
        <v>9.0101244067356261E-5</v>
      </c>
      <c r="BX15" s="451">
        <v>1.0200899855015012E-3</v>
      </c>
      <c r="BY15" s="689">
        <f>SUM(BV15:BX15)</f>
        <v>6.8320748181887915E-3</v>
      </c>
      <c r="BZ15" s="690">
        <f>BY15+BU15</f>
        <v>1.1563640642712453E-2</v>
      </c>
      <c r="CA15" s="691">
        <v>3.4021719260819558E-3</v>
      </c>
      <c r="CB15" s="451">
        <v>8.2025021972148074E-5</v>
      </c>
      <c r="CC15" s="451">
        <v>1.0169510724264907E-3</v>
      </c>
      <c r="CD15" s="690">
        <f>SUM(CA15:CC15)</f>
        <v>4.5011480204805946E-3</v>
      </c>
      <c r="CE15" s="688">
        <v>6.0136849678638603E-3</v>
      </c>
      <c r="CF15" s="451">
        <v>1.0903376667535403E-4</v>
      </c>
      <c r="CG15" s="451">
        <v>1.1035155677609496E-3</v>
      </c>
      <c r="CH15" s="689">
        <f>SUM(CE15:CG15)</f>
        <v>7.2262343023001639E-3</v>
      </c>
      <c r="CI15" s="690">
        <f>CH15+CD15</f>
        <v>1.1727382322780758E-2</v>
      </c>
      <c r="CJ15" s="691">
        <v>3.3536263932339976E-3</v>
      </c>
      <c r="CK15" s="451">
        <v>6.5197918742352439E-5</v>
      </c>
      <c r="CL15" s="451">
        <v>9.763168699719059E-4</v>
      </c>
      <c r="CM15" s="690">
        <f>SUM(CJ15:CL15)</f>
        <v>4.3951411819482559E-3</v>
      </c>
      <c r="CN15" s="688">
        <v>6.2044541228244042E-3</v>
      </c>
      <c r="CO15" s="451">
        <v>1.2633136007593116E-4</v>
      </c>
      <c r="CP15" s="451">
        <v>1.1988692000095909E-3</v>
      </c>
      <c r="CQ15" s="689">
        <f>SUM(CN15:CP15)</f>
        <v>7.5296546829099267E-3</v>
      </c>
      <c r="CR15" s="690">
        <f>CQ15+CM15</f>
        <v>1.1924795864858184E-2</v>
      </c>
      <c r="CS15" s="691">
        <v>3.384844714606827E-3</v>
      </c>
      <c r="CT15" s="451">
        <v>4.8984045627133355E-5</v>
      </c>
      <c r="CU15" s="451">
        <v>9.6100866777614846E-4</v>
      </c>
      <c r="CV15" s="690">
        <f>SUM(CS15:CU15)</f>
        <v>4.3948374280101087E-3</v>
      </c>
      <c r="CW15" s="688">
        <v>6.3192861769641147E-3</v>
      </c>
      <c r="CX15" s="451">
        <v>1.4233646485446846E-4</v>
      </c>
      <c r="CY15" s="451">
        <v>1.2836917539141026E-3</v>
      </c>
      <c r="CZ15" s="689">
        <f>SUM(CW15:CY15)</f>
        <v>7.7453143957326859E-3</v>
      </c>
      <c r="DA15" s="690">
        <f>CZ15+CV15</f>
        <v>1.2140151823742795E-2</v>
      </c>
      <c r="DB15" s="691">
        <v>3.2757300816460208E-3</v>
      </c>
      <c r="DC15" s="451">
        <v>3.0324106984447661E-5</v>
      </c>
      <c r="DD15" s="451">
        <v>8.7853072768863318E-4</v>
      </c>
      <c r="DE15" s="690">
        <f>SUM(DB15:DD15)</f>
        <v>4.1845849163191021E-3</v>
      </c>
      <c r="DF15" s="688">
        <v>6.6304478482244623E-3</v>
      </c>
      <c r="DG15" s="451">
        <v>1.6340407004289016E-4</v>
      </c>
      <c r="DH15" s="451">
        <v>1.3951845861172514E-3</v>
      </c>
      <c r="DI15" s="689">
        <f>SUM(DF15:DH15)</f>
        <v>8.1890365043846038E-3</v>
      </c>
      <c r="DJ15" s="690">
        <f>DI15+DE15</f>
        <v>1.2373621420703706E-2</v>
      </c>
      <c r="DK15" s="691">
        <v>3.2355821851526457E-3</v>
      </c>
      <c r="DL15" s="451">
        <v>1.1951496778238034E-5</v>
      </c>
      <c r="DM15" s="451">
        <v>8.3899454669446154E-4</v>
      </c>
      <c r="DN15" s="690">
        <f>SUM(DK15:DM15)</f>
        <v>4.0865282286253451E-3</v>
      </c>
      <c r="DO15" s="688">
        <v>6.8447770390840604E-3</v>
      </c>
      <c r="DP15" s="451">
        <v>1.8229558116625197E-4</v>
      </c>
      <c r="DQ15" s="451">
        <v>1.502075705227835E-3</v>
      </c>
      <c r="DR15" s="689">
        <f>SUM(DO15:DQ15)</f>
        <v>8.5291483254781482E-3</v>
      </c>
      <c r="DS15" s="690">
        <f>DR15+DN15</f>
        <v>1.2615676554103493E-2</v>
      </c>
      <c r="DT15" s="657"/>
      <c r="DU15" s="91"/>
      <c r="DV15" s="37"/>
      <c r="DX15" s="43">
        <f t="shared" si="12"/>
        <v>0</v>
      </c>
      <c r="EA15" s="62">
        <v>6</v>
      </c>
      <c r="EB15" s="63" t="s">
        <v>89</v>
      </c>
      <c r="EC15" s="64" t="s">
        <v>41</v>
      </c>
      <c r="ED15" s="79">
        <v>3</v>
      </c>
      <c r="EE15" s="692" t="s">
        <v>1893</v>
      </c>
      <c r="EF15" s="583" t="s">
        <v>1894</v>
      </c>
      <c r="EG15" s="693" t="s">
        <v>1895</v>
      </c>
      <c r="EH15" s="694" t="s">
        <v>1896</v>
      </c>
      <c r="EI15" s="695" t="s">
        <v>1897</v>
      </c>
      <c r="EJ15" s="583" t="s">
        <v>1898</v>
      </c>
      <c r="EK15" s="696" t="s">
        <v>1899</v>
      </c>
      <c r="EL15" s="604" t="s">
        <v>1900</v>
      </c>
      <c r="EM15" s="694" t="s">
        <v>1901</v>
      </c>
      <c r="EN15" s="549"/>
      <c r="EP15" s="61">
        <f xml:space="preserve"> IF( ISNUMBER(G15), 0, 1 )</f>
        <v>0</v>
      </c>
      <c r="EQ15" s="61">
        <f>IF('[1]Validation flags'!$H$3=1,0, IF( ISNUMBER(H15), 0, 1 ))</f>
        <v>0</v>
      </c>
      <c r="ER15" s="61">
        <f>IF('[1]Validation flags'!$H$3=1,0, IF( ISNUMBER(I15), 0, 1 ))</f>
        <v>0</v>
      </c>
      <c r="ES15" s="60"/>
      <c r="ET15" s="61">
        <f xml:space="preserve"> IF( ISNUMBER(K15), 0, 1 )</f>
        <v>0</v>
      </c>
      <c r="EU15" s="61">
        <f>IF('[1]Validation flags'!$H$3=1,0, IF( ISNUMBER(L15), 0, 1 ))</f>
        <v>0</v>
      </c>
      <c r="EV15" s="61">
        <f>IF('[1]Validation flags'!$H$3=1,0, IF( ISNUMBER(M15), 0, 1 ))</f>
        <v>0</v>
      </c>
      <c r="EW15" s="60"/>
      <c r="EX15" s="60"/>
      <c r="EY15" s="61">
        <f xml:space="preserve"> IF( ISNUMBER(P15), 0, 1 )</f>
        <v>0</v>
      </c>
      <c r="EZ15" s="61">
        <f>IF('[1]Validation flags'!$H$3=1,0, IF( ISNUMBER(Q15), 0, 1 ))</f>
        <v>0</v>
      </c>
      <c r="FA15" s="61">
        <f>IF('[1]Validation flags'!$H$3=1,0, IF( ISNUMBER(R15), 0, 1 ))</f>
        <v>0</v>
      </c>
      <c r="FB15" s="60"/>
      <c r="FC15" s="61">
        <f xml:space="preserve"> IF( ISNUMBER(T15), 0, 1 )</f>
        <v>0</v>
      </c>
      <c r="FD15" s="61">
        <f>IF('[1]Validation flags'!$H$3=1,0, IF( ISNUMBER(U15), 0, 1 ))</f>
        <v>0</v>
      </c>
      <c r="FE15" s="61">
        <f>IF('[1]Validation flags'!$H$3=1,0, IF( ISNUMBER(V15), 0, 1 ))</f>
        <v>0</v>
      </c>
      <c r="FF15" s="60"/>
      <c r="FG15" s="60"/>
      <c r="FH15" s="61">
        <f xml:space="preserve"> IF( ISNUMBER(Y15), 0, 1 )</f>
        <v>0</v>
      </c>
      <c r="FI15" s="61">
        <f>IF('[1]Validation flags'!$H$3=1,0, IF( ISNUMBER(Z15), 0, 1 ))</f>
        <v>0</v>
      </c>
      <c r="FJ15" s="61">
        <f>IF('[1]Validation flags'!$H$3=1,0, IF( ISNUMBER(AA15), 0, 1 ))</f>
        <v>0</v>
      </c>
      <c r="FK15" s="60"/>
      <c r="FL15" s="61">
        <f xml:space="preserve"> IF( ISNUMBER(AC15), 0, 1 )</f>
        <v>0</v>
      </c>
      <c r="FM15" s="61">
        <f>IF('[1]Validation flags'!$H$3=1,0, IF( ISNUMBER(AD15), 0, 1 ))</f>
        <v>0</v>
      </c>
      <c r="FN15" s="61">
        <f>IF('[1]Validation flags'!$H$3=1,0, IF( ISNUMBER(AE15), 0, 1 ))</f>
        <v>0</v>
      </c>
      <c r="FO15" s="60"/>
      <c r="FP15" s="60"/>
      <c r="FQ15" s="61">
        <f xml:space="preserve"> IF( ISNUMBER(AH15), 0, 1 )</f>
        <v>0</v>
      </c>
      <c r="FR15" s="61">
        <f>IF('[1]Validation flags'!$H$3=1,0, IF( ISNUMBER(AI15), 0, 1 ))</f>
        <v>0</v>
      </c>
      <c r="FS15" s="61">
        <f>IF('[1]Validation flags'!$H$3=1,0, IF( ISNUMBER(AJ15), 0, 1 ))</f>
        <v>0</v>
      </c>
      <c r="FT15" s="60"/>
      <c r="FU15" s="61">
        <f xml:space="preserve"> IF( ISNUMBER(AL15), 0, 1 )</f>
        <v>0</v>
      </c>
      <c r="FV15" s="61">
        <f>IF('[1]Validation flags'!$H$3=1,0, IF( ISNUMBER(AM15), 0, 1 ))</f>
        <v>0</v>
      </c>
      <c r="FW15" s="61">
        <f>IF('[1]Validation flags'!$H$3=1,0, IF( ISNUMBER(AN15), 0, 1 ))</f>
        <v>0</v>
      </c>
      <c r="FX15" s="60"/>
      <c r="FY15" s="60"/>
      <c r="FZ15" s="61">
        <f xml:space="preserve"> IF( ISNUMBER(AQ15), 0, 1 )</f>
        <v>0</v>
      </c>
      <c r="GA15" s="61">
        <f>IF('[1]Validation flags'!$H$3=1,0, IF( ISNUMBER(AR15), 0, 1 ))</f>
        <v>0</v>
      </c>
      <c r="GB15" s="61">
        <f>IF('[1]Validation flags'!$H$3=1,0, IF( ISNUMBER(AS15), 0, 1 ))</f>
        <v>0</v>
      </c>
      <c r="GC15" s="60"/>
      <c r="GD15" s="61">
        <f xml:space="preserve"> IF( ISNUMBER(AU15), 0, 1 )</f>
        <v>0</v>
      </c>
      <c r="GE15" s="61">
        <f>IF('[1]Validation flags'!$H$3=1,0, IF( ISNUMBER(AV15), 0, 1 ))</f>
        <v>0</v>
      </c>
      <c r="GF15" s="61">
        <f>IF('[1]Validation flags'!$H$3=1,0, IF( ISNUMBER(AW15), 0, 1 ))</f>
        <v>0</v>
      </c>
      <c r="GG15" s="60"/>
      <c r="GH15" s="60"/>
      <c r="GI15" s="61">
        <f xml:space="preserve"> IF( ISNUMBER(AZ15), 0, 1 )</f>
        <v>0</v>
      </c>
      <c r="GJ15" s="61">
        <f>IF('[1]Validation flags'!$H$3=1,0, IF( ISNUMBER(BA15), 0, 1 ))</f>
        <v>0</v>
      </c>
      <c r="GK15" s="61">
        <f>IF('[1]Validation flags'!$H$3=1,0, IF( ISNUMBER(BB15), 0, 1 ))</f>
        <v>0</v>
      </c>
      <c r="GL15" s="60"/>
      <c r="GM15" s="61">
        <f xml:space="preserve"> IF( ISNUMBER(BD15), 0, 1 )</f>
        <v>0</v>
      </c>
      <c r="GN15" s="61">
        <f>IF('[1]Validation flags'!$H$3=1,0, IF( ISNUMBER(BE15), 0, 1 ))</f>
        <v>0</v>
      </c>
      <c r="GO15" s="61">
        <f>IF('[1]Validation flags'!$H$3=1,0, IF( ISNUMBER(BF15), 0, 1 ))</f>
        <v>0</v>
      </c>
      <c r="GP15" s="60"/>
      <c r="GQ15" s="60"/>
      <c r="GR15" s="61">
        <f xml:space="preserve"> IF( ISNUMBER(BI15), 0, 1 )</f>
        <v>0</v>
      </c>
      <c r="GS15" s="61">
        <f>IF('[1]Validation flags'!$H$3=1,0, IF( ISNUMBER(BJ15), 0, 1 ))</f>
        <v>0</v>
      </c>
      <c r="GT15" s="61">
        <f>IF('[1]Validation flags'!$H$3=1,0, IF( ISNUMBER(BK15), 0, 1 ))</f>
        <v>0</v>
      </c>
      <c r="GU15" s="60"/>
      <c r="GV15" s="61">
        <f xml:space="preserve"> IF( ISNUMBER(BM15), 0, 1 )</f>
        <v>0</v>
      </c>
      <c r="GW15" s="61">
        <f>IF('[1]Validation flags'!$H$3=1,0, IF( ISNUMBER(BN15), 0, 1 ))</f>
        <v>0</v>
      </c>
      <c r="GX15" s="61">
        <f>IF('[1]Validation flags'!$H$3=1,0, IF( ISNUMBER(BO15), 0, 1 ))</f>
        <v>0</v>
      </c>
      <c r="GY15" s="60"/>
      <c r="GZ15" s="60"/>
      <c r="HA15" s="61">
        <f xml:space="preserve"> IF( ISNUMBER(BR15), 0, 1 )</f>
        <v>0</v>
      </c>
      <c r="HB15" s="61">
        <f>IF('[1]Validation flags'!$H$3=1,0, IF( ISNUMBER(BS15), 0, 1 ))</f>
        <v>0</v>
      </c>
      <c r="HC15" s="61">
        <f>IF('[1]Validation flags'!$H$3=1,0, IF( ISNUMBER(BT15), 0, 1 ))</f>
        <v>0</v>
      </c>
      <c r="HD15" s="60"/>
      <c r="HE15" s="61">
        <f xml:space="preserve"> IF( ISNUMBER(BV15), 0, 1 )</f>
        <v>0</v>
      </c>
      <c r="HF15" s="61">
        <f>IF('[1]Validation flags'!$H$3=1,0, IF( ISNUMBER(BW15), 0, 1 ))</f>
        <v>0</v>
      </c>
      <c r="HG15" s="61">
        <f>IF('[1]Validation flags'!$H$3=1,0, IF( ISNUMBER(BX15), 0, 1 ))</f>
        <v>0</v>
      </c>
      <c r="HH15" s="60"/>
      <c r="HI15" s="60"/>
      <c r="HJ15" s="61">
        <f xml:space="preserve"> IF( ISNUMBER(CA15), 0, 1 )</f>
        <v>0</v>
      </c>
      <c r="HK15" s="61">
        <f>IF('[1]Validation flags'!$H$3=1,0, IF( ISNUMBER(CB15), 0, 1 ))</f>
        <v>0</v>
      </c>
      <c r="HL15" s="61">
        <f>IF('[1]Validation flags'!$H$3=1,0, IF( ISNUMBER(CC15), 0, 1 ))</f>
        <v>0</v>
      </c>
      <c r="HM15" s="60"/>
      <c r="HN15" s="61">
        <f xml:space="preserve"> IF( ISNUMBER(CE15), 0, 1 )</f>
        <v>0</v>
      </c>
      <c r="HO15" s="61">
        <f>IF('[1]Validation flags'!$H$3=1,0, IF( ISNUMBER(CF15), 0, 1 ))</f>
        <v>0</v>
      </c>
      <c r="HP15" s="61">
        <f>IF('[1]Validation flags'!$H$3=1,0, IF( ISNUMBER(CG15), 0, 1 ))</f>
        <v>0</v>
      </c>
      <c r="HQ15" s="60"/>
      <c r="HR15" s="60"/>
      <c r="HS15" s="61">
        <f xml:space="preserve"> IF( ISNUMBER(CJ15), 0, 1 )</f>
        <v>0</v>
      </c>
      <c r="HT15" s="61">
        <f>IF('[1]Validation flags'!$H$3=1,0, IF( ISNUMBER(CK15), 0, 1 ))</f>
        <v>0</v>
      </c>
      <c r="HU15" s="61">
        <f>IF('[1]Validation flags'!$H$3=1,0, IF( ISNUMBER(CL15), 0, 1 ))</f>
        <v>0</v>
      </c>
      <c r="HV15" s="60"/>
      <c r="HW15" s="61">
        <f xml:space="preserve"> IF( ISNUMBER(CN15), 0, 1 )</f>
        <v>0</v>
      </c>
      <c r="HX15" s="61">
        <f>IF('[1]Validation flags'!$H$3=1,0, IF( ISNUMBER(CO15), 0, 1 ))</f>
        <v>0</v>
      </c>
      <c r="HY15" s="61">
        <f>IF('[1]Validation flags'!$H$3=1,0, IF( ISNUMBER(CP15), 0, 1 ))</f>
        <v>0</v>
      </c>
      <c r="HZ15" s="60"/>
      <c r="IA15" s="60"/>
      <c r="IB15" s="61">
        <f xml:space="preserve"> IF( ISNUMBER(CS15), 0, 1 )</f>
        <v>0</v>
      </c>
      <c r="IC15" s="61">
        <f>IF('[1]Validation flags'!$H$3=1,0, IF( ISNUMBER(CT15), 0, 1 ))</f>
        <v>0</v>
      </c>
      <c r="ID15" s="61">
        <f>IF('[1]Validation flags'!$H$3=1,0, IF( ISNUMBER(CU15), 0, 1 ))</f>
        <v>0</v>
      </c>
      <c r="IE15" s="60"/>
      <c r="IF15" s="61">
        <f xml:space="preserve"> IF( ISNUMBER(CW15), 0, 1 )</f>
        <v>0</v>
      </c>
      <c r="IG15" s="61">
        <f>IF('[1]Validation flags'!$H$3=1,0, IF( ISNUMBER(CX15), 0, 1 ))</f>
        <v>0</v>
      </c>
      <c r="IH15" s="61">
        <f>IF('[1]Validation flags'!$H$3=1,0, IF( ISNUMBER(CY15), 0, 1 ))</f>
        <v>0</v>
      </c>
      <c r="II15" s="60"/>
      <c r="IJ15" s="60"/>
      <c r="IK15" s="61">
        <f xml:space="preserve"> IF( ISNUMBER(DB15), 0, 1 )</f>
        <v>0</v>
      </c>
      <c r="IL15" s="61">
        <f>IF('[1]Validation flags'!$H$3=1,0, IF( ISNUMBER(DC15), 0, 1 ))</f>
        <v>0</v>
      </c>
      <c r="IM15" s="61">
        <f>IF('[1]Validation flags'!$H$3=1,0, IF( ISNUMBER(DD15), 0, 1 ))</f>
        <v>0</v>
      </c>
      <c r="IN15" s="60"/>
      <c r="IO15" s="61">
        <f xml:space="preserve"> IF( ISNUMBER(DF15), 0, 1 )</f>
        <v>0</v>
      </c>
      <c r="IP15" s="61">
        <f>IF('[1]Validation flags'!$H$3=1,0, IF( ISNUMBER(DG15), 0, 1 ))</f>
        <v>0</v>
      </c>
      <c r="IQ15" s="61">
        <f>IF('[1]Validation flags'!$H$3=1,0, IF( ISNUMBER(DH15), 0, 1 ))</f>
        <v>0</v>
      </c>
      <c r="IR15" s="60"/>
      <c r="IS15" s="60"/>
      <c r="IT15" s="61">
        <f xml:space="preserve"> IF( ISNUMBER(DK15), 0, 1 )</f>
        <v>0</v>
      </c>
      <c r="IU15" s="61">
        <f>IF('[1]Validation flags'!$H$3=1,0, IF( ISNUMBER(DL15), 0, 1 ))</f>
        <v>0</v>
      </c>
      <c r="IV15" s="61">
        <f>IF('[1]Validation flags'!$H$3=1,0, IF( ISNUMBER(DM15), 0, 1 ))</f>
        <v>0</v>
      </c>
      <c r="IW15" s="60"/>
      <c r="IX15" s="61">
        <f xml:space="preserve"> IF( ISNUMBER(DO15), 0, 1 )</f>
        <v>0</v>
      </c>
      <c r="IY15" s="61">
        <f>IF('[1]Validation flags'!$H$3=1,0, IF( ISNUMBER(DP15), 0, 1 ))</f>
        <v>0</v>
      </c>
      <c r="IZ15" s="61">
        <f>IF('[1]Validation flags'!$H$3=1,0, IF( ISNUMBER(DQ15), 0, 1 ))</f>
        <v>0</v>
      </c>
      <c r="JA15" s="60"/>
      <c r="JB15" s="60"/>
    </row>
    <row r="16" spans="2:262" ht="14.25" customHeight="1" x14ac:dyDescent="0.25">
      <c r="B16" s="62">
        <v>7</v>
      </c>
      <c r="C16" s="63" t="s">
        <v>1902</v>
      </c>
      <c r="D16" s="702"/>
      <c r="E16" s="64" t="s">
        <v>41</v>
      </c>
      <c r="F16" s="79">
        <v>3</v>
      </c>
      <c r="G16" s="686">
        <v>8.6524691125183899E-3</v>
      </c>
      <c r="H16" s="451">
        <v>1.1461379937181271E-3</v>
      </c>
      <c r="I16" s="451">
        <v>5.5330058059357423E-3</v>
      </c>
      <c r="J16" s="687">
        <f>SUM(G16:I16)</f>
        <v>1.5331612912172259E-2</v>
      </c>
      <c r="K16" s="688">
        <v>1.2625892596965876E-2</v>
      </c>
      <c r="L16" s="451">
        <v>5.5881765158891095E-4</v>
      </c>
      <c r="M16" s="451">
        <v>3.6720187209651201E-3</v>
      </c>
      <c r="N16" s="689">
        <f t="shared" si="0"/>
        <v>1.6856728969519907E-2</v>
      </c>
      <c r="O16" s="690">
        <f>N16+J16</f>
        <v>3.2188341881692166E-2</v>
      </c>
      <c r="P16" s="691">
        <v>9.4409938564097053E-3</v>
      </c>
      <c r="Q16" s="451">
        <v>2.9527102495180979E-3</v>
      </c>
      <c r="R16" s="451">
        <v>1.4146332842150944E-2</v>
      </c>
      <c r="S16" s="690">
        <f>SUM(P16:R16)</f>
        <v>2.6540036948078747E-2</v>
      </c>
      <c r="T16" s="688">
        <v>1.3358344728976724E-2</v>
      </c>
      <c r="U16" s="451">
        <v>1.4797930532837733E-3</v>
      </c>
      <c r="V16" s="451">
        <v>9.5359559370946645E-3</v>
      </c>
      <c r="W16" s="689">
        <f t="shared" si="1"/>
        <v>2.4374093719355162E-2</v>
      </c>
      <c r="X16" s="690">
        <f>W16+S16</f>
        <v>5.0914130667433909E-2</v>
      </c>
      <c r="Y16" s="691">
        <v>1.1591176882214529E-2</v>
      </c>
      <c r="Z16" s="451">
        <v>8.2526333654777684E-3</v>
      </c>
      <c r="AA16" s="451">
        <v>3.2444738359364678E-2</v>
      </c>
      <c r="AB16" s="690">
        <f>SUM(Y16:AA16)</f>
        <v>5.2288548607056978E-2</v>
      </c>
      <c r="AC16" s="688">
        <v>1.5024527360164821E-2</v>
      </c>
      <c r="AD16" s="451">
        <v>4.1987390834676841E-3</v>
      </c>
      <c r="AE16" s="451">
        <v>2.0774768769908469E-2</v>
      </c>
      <c r="AF16" s="689">
        <f t="shared" si="2"/>
        <v>3.9998035213540978E-2</v>
      </c>
      <c r="AG16" s="690">
        <f>AF16+AB16</f>
        <v>9.2286583820597956E-2</v>
      </c>
      <c r="AH16" s="691">
        <v>9.3150138999108026E-3</v>
      </c>
      <c r="AI16" s="451">
        <v>1.6843862454491154E-3</v>
      </c>
      <c r="AJ16" s="451">
        <v>6.378121670433945E-3</v>
      </c>
      <c r="AK16" s="690">
        <f>SUM(AH16:AJ16)</f>
        <v>1.7377521815793863E-2</v>
      </c>
      <c r="AL16" s="688">
        <v>1.3473511209386521E-2</v>
      </c>
      <c r="AM16" s="451">
        <v>8.9399945022791694E-4</v>
      </c>
      <c r="AN16" s="451">
        <v>4.5375721747410447E-3</v>
      </c>
      <c r="AO16" s="689">
        <f t="shared" si="3"/>
        <v>1.8905082834355484E-2</v>
      </c>
      <c r="AP16" s="690">
        <f>AO16+AK16</f>
        <v>3.6282604650149347E-2</v>
      </c>
      <c r="AQ16" s="691">
        <v>1.1031514503507299E-2</v>
      </c>
      <c r="AR16" s="451">
        <v>7.285163816825202E-3</v>
      </c>
      <c r="AS16" s="451">
        <v>2.3282732300022868E-2</v>
      </c>
      <c r="AT16" s="690">
        <f>SUM(AQ16:AS16)</f>
        <v>4.1599410620355368E-2</v>
      </c>
      <c r="AU16" s="688">
        <v>1.5083572716559595E-2</v>
      </c>
      <c r="AV16" s="451">
        <v>3.8009727703315344E-3</v>
      </c>
      <c r="AW16" s="451">
        <v>1.8001053588349469E-2</v>
      </c>
      <c r="AX16" s="689">
        <f t="shared" si="4"/>
        <v>3.6885599075240597E-2</v>
      </c>
      <c r="AY16" s="690">
        <f>AX16+AT16</f>
        <v>7.8485009695595964E-2</v>
      </c>
      <c r="AZ16" s="691">
        <v>1.0625858595687543E-2</v>
      </c>
      <c r="BA16" s="451">
        <v>6.7376893806125882E-3</v>
      </c>
      <c r="BB16" s="451">
        <v>1.806940793166234E-2</v>
      </c>
      <c r="BC16" s="690">
        <f>SUM(AZ16:BB16)</f>
        <v>3.5432955907962471E-2</v>
      </c>
      <c r="BD16" s="688">
        <v>1.4394916855930162E-2</v>
      </c>
      <c r="BE16" s="451">
        <v>3.1131961049653545E-3</v>
      </c>
      <c r="BF16" s="451">
        <v>1.5015408319064338E-2</v>
      </c>
      <c r="BG16" s="689">
        <f t="shared" si="5"/>
        <v>3.2523521279959854E-2</v>
      </c>
      <c r="BH16" s="690">
        <f>BG16+BC16</f>
        <v>6.7956477187922332E-2</v>
      </c>
      <c r="BI16" s="691">
        <v>0</v>
      </c>
      <c r="BJ16" s="451">
        <v>0</v>
      </c>
      <c r="BK16" s="451">
        <v>0</v>
      </c>
      <c r="BL16" s="690">
        <f>SUM(BI16:BK16)</f>
        <v>0</v>
      </c>
      <c r="BM16" s="688">
        <v>0</v>
      </c>
      <c r="BN16" s="451">
        <v>0</v>
      </c>
      <c r="BO16" s="451">
        <v>0</v>
      </c>
      <c r="BP16" s="689">
        <f t="shared" ref="BP16:BP17" si="25">SUM(BM16:BO16)</f>
        <v>0</v>
      </c>
      <c r="BQ16" s="690">
        <f>BP16+BL16</f>
        <v>0</v>
      </c>
      <c r="BR16" s="691">
        <v>0</v>
      </c>
      <c r="BS16" s="451">
        <v>0</v>
      </c>
      <c r="BT16" s="451">
        <v>0</v>
      </c>
      <c r="BU16" s="690">
        <f>SUM(BR16:BT16)</f>
        <v>0</v>
      </c>
      <c r="BV16" s="688">
        <v>0</v>
      </c>
      <c r="BW16" s="451">
        <v>0</v>
      </c>
      <c r="BX16" s="451">
        <v>0</v>
      </c>
      <c r="BY16" s="689">
        <f t="shared" si="6"/>
        <v>0</v>
      </c>
      <c r="BZ16" s="690">
        <f>BY16+BU16</f>
        <v>0</v>
      </c>
      <c r="CA16" s="691">
        <v>0</v>
      </c>
      <c r="CB16" s="451">
        <v>0</v>
      </c>
      <c r="CC16" s="451">
        <v>0</v>
      </c>
      <c r="CD16" s="690">
        <f>SUM(CA16:CC16)</f>
        <v>0</v>
      </c>
      <c r="CE16" s="688">
        <v>0</v>
      </c>
      <c r="CF16" s="451">
        <v>0</v>
      </c>
      <c r="CG16" s="451">
        <v>0</v>
      </c>
      <c r="CH16" s="689">
        <f t="shared" si="7"/>
        <v>0</v>
      </c>
      <c r="CI16" s="690">
        <f>CH16+CD16</f>
        <v>0</v>
      </c>
      <c r="CJ16" s="691">
        <v>0</v>
      </c>
      <c r="CK16" s="451">
        <v>0</v>
      </c>
      <c r="CL16" s="451">
        <v>0</v>
      </c>
      <c r="CM16" s="690">
        <f>SUM(CJ16:CL16)</f>
        <v>0</v>
      </c>
      <c r="CN16" s="688">
        <v>0</v>
      </c>
      <c r="CO16" s="451">
        <v>0</v>
      </c>
      <c r="CP16" s="451">
        <v>0</v>
      </c>
      <c r="CQ16" s="689">
        <f t="shared" si="8"/>
        <v>0</v>
      </c>
      <c r="CR16" s="690">
        <f>CQ16+CM16</f>
        <v>0</v>
      </c>
      <c r="CS16" s="691">
        <v>0</v>
      </c>
      <c r="CT16" s="451">
        <v>0</v>
      </c>
      <c r="CU16" s="451">
        <v>0</v>
      </c>
      <c r="CV16" s="690">
        <f>SUM(CS16:CU16)</f>
        <v>0</v>
      </c>
      <c r="CW16" s="688">
        <v>0</v>
      </c>
      <c r="CX16" s="451">
        <v>0</v>
      </c>
      <c r="CY16" s="451">
        <v>0</v>
      </c>
      <c r="CZ16" s="689">
        <f t="shared" si="9"/>
        <v>0</v>
      </c>
      <c r="DA16" s="690">
        <f>CZ16+CV16</f>
        <v>0</v>
      </c>
      <c r="DB16" s="691">
        <v>0</v>
      </c>
      <c r="DC16" s="451">
        <v>0</v>
      </c>
      <c r="DD16" s="451">
        <v>0</v>
      </c>
      <c r="DE16" s="690">
        <f>SUM(DB16:DD16)</f>
        <v>0</v>
      </c>
      <c r="DF16" s="688">
        <v>0</v>
      </c>
      <c r="DG16" s="451">
        <v>0</v>
      </c>
      <c r="DH16" s="451">
        <v>0</v>
      </c>
      <c r="DI16" s="689">
        <f t="shared" si="10"/>
        <v>0</v>
      </c>
      <c r="DJ16" s="690">
        <f>DI16+DE16</f>
        <v>0</v>
      </c>
      <c r="DK16" s="691">
        <v>0</v>
      </c>
      <c r="DL16" s="451">
        <v>0</v>
      </c>
      <c r="DM16" s="451">
        <v>0</v>
      </c>
      <c r="DN16" s="690">
        <f>SUM(DK16:DM16)</f>
        <v>0</v>
      </c>
      <c r="DO16" s="688">
        <v>0</v>
      </c>
      <c r="DP16" s="451">
        <v>0</v>
      </c>
      <c r="DQ16" s="451">
        <v>0</v>
      </c>
      <c r="DR16" s="689">
        <f t="shared" si="11"/>
        <v>0</v>
      </c>
      <c r="DS16" s="690">
        <f>DR16+DN16</f>
        <v>0</v>
      </c>
      <c r="DT16" s="657"/>
      <c r="DU16" s="91"/>
      <c r="DV16" s="37"/>
      <c r="DX16" s="43">
        <f t="shared" si="12"/>
        <v>0</v>
      </c>
      <c r="EA16" s="62">
        <v>7</v>
      </c>
      <c r="EB16" s="63" t="s">
        <v>1902</v>
      </c>
      <c r="EC16" s="64" t="s">
        <v>41</v>
      </c>
      <c r="ED16" s="79">
        <v>3</v>
      </c>
      <c r="EE16" s="692" t="s">
        <v>1903</v>
      </c>
      <c r="EF16" s="583" t="s">
        <v>1904</v>
      </c>
      <c r="EG16" s="696" t="s">
        <v>1905</v>
      </c>
      <c r="EH16" s="694" t="s">
        <v>1906</v>
      </c>
      <c r="EI16" s="695" t="s">
        <v>1907</v>
      </c>
      <c r="EJ16" s="583" t="s">
        <v>1908</v>
      </c>
      <c r="EK16" s="696" t="s">
        <v>1909</v>
      </c>
      <c r="EL16" s="604" t="s">
        <v>1910</v>
      </c>
      <c r="EM16" s="694" t="s">
        <v>1911</v>
      </c>
      <c r="EN16" s="549"/>
      <c r="EP16" s="61">
        <f xml:space="preserve"> IF( ISNUMBER(G16), 0, 1 )</f>
        <v>0</v>
      </c>
      <c r="EQ16" s="61">
        <f>IF('[1]Validation flags'!$H$3=1,0, IF( ISNUMBER(H16), 0, 1 ))</f>
        <v>0</v>
      </c>
      <c r="ER16" s="61">
        <f>IF('[1]Validation flags'!$H$3=1,0, IF( ISNUMBER(I16), 0, 1 ))</f>
        <v>0</v>
      </c>
      <c r="ES16" s="60"/>
      <c r="ET16" s="61">
        <f t="shared" si="13"/>
        <v>0</v>
      </c>
      <c r="EU16" s="61">
        <f>IF('[1]Validation flags'!$H$3=1,0, IF( ISNUMBER(L16), 0, 1 ))</f>
        <v>0</v>
      </c>
      <c r="EV16" s="61">
        <f>IF('[1]Validation flags'!$H$3=1,0, IF( ISNUMBER(M16), 0, 1 ))</f>
        <v>0</v>
      </c>
      <c r="EW16" s="60"/>
      <c r="EX16" s="60"/>
      <c r="EY16" s="61">
        <f xml:space="preserve"> IF( ISNUMBER(P16), 0, 1 )</f>
        <v>0</v>
      </c>
      <c r="EZ16" s="61">
        <f>IF('[1]Validation flags'!$H$3=1,0, IF( ISNUMBER(Q16), 0, 1 ))</f>
        <v>0</v>
      </c>
      <c r="FA16" s="61">
        <f>IF('[1]Validation flags'!$H$3=1,0, IF( ISNUMBER(R16), 0, 1 ))</f>
        <v>0</v>
      </c>
      <c r="FB16" s="60"/>
      <c r="FC16" s="61">
        <f t="shared" si="14"/>
        <v>0</v>
      </c>
      <c r="FD16" s="61">
        <f>IF('[1]Validation flags'!$H$3=1,0, IF( ISNUMBER(U16), 0, 1 ))</f>
        <v>0</v>
      </c>
      <c r="FE16" s="61">
        <f>IF('[1]Validation flags'!$H$3=1,0, IF( ISNUMBER(V16), 0, 1 ))</f>
        <v>0</v>
      </c>
      <c r="FF16" s="60"/>
      <c r="FG16" s="60"/>
      <c r="FH16" s="61">
        <f xml:space="preserve"> IF( ISNUMBER(Y16), 0, 1 )</f>
        <v>0</v>
      </c>
      <c r="FI16" s="61">
        <f>IF('[1]Validation flags'!$H$3=1,0, IF( ISNUMBER(Z16), 0, 1 ))</f>
        <v>0</v>
      </c>
      <c r="FJ16" s="61">
        <f>IF('[1]Validation flags'!$H$3=1,0, IF( ISNUMBER(AA16), 0, 1 ))</f>
        <v>0</v>
      </c>
      <c r="FK16" s="60"/>
      <c r="FL16" s="61">
        <f t="shared" si="15"/>
        <v>0</v>
      </c>
      <c r="FM16" s="61">
        <f>IF('[1]Validation flags'!$H$3=1,0, IF( ISNUMBER(AD16), 0, 1 ))</f>
        <v>0</v>
      </c>
      <c r="FN16" s="61">
        <f>IF('[1]Validation flags'!$H$3=1,0, IF( ISNUMBER(AE16), 0, 1 ))</f>
        <v>0</v>
      </c>
      <c r="FO16" s="60"/>
      <c r="FP16" s="60"/>
      <c r="FQ16" s="61">
        <f xml:space="preserve"> IF( ISNUMBER(AH16), 0, 1 )</f>
        <v>0</v>
      </c>
      <c r="FR16" s="61">
        <f>IF('[1]Validation flags'!$H$3=1,0, IF( ISNUMBER(AI16), 0, 1 ))</f>
        <v>0</v>
      </c>
      <c r="FS16" s="61">
        <f>IF('[1]Validation flags'!$H$3=1,0, IF( ISNUMBER(AJ16), 0, 1 ))</f>
        <v>0</v>
      </c>
      <c r="FT16" s="60"/>
      <c r="FU16" s="61">
        <f t="shared" si="16"/>
        <v>0</v>
      </c>
      <c r="FV16" s="61">
        <f>IF('[1]Validation flags'!$H$3=1,0, IF( ISNUMBER(AM16), 0, 1 ))</f>
        <v>0</v>
      </c>
      <c r="FW16" s="61">
        <f>IF('[1]Validation flags'!$H$3=1,0, IF( ISNUMBER(AN16), 0, 1 ))</f>
        <v>0</v>
      </c>
      <c r="FX16" s="60"/>
      <c r="FY16" s="60"/>
      <c r="FZ16" s="61">
        <f xml:space="preserve"> IF( ISNUMBER(AQ16), 0, 1 )</f>
        <v>0</v>
      </c>
      <c r="GA16" s="61">
        <f>IF('[1]Validation flags'!$H$3=1,0, IF( ISNUMBER(AR16), 0, 1 ))</f>
        <v>0</v>
      </c>
      <c r="GB16" s="61">
        <f>IF('[1]Validation flags'!$H$3=1,0, IF( ISNUMBER(AS16), 0, 1 ))</f>
        <v>0</v>
      </c>
      <c r="GC16" s="60"/>
      <c r="GD16" s="61">
        <f xml:space="preserve"> IF( ISNUMBER(AU16), 0, 1 )</f>
        <v>0</v>
      </c>
      <c r="GE16" s="61">
        <f>IF('[1]Validation flags'!$H$3=1,0, IF( ISNUMBER(AV16), 0, 1 ))</f>
        <v>0</v>
      </c>
      <c r="GF16" s="61">
        <f>IF('[1]Validation flags'!$H$3=1,0, IF( ISNUMBER(AW16), 0, 1 ))</f>
        <v>0</v>
      </c>
      <c r="GG16" s="60"/>
      <c r="GH16" s="60"/>
      <c r="GI16" s="61">
        <f xml:space="preserve"> IF( ISNUMBER(AZ16), 0, 1 )</f>
        <v>0</v>
      </c>
      <c r="GJ16" s="61">
        <f>IF('[1]Validation flags'!$H$3=1,0, IF( ISNUMBER(BA16), 0, 1 ))</f>
        <v>0</v>
      </c>
      <c r="GK16" s="61">
        <f>IF('[1]Validation flags'!$H$3=1,0, IF( ISNUMBER(BB16), 0, 1 ))</f>
        <v>0</v>
      </c>
      <c r="GL16" s="60"/>
      <c r="GM16" s="61">
        <f t="shared" si="17"/>
        <v>0</v>
      </c>
      <c r="GN16" s="61">
        <f>IF('[1]Validation flags'!$H$3=1,0, IF( ISNUMBER(BE16), 0, 1 ))</f>
        <v>0</v>
      </c>
      <c r="GO16" s="61">
        <f>IF('[1]Validation flags'!$H$3=1,0, IF( ISNUMBER(BF16), 0, 1 ))</f>
        <v>0</v>
      </c>
      <c r="GP16" s="60"/>
      <c r="GQ16" s="60"/>
      <c r="GR16" s="61">
        <f xml:space="preserve"> IF( ISNUMBER(BI16), 0, 1 )</f>
        <v>0</v>
      </c>
      <c r="GS16" s="61">
        <f>IF('[1]Validation flags'!$H$3=1,0, IF( ISNUMBER(BJ16), 0, 1 ))</f>
        <v>0</v>
      </c>
      <c r="GT16" s="61">
        <f>IF('[1]Validation flags'!$H$3=1,0, IF( ISNUMBER(BK16), 0, 1 ))</f>
        <v>0</v>
      </c>
      <c r="GU16" s="60"/>
      <c r="GV16" s="61">
        <f t="shared" si="18"/>
        <v>0</v>
      </c>
      <c r="GW16" s="61">
        <f>IF('[1]Validation flags'!$H$3=1,0, IF( ISNUMBER(BN16), 0, 1 ))</f>
        <v>0</v>
      </c>
      <c r="GX16" s="61">
        <f>IF('[1]Validation flags'!$H$3=1,0, IF( ISNUMBER(BO16), 0, 1 ))</f>
        <v>0</v>
      </c>
      <c r="GY16" s="60"/>
      <c r="GZ16" s="60"/>
      <c r="HA16" s="61">
        <f xml:space="preserve"> IF( ISNUMBER(BR16), 0, 1 )</f>
        <v>0</v>
      </c>
      <c r="HB16" s="61">
        <f>IF('[1]Validation flags'!$H$3=1,0, IF( ISNUMBER(BS16), 0, 1 ))</f>
        <v>0</v>
      </c>
      <c r="HC16" s="61">
        <f>IF('[1]Validation flags'!$H$3=1,0, IF( ISNUMBER(BT16), 0, 1 ))</f>
        <v>0</v>
      </c>
      <c r="HD16" s="60"/>
      <c r="HE16" s="61">
        <f t="shared" si="19"/>
        <v>0</v>
      </c>
      <c r="HF16" s="61">
        <f>IF('[1]Validation flags'!$H$3=1,0, IF( ISNUMBER(BW16), 0, 1 ))</f>
        <v>0</v>
      </c>
      <c r="HG16" s="61">
        <f>IF('[1]Validation flags'!$H$3=1,0, IF( ISNUMBER(BX16), 0, 1 ))</f>
        <v>0</v>
      </c>
      <c r="HH16" s="60"/>
      <c r="HI16" s="60"/>
      <c r="HJ16" s="61">
        <f xml:space="preserve"> IF( ISNUMBER(CA16), 0, 1 )</f>
        <v>0</v>
      </c>
      <c r="HK16" s="61">
        <f>IF('[1]Validation flags'!$H$3=1,0, IF( ISNUMBER(CB16), 0, 1 ))</f>
        <v>0</v>
      </c>
      <c r="HL16" s="61">
        <f>IF('[1]Validation flags'!$H$3=1,0, IF( ISNUMBER(CC16), 0, 1 ))</f>
        <v>0</v>
      </c>
      <c r="HM16" s="60"/>
      <c r="HN16" s="61">
        <f t="shared" si="20"/>
        <v>0</v>
      </c>
      <c r="HO16" s="61">
        <f>IF('[1]Validation flags'!$H$3=1,0, IF( ISNUMBER(CF16), 0, 1 ))</f>
        <v>0</v>
      </c>
      <c r="HP16" s="61">
        <f>IF('[1]Validation flags'!$H$3=1,0, IF( ISNUMBER(CG16), 0, 1 ))</f>
        <v>0</v>
      </c>
      <c r="HQ16" s="60"/>
      <c r="HR16" s="60"/>
      <c r="HS16" s="61">
        <f xml:space="preserve"> IF( ISNUMBER(CJ16), 0, 1 )</f>
        <v>0</v>
      </c>
      <c r="HT16" s="61">
        <f>IF('[1]Validation flags'!$H$3=1,0, IF( ISNUMBER(CK16), 0, 1 ))</f>
        <v>0</v>
      </c>
      <c r="HU16" s="61">
        <f>IF('[1]Validation flags'!$H$3=1,0, IF( ISNUMBER(CL16), 0, 1 ))</f>
        <v>0</v>
      </c>
      <c r="HV16" s="60"/>
      <c r="HW16" s="61">
        <f t="shared" si="21"/>
        <v>0</v>
      </c>
      <c r="HX16" s="61">
        <f>IF('[1]Validation flags'!$H$3=1,0, IF( ISNUMBER(CO16), 0, 1 ))</f>
        <v>0</v>
      </c>
      <c r="HY16" s="61">
        <f>IF('[1]Validation flags'!$H$3=1,0, IF( ISNUMBER(CP16), 0, 1 ))</f>
        <v>0</v>
      </c>
      <c r="HZ16" s="60"/>
      <c r="IA16" s="60"/>
      <c r="IB16" s="61">
        <f xml:space="preserve"> IF( ISNUMBER(CS16), 0, 1 )</f>
        <v>0</v>
      </c>
      <c r="IC16" s="61">
        <f>IF('[1]Validation flags'!$H$3=1,0, IF( ISNUMBER(CT16), 0, 1 ))</f>
        <v>0</v>
      </c>
      <c r="ID16" s="61">
        <f>IF('[1]Validation flags'!$H$3=1,0, IF( ISNUMBER(CU16), 0, 1 ))</f>
        <v>0</v>
      </c>
      <c r="IE16" s="60"/>
      <c r="IF16" s="61">
        <f t="shared" si="22"/>
        <v>0</v>
      </c>
      <c r="IG16" s="61">
        <f>IF('[1]Validation flags'!$H$3=1,0, IF( ISNUMBER(CX16), 0, 1 ))</f>
        <v>0</v>
      </c>
      <c r="IH16" s="61">
        <f>IF('[1]Validation flags'!$H$3=1,0, IF( ISNUMBER(CY16), 0, 1 ))</f>
        <v>0</v>
      </c>
      <c r="II16" s="60"/>
      <c r="IJ16" s="60"/>
      <c r="IK16" s="61">
        <f xml:space="preserve"> IF( ISNUMBER(DB16), 0, 1 )</f>
        <v>0</v>
      </c>
      <c r="IL16" s="61">
        <f>IF('[1]Validation flags'!$H$3=1,0, IF( ISNUMBER(DC16), 0, 1 ))</f>
        <v>0</v>
      </c>
      <c r="IM16" s="61">
        <f>IF('[1]Validation flags'!$H$3=1,0, IF( ISNUMBER(DD16), 0, 1 ))</f>
        <v>0</v>
      </c>
      <c r="IN16" s="60"/>
      <c r="IO16" s="61">
        <f t="shared" si="23"/>
        <v>0</v>
      </c>
      <c r="IP16" s="61">
        <f>IF('[1]Validation flags'!$H$3=1,0, IF( ISNUMBER(DG16), 0, 1 ))</f>
        <v>0</v>
      </c>
      <c r="IQ16" s="61">
        <f>IF('[1]Validation flags'!$H$3=1,0, IF( ISNUMBER(DH16), 0, 1 ))</f>
        <v>0</v>
      </c>
      <c r="IR16" s="60"/>
      <c r="IS16" s="60"/>
      <c r="IT16" s="61">
        <f xml:space="preserve"> IF( ISNUMBER(DK16), 0, 1 )</f>
        <v>0</v>
      </c>
      <c r="IU16" s="61">
        <f>IF('[1]Validation flags'!$H$3=1,0, IF( ISNUMBER(DL16), 0, 1 ))</f>
        <v>0</v>
      </c>
      <c r="IV16" s="61">
        <f>IF('[1]Validation flags'!$H$3=1,0, IF( ISNUMBER(DM16), 0, 1 ))</f>
        <v>0</v>
      </c>
      <c r="IW16" s="60"/>
      <c r="IX16" s="61">
        <f t="shared" si="24"/>
        <v>0</v>
      </c>
      <c r="IY16" s="61">
        <f>IF('[1]Validation flags'!$H$3=1,0, IF( ISNUMBER(DP16), 0, 1 ))</f>
        <v>0</v>
      </c>
      <c r="IZ16" s="61">
        <f>IF('[1]Validation flags'!$H$3=1,0, IF( ISNUMBER(DQ16), 0, 1 ))</f>
        <v>0</v>
      </c>
      <c r="JA16" s="60"/>
      <c r="JB16" s="60"/>
    </row>
    <row r="17" spans="2:263" s="707" customFormat="1" ht="14.25" customHeight="1" thickBot="1" x14ac:dyDescent="0.3">
      <c r="B17" s="95">
        <v>8</v>
      </c>
      <c r="C17" s="96" t="s">
        <v>935</v>
      </c>
      <c r="D17" s="177"/>
      <c r="E17" s="97" t="s">
        <v>41</v>
      </c>
      <c r="F17" s="465">
        <v>3</v>
      </c>
      <c r="G17" s="703">
        <f>SUM(G10:G16)</f>
        <v>0.64850680269274341</v>
      </c>
      <c r="H17" s="703">
        <f>SUM(H10:H16)</f>
        <v>5.4168869660748263E-2</v>
      </c>
      <c r="I17" s="704">
        <f>SUM(I10:I16)</f>
        <v>0.26150138288462038</v>
      </c>
      <c r="J17" s="705">
        <f>SUM(G17:I17)</f>
        <v>0.96417705523811215</v>
      </c>
      <c r="K17" s="703">
        <f>SUM(K10:K16)</f>
        <v>0.92826816547910007</v>
      </c>
      <c r="L17" s="703">
        <f>SUM(L10:L16)</f>
        <v>2.7079411684522523E-2</v>
      </c>
      <c r="M17" s="704">
        <f>SUM(M10:M16)</f>
        <v>0.22644659194790306</v>
      </c>
      <c r="N17" s="706">
        <f t="shared" si="0"/>
        <v>1.1817941691115257</v>
      </c>
      <c r="O17" s="705">
        <f>N17+J17</f>
        <v>2.1459712243496378</v>
      </c>
      <c r="P17" s="703">
        <f>SUM(P10:P16)</f>
        <v>0.62378172533387544</v>
      </c>
      <c r="Q17" s="703">
        <f>SUM(Q10:Q16)</f>
        <v>5.5986621952015744E-2</v>
      </c>
      <c r="R17" s="704">
        <f>SUM(R10:R16)</f>
        <v>0.26822997243638647</v>
      </c>
      <c r="S17" s="705">
        <f>SUM(P17:R17)</f>
        <v>0.94799831972227766</v>
      </c>
      <c r="T17" s="703">
        <f>SUM(T10:T16)</f>
        <v>0.8725985435690462</v>
      </c>
      <c r="U17" s="703">
        <f>SUM(U10:U16)</f>
        <v>2.877747863909328E-2</v>
      </c>
      <c r="V17" s="704">
        <f>SUM(V10:V16)</f>
        <v>0.23779626808129242</v>
      </c>
      <c r="W17" s="706">
        <f t="shared" si="1"/>
        <v>1.1391722902894319</v>
      </c>
      <c r="X17" s="705">
        <f>W17+S17</f>
        <v>2.0871706100117096</v>
      </c>
      <c r="Y17" s="703">
        <f>SUM(Y10:Y16)</f>
        <v>0.84732906097639338</v>
      </c>
      <c r="Z17" s="703">
        <f>SUM(Z10:Z16)</f>
        <v>6.2836554636308481E-2</v>
      </c>
      <c r="AA17" s="704">
        <f>SUM(AA10:AA16)</f>
        <v>0.29399625672213553</v>
      </c>
      <c r="AB17" s="705">
        <f>SUM(Y17:AA17)</f>
        <v>1.2041618723348373</v>
      </c>
      <c r="AC17" s="703">
        <f>SUM(AC10:AC16)</f>
        <v>1.2444786814101934</v>
      </c>
      <c r="AD17" s="703">
        <f>SUM(AD10:AD16)</f>
        <v>4.291872852181583E-2</v>
      </c>
      <c r="AE17" s="704">
        <f>SUM(AE10:AE16)</f>
        <v>0.23187554599039867</v>
      </c>
      <c r="AF17" s="706">
        <f t="shared" si="2"/>
        <v>1.5192729559224079</v>
      </c>
      <c r="AG17" s="705">
        <f>AF17+AB17</f>
        <v>2.7234348282572451</v>
      </c>
      <c r="AH17" s="703">
        <f>SUM(AH10:AH16)</f>
        <v>0.69430554063780803</v>
      </c>
      <c r="AI17" s="703">
        <f>SUM(AI10:AI16)</f>
        <v>5.4953178252738752E-2</v>
      </c>
      <c r="AJ17" s="704">
        <f>SUM(AJ10:AJ16)</f>
        <v>0.24912515149849701</v>
      </c>
      <c r="AK17" s="705">
        <f>SUM(AH17:AJ17)</f>
        <v>0.99838387038904375</v>
      </c>
      <c r="AL17" s="703">
        <f>SUM(AL10:AL16)</f>
        <v>0.78561849610790191</v>
      </c>
      <c r="AM17" s="703">
        <f>SUM(AM10:AM16)</f>
        <v>3.8660034082296048E-2</v>
      </c>
      <c r="AN17" s="704">
        <f>SUM(AN10:AN16)</f>
        <v>0.21122657687000929</v>
      </c>
      <c r="AO17" s="706">
        <f t="shared" si="3"/>
        <v>1.0355051070602073</v>
      </c>
      <c r="AP17" s="705">
        <f>AO17+AK17</f>
        <v>2.033888977449251</v>
      </c>
      <c r="AQ17" s="703">
        <f>SUM(AQ10:AQ16)</f>
        <v>0.51299253656043164</v>
      </c>
      <c r="AR17" s="703">
        <f>SUM(AR10:AR16)</f>
        <v>9.3851997360491324E-2</v>
      </c>
      <c r="AS17" s="704">
        <f>SUM(AS10:AS16)</f>
        <v>0.34620215643944269</v>
      </c>
      <c r="AT17" s="705">
        <f>SUM(AQ17:AS17)</f>
        <v>0.9530466903603656</v>
      </c>
      <c r="AU17" s="703">
        <f>SUM(AU10:AU16)</f>
        <v>0.64458312207622626</v>
      </c>
      <c r="AV17" s="703">
        <f>SUM(AV10:AV16)</f>
        <v>6.7192788988323066E-2</v>
      </c>
      <c r="AW17" s="704">
        <f>SUM(AW10:AW16)</f>
        <v>0.32991345930842425</v>
      </c>
      <c r="AX17" s="706">
        <f t="shared" si="4"/>
        <v>1.0416893703729735</v>
      </c>
      <c r="AY17" s="705">
        <f>AX17+AT17</f>
        <v>1.9947360607333391</v>
      </c>
      <c r="AZ17" s="703">
        <f>SUM(AZ10:AZ16)</f>
        <v>0.62326593944845954</v>
      </c>
      <c r="BA17" s="703">
        <f>SUM(BA10:BA16)</f>
        <v>6.7843667260353346E-2</v>
      </c>
      <c r="BB17" s="704">
        <f>SUM(BB10:BB16)</f>
        <v>0.26225199023144741</v>
      </c>
      <c r="BC17" s="705">
        <f>SUM(AZ17:BB17)</f>
        <v>0.95336159694026035</v>
      </c>
      <c r="BD17" s="703">
        <f>SUM(BD10:BD16)</f>
        <v>0.64318652110917518</v>
      </c>
      <c r="BE17" s="703">
        <f>SUM(BE10:BE16)</f>
        <v>4.8440758028855613E-2</v>
      </c>
      <c r="BF17" s="704">
        <f>SUM(BF10:BF16)</f>
        <v>0.26460880723902425</v>
      </c>
      <c r="BG17" s="706">
        <f t="shared" si="5"/>
        <v>0.95623608637705504</v>
      </c>
      <c r="BH17" s="705">
        <f>BG17+BC17</f>
        <v>1.9095976833173154</v>
      </c>
      <c r="BI17" s="703">
        <f>SUM(BI10:BI16)</f>
        <v>0.71056504346667937</v>
      </c>
      <c r="BJ17" s="703">
        <f>SUM(BJ10:BJ16)</f>
        <v>1.7100192547902456E-2</v>
      </c>
      <c r="BK17" s="704">
        <f>SUM(BK10:BK16)</f>
        <v>0.28612134447694515</v>
      </c>
      <c r="BL17" s="705">
        <f>SUM(BI17:BK17)</f>
        <v>1.0137865804915269</v>
      </c>
      <c r="BM17" s="703">
        <f>SUM(BM10:BM16)</f>
        <v>1.049614140091619</v>
      </c>
      <c r="BN17" s="703">
        <f>SUM(BN10:BN16)</f>
        <v>2.40902153574768E-2</v>
      </c>
      <c r="BO17" s="704">
        <f>SUM(BO10:BO16)</f>
        <v>0.24698462276386823</v>
      </c>
      <c r="BP17" s="706">
        <f t="shared" si="25"/>
        <v>1.320688978212964</v>
      </c>
      <c r="BQ17" s="705">
        <f>BP17+BL17</f>
        <v>2.334475558704491</v>
      </c>
      <c r="BR17" s="703">
        <f>SUM(BR10:BR16)</f>
        <v>0.59554507001724821</v>
      </c>
      <c r="BS17" s="703">
        <f>SUM(BS10:BS16)</f>
        <v>9.0474088611220915E-2</v>
      </c>
      <c r="BT17" s="704">
        <f>SUM(BT10:BT16)</f>
        <v>0.20485800778871488</v>
      </c>
      <c r="BU17" s="705">
        <f>SUM(BR17:BT17)</f>
        <v>0.89087716641718406</v>
      </c>
      <c r="BV17" s="703">
        <f>SUM(BV10:BV16)</f>
        <v>1.0589208927013347</v>
      </c>
      <c r="BW17" s="703">
        <f>SUM(BW10:BW16)</f>
        <v>4.3708868168603955E-2</v>
      </c>
      <c r="BX17" s="704">
        <f>SUM(BX10:BX16)</f>
        <v>0.25987054033963547</v>
      </c>
      <c r="BY17" s="706">
        <f t="shared" si="6"/>
        <v>1.3625003012095742</v>
      </c>
      <c r="BZ17" s="705">
        <f>BY17+BU17</f>
        <v>2.2533774676267582</v>
      </c>
      <c r="CA17" s="703">
        <f>SUM(CA10:CA16)</f>
        <v>0.49972678550806915</v>
      </c>
      <c r="CB17" s="703">
        <f>SUM(CB10:CB16)</f>
        <v>8.1392712938198164E-2</v>
      </c>
      <c r="CC17" s="704">
        <f>SUM(CC10:CC16)</f>
        <v>0.16514130281561376</v>
      </c>
      <c r="CD17" s="705">
        <f>SUM(CA17:CC17)</f>
        <v>0.7462608012618811</v>
      </c>
      <c r="CE17" s="703">
        <f>SUM(CE10:CE16)</f>
        <v>0.96064618763593868</v>
      </c>
      <c r="CF17" s="703">
        <f>SUM(CF10:CF16)</f>
        <v>4.2949790496294216E-2</v>
      </c>
      <c r="CG17" s="704">
        <f>SUM(CG10:CG16)</f>
        <v>0.24451505843148888</v>
      </c>
      <c r="CH17" s="706">
        <f t="shared" si="7"/>
        <v>1.2481110365637216</v>
      </c>
      <c r="CI17" s="705">
        <f>CH17+CD17</f>
        <v>1.9943718378256028</v>
      </c>
      <c r="CJ17" s="703">
        <f>SUM(CJ10:CJ16)</f>
        <v>0.48567673963741415</v>
      </c>
      <c r="CK17" s="703">
        <f>SUM(CK10:CK16)</f>
        <v>7.4479412332661157E-2</v>
      </c>
      <c r="CL17" s="704">
        <f>SUM(CL10:CL16)</f>
        <v>0.15758586343821157</v>
      </c>
      <c r="CM17" s="705">
        <f>SUM(CJ17:CL17)</f>
        <v>0.71774201540828686</v>
      </c>
      <c r="CN17" s="703">
        <f>SUM(CN10:CN16)</f>
        <v>0.98831895785456336</v>
      </c>
      <c r="CO17" s="703">
        <f>SUM(CO10:CO16)</f>
        <v>4.5179417487336303E-2</v>
      </c>
      <c r="CP17" s="704">
        <f>SUM(CP10:CP16)</f>
        <v>0.26076696794325438</v>
      </c>
      <c r="CQ17" s="706">
        <f t="shared" si="8"/>
        <v>1.2942653432851539</v>
      </c>
      <c r="CR17" s="705">
        <f>CQ17+CM17</f>
        <v>2.0120073586934408</v>
      </c>
      <c r="CS17" s="703">
        <f>SUM(CS10:CS16)</f>
        <v>0.46975305931010375</v>
      </c>
      <c r="CT17" s="703">
        <f>SUM(CT10:CT16)</f>
        <v>3.6507995283941101E-2</v>
      </c>
      <c r="CU17" s="704">
        <f>SUM(CU10:CU16)</f>
        <v>0.15491436503141809</v>
      </c>
      <c r="CV17" s="705">
        <f>SUM(CS17:CU17)</f>
        <v>0.66117541962546289</v>
      </c>
      <c r="CW17" s="703">
        <f>SUM(CW10:CW16)</f>
        <v>1.0115801578341457</v>
      </c>
      <c r="CX17" s="703">
        <f>SUM(CX10:CX16)</f>
        <v>4.3015936809730565E-2</v>
      </c>
      <c r="CY17" s="704">
        <f>SUM(CY10:CY16)</f>
        <v>0.27102187613700035</v>
      </c>
      <c r="CZ17" s="706">
        <f t="shared" si="9"/>
        <v>1.3256179707808764</v>
      </c>
      <c r="DA17" s="705">
        <f>CZ17+CV17</f>
        <v>1.9867933904063393</v>
      </c>
      <c r="DB17" s="703">
        <f>SUM(DB10:DB16)</f>
        <v>0.38844937192540369</v>
      </c>
      <c r="DC17" s="703">
        <f>SUM(DC10:DC16)</f>
        <v>3.0494365203178019E-2</v>
      </c>
      <c r="DD17" s="704">
        <f>SUM(DD10:DD16)</f>
        <v>0.12734482153718202</v>
      </c>
      <c r="DE17" s="705">
        <f>SUM(DB17:DD17)</f>
        <v>0.54628855866576376</v>
      </c>
      <c r="DF17" s="703">
        <f>SUM(DF10:DF16)</f>
        <v>0.90311073437031564</v>
      </c>
      <c r="DG17" s="703">
        <f>SUM(DG10:DG16)</f>
        <v>4.1858353544298045E-2</v>
      </c>
      <c r="DH17" s="704">
        <f>SUM(DH10:DH16)</f>
        <v>0.2567815014820492</v>
      </c>
      <c r="DI17" s="706">
        <f t="shared" si="10"/>
        <v>1.2017505893966629</v>
      </c>
      <c r="DJ17" s="705">
        <f>DI17+DE17</f>
        <v>1.7480391480624267</v>
      </c>
      <c r="DK17" s="703">
        <f>SUM(DK10:DK16)</f>
        <v>0.37791203856778605</v>
      </c>
      <c r="DL17" s="703">
        <f>SUM(DL10:DL16)</f>
        <v>2.7832399605125235E-2</v>
      </c>
      <c r="DM17" s="704">
        <f>SUM(DM10:DM16)</f>
        <v>0.12024724975615204</v>
      </c>
      <c r="DN17" s="705">
        <f>SUM(DK17:DM17)</f>
        <v>0.52599168792906337</v>
      </c>
      <c r="DO17" s="703">
        <f>SUM(DO10:DO16)</f>
        <v>0.92193162709912224</v>
      </c>
      <c r="DP17" s="703">
        <f>SUM(DP10:DP16)</f>
        <v>4.4852068529156811E-2</v>
      </c>
      <c r="DQ17" s="704">
        <f>SUM(DQ10:DQ16)</f>
        <v>0.27071544259309499</v>
      </c>
      <c r="DR17" s="706">
        <f t="shared" si="11"/>
        <v>1.237499138221374</v>
      </c>
      <c r="DS17" s="705">
        <f>DR17+DN17</f>
        <v>1.7634908261504374</v>
      </c>
      <c r="DT17" s="657"/>
      <c r="DU17" s="456" t="s">
        <v>1912</v>
      </c>
      <c r="DV17" s="77"/>
      <c r="DX17" s="43"/>
      <c r="DY17" s="14"/>
      <c r="EA17" s="95">
        <v>8</v>
      </c>
      <c r="EB17" s="96" t="s">
        <v>935</v>
      </c>
      <c r="EC17" s="97" t="s">
        <v>41</v>
      </c>
      <c r="ED17" s="465">
        <v>3</v>
      </c>
      <c r="EE17" s="609" t="s">
        <v>1913</v>
      </c>
      <c r="EF17" s="609" t="s">
        <v>1914</v>
      </c>
      <c r="EG17" s="708" t="s">
        <v>1915</v>
      </c>
      <c r="EH17" s="709" t="s">
        <v>1916</v>
      </c>
      <c r="EI17" s="609" t="s">
        <v>1917</v>
      </c>
      <c r="EJ17" s="609" t="s">
        <v>1918</v>
      </c>
      <c r="EK17" s="708" t="s">
        <v>1919</v>
      </c>
      <c r="EL17" s="610" t="s">
        <v>1920</v>
      </c>
      <c r="EM17" s="709" t="s">
        <v>1921</v>
      </c>
      <c r="EN17" s="710"/>
      <c r="EO17" s="7"/>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c r="JA17" s="60"/>
      <c r="JB17" s="60"/>
      <c r="JC17" s="7"/>
    </row>
    <row r="18" spans="2:263" s="718" customFormat="1" ht="14.25" customHeight="1" thickBot="1" x14ac:dyDescent="0.3">
      <c r="B18" s="711"/>
      <c r="C18" s="712"/>
      <c r="D18" s="713"/>
      <c r="E18" s="714"/>
      <c r="F18" s="714"/>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15"/>
      <c r="AO18" s="715"/>
      <c r="AP18" s="715"/>
      <c r="AQ18" s="715"/>
      <c r="AR18" s="715"/>
      <c r="AS18" s="715"/>
      <c r="AT18" s="715"/>
      <c r="AU18" s="715"/>
      <c r="AV18" s="715"/>
      <c r="AW18" s="715"/>
      <c r="AX18" s="715"/>
      <c r="AY18" s="715"/>
      <c r="AZ18" s="715"/>
      <c r="BA18" s="715"/>
      <c r="BB18" s="715"/>
      <c r="BC18" s="715"/>
      <c r="BD18" s="715"/>
      <c r="BE18" s="715"/>
      <c r="BF18" s="715"/>
      <c r="BG18" s="715"/>
      <c r="BH18" s="715"/>
      <c r="BI18" s="715"/>
      <c r="BJ18" s="715"/>
      <c r="BK18" s="715"/>
      <c r="BL18" s="715"/>
      <c r="BM18" s="715"/>
      <c r="BN18" s="715"/>
      <c r="BO18" s="715"/>
      <c r="BP18" s="715"/>
      <c r="BQ18" s="715"/>
      <c r="BR18" s="715"/>
      <c r="BS18" s="715"/>
      <c r="BT18" s="715"/>
      <c r="BU18" s="715"/>
      <c r="BV18" s="715"/>
      <c r="BW18" s="715"/>
      <c r="BX18" s="715"/>
      <c r="BY18" s="715"/>
      <c r="BZ18" s="715"/>
      <c r="CA18" s="715"/>
      <c r="CB18" s="715"/>
      <c r="CC18" s="715"/>
      <c r="CD18" s="715"/>
      <c r="CE18" s="715"/>
      <c r="CF18" s="715"/>
      <c r="CG18" s="715"/>
      <c r="CH18" s="715"/>
      <c r="CI18" s="715"/>
      <c r="CJ18" s="715"/>
      <c r="CK18" s="715"/>
      <c r="CL18" s="715"/>
      <c r="CM18" s="715"/>
      <c r="CN18" s="715"/>
      <c r="CO18" s="715"/>
      <c r="CP18" s="715"/>
      <c r="CQ18" s="715"/>
      <c r="CR18" s="715"/>
      <c r="CS18" s="715"/>
      <c r="CT18" s="715"/>
      <c r="CU18" s="715"/>
      <c r="CV18" s="715"/>
      <c r="CW18" s="715"/>
      <c r="CX18" s="715"/>
      <c r="CY18" s="715"/>
      <c r="CZ18" s="715"/>
      <c r="DA18" s="715"/>
      <c r="DB18" s="715"/>
      <c r="DC18" s="715"/>
      <c r="DD18" s="715"/>
      <c r="DE18" s="715"/>
      <c r="DF18" s="715"/>
      <c r="DG18" s="715"/>
      <c r="DH18" s="715"/>
      <c r="DI18" s="715"/>
      <c r="DJ18" s="715"/>
      <c r="DK18" s="715"/>
      <c r="DL18" s="715"/>
      <c r="DM18" s="715"/>
      <c r="DN18" s="715"/>
      <c r="DO18" s="715"/>
      <c r="DP18" s="715"/>
      <c r="DQ18" s="715"/>
      <c r="DR18" s="715"/>
      <c r="DS18" s="715"/>
      <c r="DT18" s="716"/>
      <c r="DU18" s="717"/>
      <c r="DV18" s="717"/>
      <c r="DX18" s="43"/>
      <c r="DY18" s="14"/>
      <c r="EA18" s="711"/>
      <c r="EB18" s="712"/>
      <c r="EC18" s="714"/>
      <c r="ED18" s="714"/>
      <c r="EE18" s="719"/>
      <c r="EF18" s="719"/>
      <c r="EG18" s="719"/>
      <c r="EH18" s="719"/>
      <c r="EI18" s="719"/>
      <c r="EJ18" s="719"/>
      <c r="EK18" s="719"/>
      <c r="EL18" s="719"/>
      <c r="EM18" s="719"/>
      <c r="EN18" s="720"/>
      <c r="EO18" s="7"/>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c r="JA18" s="60"/>
      <c r="JB18" s="60"/>
      <c r="JC18" s="7"/>
    </row>
    <row r="19" spans="2:263" ht="14.25" customHeight="1" x14ac:dyDescent="0.25">
      <c r="B19" s="44">
        <v>9</v>
      </c>
      <c r="C19" s="45" t="s">
        <v>1922</v>
      </c>
      <c r="D19" s="721"/>
      <c r="E19" s="46" t="s">
        <v>41</v>
      </c>
      <c r="F19" s="442">
        <v>3</v>
      </c>
      <c r="G19" s="674">
        <v>0</v>
      </c>
      <c r="H19" s="444">
        <v>0</v>
      </c>
      <c r="I19" s="444">
        <v>0</v>
      </c>
      <c r="J19" s="675">
        <f>SUM(G19:I19)</f>
        <v>0</v>
      </c>
      <c r="K19" s="676">
        <v>0</v>
      </c>
      <c r="L19" s="444">
        <v>0</v>
      </c>
      <c r="M19" s="444">
        <v>0</v>
      </c>
      <c r="N19" s="677">
        <f>SUM(K19:M19)</f>
        <v>0</v>
      </c>
      <c r="O19" s="678">
        <f>N19+J19</f>
        <v>0</v>
      </c>
      <c r="P19" s="679">
        <v>0</v>
      </c>
      <c r="Q19" s="444">
        <v>0</v>
      </c>
      <c r="R19" s="444">
        <v>0</v>
      </c>
      <c r="S19" s="678">
        <f>SUM(P19:R19)</f>
        <v>0</v>
      </c>
      <c r="T19" s="676">
        <v>0</v>
      </c>
      <c r="U19" s="444">
        <v>0</v>
      </c>
      <c r="V19" s="444">
        <v>0</v>
      </c>
      <c r="W19" s="677">
        <f>SUM(T19:V19)</f>
        <v>0</v>
      </c>
      <c r="X19" s="678">
        <f>W19+S19</f>
        <v>0</v>
      </c>
      <c r="Y19" s="679">
        <v>0</v>
      </c>
      <c r="Z19" s="444">
        <v>0</v>
      </c>
      <c r="AA19" s="444">
        <v>0</v>
      </c>
      <c r="AB19" s="678">
        <f>SUM(Y19:AA19)</f>
        <v>0</v>
      </c>
      <c r="AC19" s="676">
        <v>0</v>
      </c>
      <c r="AD19" s="444">
        <v>0</v>
      </c>
      <c r="AE19" s="444">
        <v>0</v>
      </c>
      <c r="AF19" s="677">
        <f>SUM(AC19:AE19)</f>
        <v>0</v>
      </c>
      <c r="AG19" s="678">
        <f>AF19+AB19</f>
        <v>0</v>
      </c>
      <c r="AH19" s="679">
        <v>0</v>
      </c>
      <c r="AI19" s="444">
        <v>0</v>
      </c>
      <c r="AJ19" s="444">
        <v>0</v>
      </c>
      <c r="AK19" s="678">
        <f>SUM(AH19:AJ19)</f>
        <v>0</v>
      </c>
      <c r="AL19" s="676">
        <v>0</v>
      </c>
      <c r="AM19" s="444">
        <v>0</v>
      </c>
      <c r="AN19" s="444">
        <v>0</v>
      </c>
      <c r="AO19" s="677">
        <f>SUM(AL19:AN19)</f>
        <v>0</v>
      </c>
      <c r="AP19" s="678">
        <f>AO19+AK19</f>
        <v>0</v>
      </c>
      <c r="AQ19" s="679">
        <v>0</v>
      </c>
      <c r="AR19" s="444">
        <v>0</v>
      </c>
      <c r="AS19" s="444">
        <v>0</v>
      </c>
      <c r="AT19" s="678">
        <f>SUM(AQ19:AS19)</f>
        <v>0</v>
      </c>
      <c r="AU19" s="676">
        <v>0</v>
      </c>
      <c r="AV19" s="444">
        <v>0</v>
      </c>
      <c r="AW19" s="444">
        <v>0</v>
      </c>
      <c r="AX19" s="677">
        <f>SUM(AU19:AW19)</f>
        <v>0</v>
      </c>
      <c r="AY19" s="678">
        <f>AX19+AT19</f>
        <v>0</v>
      </c>
      <c r="AZ19" s="679">
        <v>0</v>
      </c>
      <c r="BA19" s="444">
        <v>0</v>
      </c>
      <c r="BB19" s="444">
        <v>0</v>
      </c>
      <c r="BC19" s="678">
        <f>SUM(AZ19:BB19)</f>
        <v>0</v>
      </c>
      <c r="BD19" s="676">
        <v>0</v>
      </c>
      <c r="BE19" s="444">
        <v>0</v>
      </c>
      <c r="BF19" s="444">
        <v>0</v>
      </c>
      <c r="BG19" s="677">
        <f>SUM(BD19:BF19)</f>
        <v>0</v>
      </c>
      <c r="BH19" s="678">
        <f>BG19+BC19</f>
        <v>0</v>
      </c>
      <c r="BI19" s="679">
        <v>0</v>
      </c>
      <c r="BJ19" s="444">
        <v>0</v>
      </c>
      <c r="BK19" s="444">
        <v>0</v>
      </c>
      <c r="BL19" s="678">
        <f>SUM(BI19:BK19)</f>
        <v>0</v>
      </c>
      <c r="BM19" s="676">
        <v>0</v>
      </c>
      <c r="BN19" s="444">
        <v>0</v>
      </c>
      <c r="BO19" s="444">
        <v>0</v>
      </c>
      <c r="BP19" s="677">
        <f>SUM(BM19:BO19)</f>
        <v>0</v>
      </c>
      <c r="BQ19" s="678">
        <f>BP19+BL19</f>
        <v>0</v>
      </c>
      <c r="BR19" s="679">
        <v>0</v>
      </c>
      <c r="BS19" s="444">
        <v>0</v>
      </c>
      <c r="BT19" s="444">
        <v>0</v>
      </c>
      <c r="BU19" s="678">
        <f>SUM(BR19:BT19)</f>
        <v>0</v>
      </c>
      <c r="BV19" s="676">
        <v>0</v>
      </c>
      <c r="BW19" s="444">
        <v>0</v>
      </c>
      <c r="BX19" s="444">
        <v>0</v>
      </c>
      <c r="BY19" s="677">
        <f>SUM(BV19:BX19)</f>
        <v>0</v>
      </c>
      <c r="BZ19" s="678">
        <f>BY19+BU19</f>
        <v>0</v>
      </c>
      <c r="CA19" s="679">
        <v>0</v>
      </c>
      <c r="CB19" s="444">
        <v>0</v>
      </c>
      <c r="CC19" s="444">
        <v>0</v>
      </c>
      <c r="CD19" s="678">
        <f>SUM(CA19:CC19)</f>
        <v>0</v>
      </c>
      <c r="CE19" s="676">
        <v>0</v>
      </c>
      <c r="CF19" s="444">
        <v>0</v>
      </c>
      <c r="CG19" s="444">
        <v>0</v>
      </c>
      <c r="CH19" s="677">
        <f>SUM(CE19:CG19)</f>
        <v>0</v>
      </c>
      <c r="CI19" s="678">
        <f>CH19+CD19</f>
        <v>0</v>
      </c>
      <c r="CJ19" s="679">
        <v>0</v>
      </c>
      <c r="CK19" s="444">
        <v>0</v>
      </c>
      <c r="CL19" s="444">
        <v>0</v>
      </c>
      <c r="CM19" s="678">
        <f>SUM(CJ19:CL19)</f>
        <v>0</v>
      </c>
      <c r="CN19" s="676">
        <v>0</v>
      </c>
      <c r="CO19" s="444">
        <v>0</v>
      </c>
      <c r="CP19" s="444">
        <v>0</v>
      </c>
      <c r="CQ19" s="677">
        <f>SUM(CN19:CP19)</f>
        <v>0</v>
      </c>
      <c r="CR19" s="678">
        <f>CQ19+CM19</f>
        <v>0</v>
      </c>
      <c r="CS19" s="679">
        <v>0</v>
      </c>
      <c r="CT19" s="444">
        <v>0</v>
      </c>
      <c r="CU19" s="444">
        <v>0</v>
      </c>
      <c r="CV19" s="678">
        <f>SUM(CS19:CU19)</f>
        <v>0</v>
      </c>
      <c r="CW19" s="676">
        <v>0</v>
      </c>
      <c r="CX19" s="444">
        <v>0</v>
      </c>
      <c r="CY19" s="444">
        <v>0</v>
      </c>
      <c r="CZ19" s="677">
        <f>SUM(CW19:CY19)</f>
        <v>0</v>
      </c>
      <c r="DA19" s="678">
        <f>CZ19+CV19</f>
        <v>0</v>
      </c>
      <c r="DB19" s="679">
        <v>0</v>
      </c>
      <c r="DC19" s="444">
        <v>0</v>
      </c>
      <c r="DD19" s="444">
        <v>0</v>
      </c>
      <c r="DE19" s="678">
        <f>SUM(DB19:DD19)</f>
        <v>0</v>
      </c>
      <c r="DF19" s="676">
        <v>0</v>
      </c>
      <c r="DG19" s="444">
        <v>0</v>
      </c>
      <c r="DH19" s="444">
        <v>0</v>
      </c>
      <c r="DI19" s="677">
        <f>SUM(DF19:DH19)</f>
        <v>0</v>
      </c>
      <c r="DJ19" s="678">
        <f>DI19+DE19</f>
        <v>0</v>
      </c>
      <c r="DK19" s="679">
        <v>0</v>
      </c>
      <c r="DL19" s="444">
        <v>0</v>
      </c>
      <c r="DM19" s="444">
        <v>0</v>
      </c>
      <c r="DN19" s="678">
        <f>SUM(DK19:DM19)</f>
        <v>0</v>
      </c>
      <c r="DO19" s="676">
        <v>0</v>
      </c>
      <c r="DP19" s="444">
        <v>0</v>
      </c>
      <c r="DQ19" s="444">
        <v>0</v>
      </c>
      <c r="DR19" s="677">
        <f>SUM(DO19:DQ19)</f>
        <v>0</v>
      </c>
      <c r="DS19" s="678">
        <f>DR19+DN19</f>
        <v>0</v>
      </c>
      <c r="DT19" s="657"/>
      <c r="DU19" s="90"/>
      <c r="DV19" s="39"/>
      <c r="DX19" s="43">
        <f xml:space="preserve"> IF( SUM( EP19:JB19 ) = 0, 0, $EP$5 )</f>
        <v>0</v>
      </c>
      <c r="EA19" s="44">
        <v>9</v>
      </c>
      <c r="EB19" s="45" t="s">
        <v>1922</v>
      </c>
      <c r="EC19" s="46" t="s">
        <v>41</v>
      </c>
      <c r="ED19" s="442">
        <v>3</v>
      </c>
      <c r="EE19" s="680" t="s">
        <v>1923</v>
      </c>
      <c r="EF19" s="574" t="s">
        <v>1924</v>
      </c>
      <c r="EG19" s="684" t="s">
        <v>1925</v>
      </c>
      <c r="EH19" s="682" t="s">
        <v>1926</v>
      </c>
      <c r="EI19" s="683" t="s">
        <v>1927</v>
      </c>
      <c r="EJ19" s="574" t="s">
        <v>1928</v>
      </c>
      <c r="EK19" s="684" t="s">
        <v>1929</v>
      </c>
      <c r="EL19" s="685" t="s">
        <v>1930</v>
      </c>
      <c r="EM19" s="682" t="s">
        <v>1931</v>
      </c>
      <c r="EN19" s="549"/>
      <c r="EP19" s="61">
        <f xml:space="preserve"> IF( ISNUMBER(G19), 0, 1 )</f>
        <v>0</v>
      </c>
      <c r="EQ19" s="61">
        <f>IF('[1]Validation flags'!$H$3=1,0, IF( ISNUMBER(H19), 0, 1 ))</f>
        <v>0</v>
      </c>
      <c r="ER19" s="61">
        <f>IF('[1]Validation flags'!$H$3=1,0, IF( ISNUMBER(I19), 0, 1 ))</f>
        <v>0</v>
      </c>
      <c r="ES19" s="60"/>
      <c r="ET19" s="61">
        <f xml:space="preserve"> IF( ISNUMBER(K19), 0, 1 )</f>
        <v>0</v>
      </c>
      <c r="EU19" s="61">
        <f>IF('[1]Validation flags'!$H$3=1,0, IF( ISNUMBER(L19), 0, 1 ))</f>
        <v>0</v>
      </c>
      <c r="EV19" s="61">
        <f>IF('[1]Validation flags'!$H$3=1,0, IF( ISNUMBER(M19), 0, 1 ))</f>
        <v>0</v>
      </c>
      <c r="EW19" s="60"/>
      <c r="EX19" s="60"/>
      <c r="EY19" s="61">
        <f xml:space="preserve"> IF( ISNUMBER(P19), 0, 1 )</f>
        <v>0</v>
      </c>
      <c r="EZ19" s="61">
        <f>IF('[1]Validation flags'!$H$3=1,0, IF( ISNUMBER(Q19), 0, 1 ))</f>
        <v>0</v>
      </c>
      <c r="FA19" s="61">
        <f>IF('[1]Validation flags'!$H$3=1,0, IF( ISNUMBER(R19), 0, 1 ))</f>
        <v>0</v>
      </c>
      <c r="FB19" s="60"/>
      <c r="FC19" s="61">
        <f xml:space="preserve"> IF( ISNUMBER(T19), 0, 1 )</f>
        <v>0</v>
      </c>
      <c r="FD19" s="61">
        <f>IF('[1]Validation flags'!$H$3=1,0, IF( ISNUMBER(U19), 0, 1 ))</f>
        <v>0</v>
      </c>
      <c r="FE19" s="61">
        <f>IF('[1]Validation flags'!$H$3=1,0, IF( ISNUMBER(V19), 0, 1 ))</f>
        <v>0</v>
      </c>
      <c r="FF19" s="60"/>
      <c r="FG19" s="60"/>
      <c r="FH19" s="61">
        <f xml:space="preserve"> IF( ISNUMBER(Y19), 0, 1 )</f>
        <v>0</v>
      </c>
      <c r="FI19" s="61">
        <f>IF('[1]Validation flags'!$H$3=1,0, IF( ISNUMBER(Z19), 0, 1 ))</f>
        <v>0</v>
      </c>
      <c r="FJ19" s="61">
        <f>IF('[1]Validation flags'!$H$3=1,0, IF( ISNUMBER(AA19), 0, 1 ))</f>
        <v>0</v>
      </c>
      <c r="FK19" s="60"/>
      <c r="FL19" s="61">
        <f xml:space="preserve"> IF( ISNUMBER(AC19), 0, 1 )</f>
        <v>0</v>
      </c>
      <c r="FM19" s="61">
        <f>IF('[1]Validation flags'!$H$3=1,0, IF( ISNUMBER(AD19), 0, 1 ))</f>
        <v>0</v>
      </c>
      <c r="FN19" s="61">
        <f>IF('[1]Validation flags'!$H$3=1,0, IF( ISNUMBER(AE19), 0, 1 ))</f>
        <v>0</v>
      </c>
      <c r="FO19" s="60"/>
      <c r="FP19" s="60"/>
      <c r="FQ19" s="61">
        <f xml:space="preserve"> IF( ISNUMBER(AH19), 0, 1 )</f>
        <v>0</v>
      </c>
      <c r="FR19" s="61">
        <f>IF('[1]Validation flags'!$H$3=1,0, IF( ISNUMBER(AI19), 0, 1 ))</f>
        <v>0</v>
      </c>
      <c r="FS19" s="61">
        <f>IF('[1]Validation flags'!$H$3=1,0, IF( ISNUMBER(AJ19), 0, 1 ))</f>
        <v>0</v>
      </c>
      <c r="FT19" s="60"/>
      <c r="FU19" s="61">
        <f xml:space="preserve"> IF( ISNUMBER(AL19), 0, 1 )</f>
        <v>0</v>
      </c>
      <c r="FV19" s="61">
        <f>IF('[1]Validation flags'!$H$3=1,0, IF( ISNUMBER(AM19), 0, 1 ))</f>
        <v>0</v>
      </c>
      <c r="FW19" s="61">
        <f>IF('[1]Validation flags'!$H$3=1,0, IF( ISNUMBER(AN19), 0, 1 ))</f>
        <v>0</v>
      </c>
      <c r="FX19" s="60"/>
      <c r="FY19" s="60"/>
      <c r="FZ19" s="60"/>
      <c r="GA19" s="60"/>
      <c r="GB19" s="60"/>
      <c r="GC19" s="60"/>
      <c r="GD19" s="60"/>
      <c r="GE19" s="60"/>
      <c r="GF19" s="60"/>
      <c r="GG19" s="60"/>
      <c r="GH19" s="60"/>
      <c r="GI19" s="61">
        <f xml:space="preserve"> IF( ISNUMBER(AZ19), 0, 1 )</f>
        <v>0</v>
      </c>
      <c r="GJ19" s="61">
        <f>IF('[1]Validation flags'!$H$3=1,0, IF( ISNUMBER(BA19), 0, 1 ))</f>
        <v>0</v>
      </c>
      <c r="GK19" s="61">
        <f>IF('[1]Validation flags'!$H$3=1,0, IF( ISNUMBER(BB19), 0, 1 ))</f>
        <v>0</v>
      </c>
      <c r="GL19" s="60"/>
      <c r="GM19" s="61">
        <f xml:space="preserve"> IF( ISNUMBER(BD19), 0, 1 )</f>
        <v>0</v>
      </c>
      <c r="GN19" s="61">
        <f>IF('[1]Validation flags'!$H$3=1,0, IF( ISNUMBER(BE19), 0, 1 ))</f>
        <v>0</v>
      </c>
      <c r="GO19" s="61">
        <f>IF('[1]Validation flags'!$H$3=1,0, IF( ISNUMBER(BF19), 0, 1 ))</f>
        <v>0</v>
      </c>
      <c r="GP19" s="60"/>
      <c r="GQ19" s="60"/>
      <c r="GR19" s="61">
        <f xml:space="preserve"> IF( ISNUMBER(BI19), 0, 1 )</f>
        <v>0</v>
      </c>
      <c r="GS19" s="61">
        <f>IF('[1]Validation flags'!$H$3=1,0, IF( ISNUMBER(BJ19), 0, 1 ))</f>
        <v>0</v>
      </c>
      <c r="GT19" s="61">
        <f>IF('[1]Validation flags'!$H$3=1,0, IF( ISNUMBER(BK19), 0, 1 ))</f>
        <v>0</v>
      </c>
      <c r="GU19" s="60"/>
      <c r="GV19" s="61">
        <f xml:space="preserve"> IF( ISNUMBER(BM19), 0, 1 )</f>
        <v>0</v>
      </c>
      <c r="GW19" s="61">
        <f>IF('[1]Validation flags'!$H$3=1,0, IF( ISNUMBER(BN19), 0, 1 ))</f>
        <v>0</v>
      </c>
      <c r="GX19" s="61">
        <f>IF('[1]Validation flags'!$H$3=1,0, IF( ISNUMBER(BO19), 0, 1 ))</f>
        <v>0</v>
      </c>
      <c r="GY19" s="60"/>
      <c r="GZ19" s="60"/>
      <c r="HA19" s="61">
        <f xml:space="preserve"> IF( ISNUMBER(BR19), 0, 1 )</f>
        <v>0</v>
      </c>
      <c r="HB19" s="61">
        <f>IF('[1]Validation flags'!$H$3=1,0, IF( ISNUMBER(BS19), 0, 1 ))</f>
        <v>0</v>
      </c>
      <c r="HC19" s="61">
        <f>IF('[1]Validation flags'!$H$3=1,0, IF( ISNUMBER(BT19), 0, 1 ))</f>
        <v>0</v>
      </c>
      <c r="HD19" s="60"/>
      <c r="HE19" s="61">
        <f xml:space="preserve"> IF( ISNUMBER(BV19), 0, 1 )</f>
        <v>0</v>
      </c>
      <c r="HF19" s="61">
        <f>IF('[1]Validation flags'!$H$3=1,0, IF( ISNUMBER(BW19), 0, 1 ))</f>
        <v>0</v>
      </c>
      <c r="HG19" s="61">
        <f>IF('[1]Validation flags'!$H$3=1,0, IF( ISNUMBER(BX19), 0, 1 ))</f>
        <v>0</v>
      </c>
      <c r="HH19" s="60"/>
      <c r="HI19" s="60"/>
      <c r="HJ19" s="61">
        <f xml:space="preserve"> IF( ISNUMBER(CA19), 0, 1 )</f>
        <v>0</v>
      </c>
      <c r="HK19" s="61">
        <f>IF('[1]Validation flags'!$H$3=1,0, IF( ISNUMBER(CB19), 0, 1 ))</f>
        <v>0</v>
      </c>
      <c r="HL19" s="61">
        <f>IF('[1]Validation flags'!$H$3=1,0, IF( ISNUMBER(CC19), 0, 1 ))</f>
        <v>0</v>
      </c>
      <c r="HM19" s="60"/>
      <c r="HN19" s="61">
        <f xml:space="preserve"> IF( ISNUMBER(CE19), 0, 1 )</f>
        <v>0</v>
      </c>
      <c r="HO19" s="61">
        <f>IF('[1]Validation flags'!$H$3=1,0, IF( ISNUMBER(CF19), 0, 1 ))</f>
        <v>0</v>
      </c>
      <c r="HP19" s="61">
        <f>IF('[1]Validation flags'!$H$3=1,0, IF( ISNUMBER(CG19), 0, 1 ))</f>
        <v>0</v>
      </c>
      <c r="HQ19" s="60"/>
      <c r="HR19" s="60"/>
      <c r="HS19" s="61">
        <f xml:space="preserve"> IF( ISNUMBER(CJ19), 0, 1 )</f>
        <v>0</v>
      </c>
      <c r="HT19" s="61">
        <f>IF('[1]Validation flags'!$H$3=1,0, IF( ISNUMBER(CK19), 0, 1 ))</f>
        <v>0</v>
      </c>
      <c r="HU19" s="61">
        <f>IF('[1]Validation flags'!$H$3=1,0, IF( ISNUMBER(CL19), 0, 1 ))</f>
        <v>0</v>
      </c>
      <c r="HV19" s="60"/>
      <c r="HW19" s="61">
        <f xml:space="preserve"> IF( ISNUMBER(CN19), 0, 1 )</f>
        <v>0</v>
      </c>
      <c r="HX19" s="61">
        <f>IF('[1]Validation flags'!$H$3=1,0, IF( ISNUMBER(CO19), 0, 1 ))</f>
        <v>0</v>
      </c>
      <c r="HY19" s="61">
        <f>IF('[1]Validation flags'!$H$3=1,0, IF( ISNUMBER(CP19), 0, 1 ))</f>
        <v>0</v>
      </c>
      <c r="HZ19" s="60"/>
      <c r="IA19" s="60"/>
      <c r="IB19" s="61">
        <f xml:space="preserve"> IF( ISNUMBER(CS19), 0, 1 )</f>
        <v>0</v>
      </c>
      <c r="IC19" s="61">
        <f>IF('[1]Validation flags'!$H$3=1,0, IF( ISNUMBER(CT19), 0, 1 ))</f>
        <v>0</v>
      </c>
      <c r="ID19" s="61">
        <f>IF('[1]Validation flags'!$H$3=1,0, IF( ISNUMBER(CU19), 0, 1 ))</f>
        <v>0</v>
      </c>
      <c r="IE19" s="60"/>
      <c r="IF19" s="61">
        <f xml:space="preserve"> IF( ISNUMBER(CW19), 0, 1 )</f>
        <v>0</v>
      </c>
      <c r="IG19" s="61">
        <f>IF('[1]Validation flags'!$H$3=1,0, IF( ISNUMBER(CX19), 0, 1 ))</f>
        <v>0</v>
      </c>
      <c r="IH19" s="61">
        <f>IF('[1]Validation flags'!$H$3=1,0, IF( ISNUMBER(CY19), 0, 1 ))</f>
        <v>0</v>
      </c>
      <c r="II19" s="60"/>
      <c r="IJ19" s="60"/>
      <c r="IK19" s="61">
        <f xml:space="preserve"> IF( ISNUMBER(DB19), 0, 1 )</f>
        <v>0</v>
      </c>
      <c r="IL19" s="61">
        <f>IF('[1]Validation flags'!$H$3=1,0, IF( ISNUMBER(DC19), 0, 1 ))</f>
        <v>0</v>
      </c>
      <c r="IM19" s="61">
        <f>IF('[1]Validation flags'!$H$3=1,0, IF( ISNUMBER(DD19), 0, 1 ))</f>
        <v>0</v>
      </c>
      <c r="IN19" s="60"/>
      <c r="IO19" s="61">
        <f xml:space="preserve"> IF( ISNUMBER(DF19), 0, 1 )</f>
        <v>0</v>
      </c>
      <c r="IP19" s="61">
        <f>IF('[1]Validation flags'!$H$3=1,0, IF( ISNUMBER(DG19), 0, 1 ))</f>
        <v>0</v>
      </c>
      <c r="IQ19" s="61">
        <f>IF('[1]Validation flags'!$H$3=1,0, IF( ISNUMBER(DH19), 0, 1 ))</f>
        <v>0</v>
      </c>
      <c r="IR19" s="60"/>
      <c r="IS19" s="60"/>
      <c r="IT19" s="61">
        <f xml:space="preserve"> IF( ISNUMBER(DK19), 0, 1 )</f>
        <v>0</v>
      </c>
      <c r="IU19" s="61">
        <f>IF('[1]Validation flags'!$H$3=1,0, IF( ISNUMBER(DL19), 0, 1 ))</f>
        <v>0</v>
      </c>
      <c r="IV19" s="61">
        <f>IF('[1]Validation flags'!$H$3=1,0, IF( ISNUMBER(DM19), 0, 1 ))</f>
        <v>0</v>
      </c>
      <c r="IW19" s="60"/>
      <c r="IX19" s="61">
        <f xml:space="preserve"> IF( ISNUMBER(DO19), 0, 1 )</f>
        <v>0</v>
      </c>
      <c r="IY19" s="61">
        <f>IF('[1]Validation flags'!$H$3=1,0, IF( ISNUMBER(DP19), 0, 1 ))</f>
        <v>0</v>
      </c>
      <c r="IZ19" s="61">
        <f>IF('[1]Validation flags'!$H$3=1,0, IF( ISNUMBER(DQ19), 0, 1 ))</f>
        <v>0</v>
      </c>
      <c r="JA19" s="60"/>
      <c r="JB19" s="60"/>
    </row>
    <row r="20" spans="2:263" s="718" customFormat="1" ht="14.25" customHeight="1" thickBot="1" x14ac:dyDescent="0.3">
      <c r="B20" s="95">
        <v>10</v>
      </c>
      <c r="C20" s="96" t="s">
        <v>1932</v>
      </c>
      <c r="D20" s="177"/>
      <c r="E20" s="97" t="s">
        <v>41</v>
      </c>
      <c r="F20" s="465">
        <v>3</v>
      </c>
      <c r="G20" s="722">
        <f>G17+G19</f>
        <v>0.64850680269274341</v>
      </c>
      <c r="H20" s="703">
        <f>H17+H19</f>
        <v>5.4168869660748263E-2</v>
      </c>
      <c r="I20" s="704">
        <f>I17+I19</f>
        <v>0.26150138288462038</v>
      </c>
      <c r="J20" s="705">
        <f>SUM(G20:I20)</f>
        <v>0.96417705523811215</v>
      </c>
      <c r="K20" s="722">
        <f>K17+K19</f>
        <v>0.92826816547910007</v>
      </c>
      <c r="L20" s="703">
        <f>L17+L19</f>
        <v>2.7079411684522523E-2</v>
      </c>
      <c r="M20" s="704">
        <f>M17+M19</f>
        <v>0.22644659194790306</v>
      </c>
      <c r="N20" s="706">
        <f>SUM(K20:M20)</f>
        <v>1.1817941691115257</v>
      </c>
      <c r="O20" s="705">
        <f>N20+J20</f>
        <v>2.1459712243496378</v>
      </c>
      <c r="P20" s="722">
        <f>P17+P19</f>
        <v>0.62378172533387544</v>
      </c>
      <c r="Q20" s="703">
        <f>Q17+Q19</f>
        <v>5.5986621952015744E-2</v>
      </c>
      <c r="R20" s="704">
        <f>R17+R19</f>
        <v>0.26822997243638647</v>
      </c>
      <c r="S20" s="705">
        <f>SUM(P20:R20)</f>
        <v>0.94799831972227766</v>
      </c>
      <c r="T20" s="722">
        <f>T17+T19</f>
        <v>0.8725985435690462</v>
      </c>
      <c r="U20" s="703">
        <f>U17+U19</f>
        <v>2.877747863909328E-2</v>
      </c>
      <c r="V20" s="704">
        <f>V17+V19</f>
        <v>0.23779626808129242</v>
      </c>
      <c r="W20" s="706">
        <f>SUM(T20:V20)</f>
        <v>1.1391722902894319</v>
      </c>
      <c r="X20" s="705">
        <f>W20+S20</f>
        <v>2.0871706100117096</v>
      </c>
      <c r="Y20" s="722">
        <f>Y17+Y19</f>
        <v>0.84732906097639338</v>
      </c>
      <c r="Z20" s="703">
        <f>Z17+Z19</f>
        <v>6.2836554636308481E-2</v>
      </c>
      <c r="AA20" s="704">
        <f>AA17+AA19</f>
        <v>0.29399625672213553</v>
      </c>
      <c r="AB20" s="705">
        <f>SUM(Y20:AA20)</f>
        <v>1.2041618723348373</v>
      </c>
      <c r="AC20" s="722">
        <f>AC17+AC19</f>
        <v>1.2444786814101934</v>
      </c>
      <c r="AD20" s="703">
        <f>AD17+AD19</f>
        <v>4.291872852181583E-2</v>
      </c>
      <c r="AE20" s="704">
        <f>AE17+AE19</f>
        <v>0.23187554599039867</v>
      </c>
      <c r="AF20" s="706">
        <f>SUM(AC20:AE20)</f>
        <v>1.5192729559224079</v>
      </c>
      <c r="AG20" s="705">
        <f>AF20+AB20</f>
        <v>2.7234348282572451</v>
      </c>
      <c r="AH20" s="722">
        <f>AH17+AH19</f>
        <v>0.69430554063780803</v>
      </c>
      <c r="AI20" s="703">
        <f>AI17+AI19</f>
        <v>5.4953178252738752E-2</v>
      </c>
      <c r="AJ20" s="704">
        <f>AJ17+AJ19</f>
        <v>0.24912515149849701</v>
      </c>
      <c r="AK20" s="705">
        <f>SUM(AH20:AJ20)</f>
        <v>0.99838387038904375</v>
      </c>
      <c r="AL20" s="722">
        <f>AL17+AL19</f>
        <v>0.78561849610790191</v>
      </c>
      <c r="AM20" s="703">
        <f>AM17+AM19</f>
        <v>3.8660034082296048E-2</v>
      </c>
      <c r="AN20" s="704">
        <f>AN17+AN19</f>
        <v>0.21122657687000929</v>
      </c>
      <c r="AO20" s="706">
        <f>SUM(AL20:AN20)</f>
        <v>1.0355051070602073</v>
      </c>
      <c r="AP20" s="705">
        <f>AO20+AK20</f>
        <v>2.033888977449251</v>
      </c>
      <c r="AQ20" s="722">
        <f>AQ17+AQ19</f>
        <v>0.51299253656043164</v>
      </c>
      <c r="AR20" s="703">
        <f>AR17+AR19</f>
        <v>9.3851997360491324E-2</v>
      </c>
      <c r="AS20" s="704">
        <f>AS17+AS19</f>
        <v>0.34620215643944269</v>
      </c>
      <c r="AT20" s="705">
        <f>SUM(AQ20:AS20)</f>
        <v>0.9530466903603656</v>
      </c>
      <c r="AU20" s="722">
        <f>AU17+AU19</f>
        <v>0.64458312207622626</v>
      </c>
      <c r="AV20" s="703">
        <f>AV17+AV19</f>
        <v>6.7192788988323066E-2</v>
      </c>
      <c r="AW20" s="704">
        <f>AW17+AW19</f>
        <v>0.32991345930842425</v>
      </c>
      <c r="AX20" s="706">
        <f>SUM(AU20:AW20)</f>
        <v>1.0416893703729735</v>
      </c>
      <c r="AY20" s="705">
        <f>AX20+AT20</f>
        <v>1.9947360607333391</v>
      </c>
      <c r="AZ20" s="722">
        <f>AZ17+AZ19</f>
        <v>0.62326593944845954</v>
      </c>
      <c r="BA20" s="703">
        <f>BA17+BA19</f>
        <v>6.7843667260353346E-2</v>
      </c>
      <c r="BB20" s="704">
        <f>BB17+BB19</f>
        <v>0.26225199023144741</v>
      </c>
      <c r="BC20" s="705">
        <f>SUM(AZ20:BB20)</f>
        <v>0.95336159694026035</v>
      </c>
      <c r="BD20" s="722">
        <f>BD17+BD19</f>
        <v>0.64318652110917518</v>
      </c>
      <c r="BE20" s="703">
        <f>BE17+BE19</f>
        <v>4.8440758028855613E-2</v>
      </c>
      <c r="BF20" s="704">
        <f>BF17+BF19</f>
        <v>0.26460880723902425</v>
      </c>
      <c r="BG20" s="706">
        <f>SUM(BD20:BF20)</f>
        <v>0.95623608637705504</v>
      </c>
      <c r="BH20" s="705">
        <f>BG20+BC20</f>
        <v>1.9095976833173154</v>
      </c>
      <c r="BI20" s="722">
        <f>BI17+BI19</f>
        <v>0.71056504346667937</v>
      </c>
      <c r="BJ20" s="703">
        <f>BJ17+BJ19</f>
        <v>1.7100192547902456E-2</v>
      </c>
      <c r="BK20" s="704">
        <f>BK17+BK19</f>
        <v>0.28612134447694515</v>
      </c>
      <c r="BL20" s="705">
        <f>SUM(BI20:BK20)</f>
        <v>1.0137865804915269</v>
      </c>
      <c r="BM20" s="722">
        <f>BM17+BM19</f>
        <v>1.049614140091619</v>
      </c>
      <c r="BN20" s="703">
        <f>BN17+BN19</f>
        <v>2.40902153574768E-2</v>
      </c>
      <c r="BO20" s="704">
        <f>BO17+BO19</f>
        <v>0.24698462276386823</v>
      </c>
      <c r="BP20" s="706">
        <f>SUM(BM20:BO20)</f>
        <v>1.320688978212964</v>
      </c>
      <c r="BQ20" s="705">
        <f>BP20+BL20</f>
        <v>2.334475558704491</v>
      </c>
      <c r="BR20" s="722">
        <f>BR17+BR19</f>
        <v>0.59554507001724821</v>
      </c>
      <c r="BS20" s="703">
        <f>BS17+BS19</f>
        <v>9.0474088611220915E-2</v>
      </c>
      <c r="BT20" s="704">
        <f>BT17+BT19</f>
        <v>0.20485800778871488</v>
      </c>
      <c r="BU20" s="705">
        <f>SUM(BR20:BT20)</f>
        <v>0.89087716641718406</v>
      </c>
      <c r="BV20" s="722">
        <f>BV17+BV19</f>
        <v>1.0589208927013347</v>
      </c>
      <c r="BW20" s="703">
        <f>BW17+BW19</f>
        <v>4.3708868168603955E-2</v>
      </c>
      <c r="BX20" s="704">
        <f>BX17+BX19</f>
        <v>0.25987054033963547</v>
      </c>
      <c r="BY20" s="706">
        <f>SUM(BV20:BX20)</f>
        <v>1.3625003012095742</v>
      </c>
      <c r="BZ20" s="705">
        <f>BY20+BU20</f>
        <v>2.2533774676267582</v>
      </c>
      <c r="CA20" s="722">
        <f>CA17+CA19</f>
        <v>0.49972678550806915</v>
      </c>
      <c r="CB20" s="703">
        <f>CB17+CB19</f>
        <v>8.1392712938198164E-2</v>
      </c>
      <c r="CC20" s="704">
        <f>CC17+CC19</f>
        <v>0.16514130281561376</v>
      </c>
      <c r="CD20" s="705">
        <f>SUM(CA20:CC20)</f>
        <v>0.7462608012618811</v>
      </c>
      <c r="CE20" s="722">
        <f>CE17+CE19</f>
        <v>0.96064618763593868</v>
      </c>
      <c r="CF20" s="703">
        <f>CF17+CF19</f>
        <v>4.2949790496294216E-2</v>
      </c>
      <c r="CG20" s="704">
        <f>CG17+CG19</f>
        <v>0.24451505843148888</v>
      </c>
      <c r="CH20" s="706">
        <f>SUM(CE20:CG20)</f>
        <v>1.2481110365637216</v>
      </c>
      <c r="CI20" s="705">
        <f>CH20+CD20</f>
        <v>1.9943718378256028</v>
      </c>
      <c r="CJ20" s="722">
        <f>CJ17+CJ19</f>
        <v>0.48567673963741415</v>
      </c>
      <c r="CK20" s="703">
        <f>CK17+CK19</f>
        <v>7.4479412332661157E-2</v>
      </c>
      <c r="CL20" s="704">
        <f>CL17+CL19</f>
        <v>0.15758586343821157</v>
      </c>
      <c r="CM20" s="705">
        <f>SUM(CJ20:CL20)</f>
        <v>0.71774201540828686</v>
      </c>
      <c r="CN20" s="722">
        <f>CN17+CN19</f>
        <v>0.98831895785456336</v>
      </c>
      <c r="CO20" s="703">
        <f>CO17+CO19</f>
        <v>4.5179417487336303E-2</v>
      </c>
      <c r="CP20" s="704">
        <f>CP17+CP19</f>
        <v>0.26076696794325438</v>
      </c>
      <c r="CQ20" s="706">
        <f>SUM(CN20:CP20)</f>
        <v>1.2942653432851539</v>
      </c>
      <c r="CR20" s="705">
        <f>CQ20+CM20</f>
        <v>2.0120073586934408</v>
      </c>
      <c r="CS20" s="722">
        <f>CS17+CS19</f>
        <v>0.46975305931010375</v>
      </c>
      <c r="CT20" s="703">
        <f>CT17+CT19</f>
        <v>3.6507995283941101E-2</v>
      </c>
      <c r="CU20" s="704">
        <f>CU17+CU19</f>
        <v>0.15491436503141809</v>
      </c>
      <c r="CV20" s="705">
        <f>SUM(CS20:CU20)</f>
        <v>0.66117541962546289</v>
      </c>
      <c r="CW20" s="722">
        <f>CW17+CW19</f>
        <v>1.0115801578341457</v>
      </c>
      <c r="CX20" s="703">
        <f>CX17+CX19</f>
        <v>4.3015936809730565E-2</v>
      </c>
      <c r="CY20" s="704">
        <f>CY17+CY19</f>
        <v>0.27102187613700035</v>
      </c>
      <c r="CZ20" s="706">
        <f>SUM(CW20:CY20)</f>
        <v>1.3256179707808764</v>
      </c>
      <c r="DA20" s="705">
        <f>CZ20+CV20</f>
        <v>1.9867933904063393</v>
      </c>
      <c r="DB20" s="722">
        <f>DB17+DB19</f>
        <v>0.38844937192540369</v>
      </c>
      <c r="DC20" s="703">
        <f>DC17+DC19</f>
        <v>3.0494365203178019E-2</v>
      </c>
      <c r="DD20" s="704">
        <f>DD17+DD19</f>
        <v>0.12734482153718202</v>
      </c>
      <c r="DE20" s="705">
        <f>SUM(DB20:DD20)</f>
        <v>0.54628855866576376</v>
      </c>
      <c r="DF20" s="722">
        <f>DF17+DF19</f>
        <v>0.90311073437031564</v>
      </c>
      <c r="DG20" s="703">
        <f>DG17+DG19</f>
        <v>4.1858353544298045E-2</v>
      </c>
      <c r="DH20" s="704">
        <f>DH17+DH19</f>
        <v>0.2567815014820492</v>
      </c>
      <c r="DI20" s="706">
        <f>SUM(DF20:DH20)</f>
        <v>1.2017505893966629</v>
      </c>
      <c r="DJ20" s="705">
        <f>DI20+DE20</f>
        <v>1.7480391480624267</v>
      </c>
      <c r="DK20" s="722">
        <f>DK17+DK19</f>
        <v>0.37791203856778605</v>
      </c>
      <c r="DL20" s="703">
        <f>DL17+DL19</f>
        <v>2.7832399605125235E-2</v>
      </c>
      <c r="DM20" s="704">
        <f>DM17+DM19</f>
        <v>0.12024724975615204</v>
      </c>
      <c r="DN20" s="705">
        <f>SUM(DK20:DM20)</f>
        <v>0.52599168792906337</v>
      </c>
      <c r="DO20" s="722">
        <f>DO17+DO19</f>
        <v>0.92193162709912224</v>
      </c>
      <c r="DP20" s="703">
        <f>DP17+DP19</f>
        <v>4.4852068529156811E-2</v>
      </c>
      <c r="DQ20" s="704">
        <f>DQ17+DQ19</f>
        <v>0.27071544259309499</v>
      </c>
      <c r="DR20" s="706">
        <f>SUM(DO20:DQ20)</f>
        <v>1.237499138221374</v>
      </c>
      <c r="DS20" s="705">
        <f>DR20+DN20</f>
        <v>1.7634908261504374</v>
      </c>
      <c r="DT20" s="723"/>
      <c r="DU20" s="456" t="s">
        <v>1933</v>
      </c>
      <c r="DV20" s="77"/>
      <c r="DX20" s="43"/>
      <c r="DY20" s="14"/>
      <c r="EA20" s="95">
        <v>10</v>
      </c>
      <c r="EB20" s="96" t="s">
        <v>1932</v>
      </c>
      <c r="EC20" s="97" t="s">
        <v>41</v>
      </c>
      <c r="ED20" s="465">
        <v>3</v>
      </c>
      <c r="EE20" s="636" t="s">
        <v>1934</v>
      </c>
      <c r="EF20" s="609" t="s">
        <v>1935</v>
      </c>
      <c r="EG20" s="708" t="s">
        <v>1936</v>
      </c>
      <c r="EH20" s="709" t="s">
        <v>1937</v>
      </c>
      <c r="EI20" s="636" t="s">
        <v>1938</v>
      </c>
      <c r="EJ20" s="609" t="s">
        <v>1939</v>
      </c>
      <c r="EK20" s="708" t="s">
        <v>1940</v>
      </c>
      <c r="EL20" s="610" t="s">
        <v>1941</v>
      </c>
      <c r="EM20" s="709" t="s">
        <v>1942</v>
      </c>
      <c r="EN20" s="720"/>
      <c r="EO20" s="7"/>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c r="IW20" s="60"/>
      <c r="IX20" s="60"/>
      <c r="IY20" s="60"/>
      <c r="IZ20" s="60"/>
      <c r="JA20" s="60"/>
      <c r="JB20" s="60"/>
      <c r="JC20" s="7"/>
    </row>
    <row r="21" spans="2:263" s="718" customFormat="1" ht="14.25" customHeight="1" thickBot="1" x14ac:dyDescent="0.3">
      <c r="B21" s="711"/>
      <c r="C21" s="712"/>
      <c r="D21" s="713"/>
      <c r="E21" s="714"/>
      <c r="F21" s="714"/>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715"/>
      <c r="AU21" s="715"/>
      <c r="AV21" s="715"/>
      <c r="AW21" s="715"/>
      <c r="AX21" s="715"/>
      <c r="AY21" s="715"/>
      <c r="AZ21" s="715"/>
      <c r="BA21" s="715"/>
      <c r="BB21" s="715"/>
      <c r="BC21" s="715"/>
      <c r="BD21" s="715"/>
      <c r="BE21" s="715"/>
      <c r="BF21" s="715"/>
      <c r="BG21" s="715"/>
      <c r="BH21" s="715"/>
      <c r="BI21" s="715"/>
      <c r="BJ21" s="715"/>
      <c r="BK21" s="715"/>
      <c r="BL21" s="715"/>
      <c r="BM21" s="715"/>
      <c r="BN21" s="715"/>
      <c r="BO21" s="715"/>
      <c r="BP21" s="715"/>
      <c r="BQ21" s="715"/>
      <c r="BR21" s="715"/>
      <c r="BS21" s="715"/>
      <c r="BT21" s="715"/>
      <c r="BU21" s="715"/>
      <c r="BV21" s="715"/>
      <c r="BW21" s="715"/>
      <c r="BX21" s="715"/>
      <c r="BY21" s="715"/>
      <c r="BZ21" s="715"/>
      <c r="CA21" s="715"/>
      <c r="CB21" s="715"/>
      <c r="CC21" s="715"/>
      <c r="CD21" s="715"/>
      <c r="CE21" s="715"/>
      <c r="CF21" s="715"/>
      <c r="CG21" s="715"/>
      <c r="CH21" s="715"/>
      <c r="CI21" s="715"/>
      <c r="CJ21" s="715"/>
      <c r="CK21" s="715"/>
      <c r="CL21" s="715"/>
      <c r="CM21" s="715"/>
      <c r="CN21" s="715"/>
      <c r="CO21" s="715"/>
      <c r="CP21" s="715"/>
      <c r="CQ21" s="715"/>
      <c r="CR21" s="715"/>
      <c r="CS21" s="715"/>
      <c r="CT21" s="715"/>
      <c r="CU21" s="715"/>
      <c r="CV21" s="715"/>
      <c r="CW21" s="715"/>
      <c r="CX21" s="715"/>
      <c r="CY21" s="715"/>
      <c r="CZ21" s="715"/>
      <c r="DA21" s="715"/>
      <c r="DB21" s="715"/>
      <c r="DC21" s="715"/>
      <c r="DD21" s="715"/>
      <c r="DE21" s="715"/>
      <c r="DF21" s="715"/>
      <c r="DG21" s="715"/>
      <c r="DH21" s="715"/>
      <c r="DI21" s="715"/>
      <c r="DJ21" s="715"/>
      <c r="DK21" s="715"/>
      <c r="DL21" s="715"/>
      <c r="DM21" s="715"/>
      <c r="DN21" s="715"/>
      <c r="DO21" s="715"/>
      <c r="DP21" s="715"/>
      <c r="DQ21" s="715"/>
      <c r="DR21" s="715"/>
      <c r="DS21" s="715"/>
      <c r="DT21" s="716"/>
      <c r="DU21" s="717"/>
      <c r="DV21" s="717"/>
      <c r="DX21" s="43"/>
      <c r="DY21" s="14"/>
      <c r="EA21" s="711"/>
      <c r="EB21" s="712"/>
      <c r="EC21" s="714"/>
      <c r="ED21" s="714"/>
      <c r="EE21" s="719"/>
      <c r="EF21" s="719"/>
      <c r="EG21" s="719"/>
      <c r="EH21" s="719"/>
      <c r="EI21" s="719"/>
      <c r="EJ21" s="719"/>
      <c r="EK21" s="719"/>
      <c r="EL21" s="719"/>
      <c r="EM21" s="719"/>
      <c r="EN21" s="720"/>
      <c r="EO21" s="7"/>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7"/>
    </row>
    <row r="22" spans="2:263" ht="13.5" customHeight="1" x14ac:dyDescent="0.25">
      <c r="B22" s="44">
        <v>11</v>
      </c>
      <c r="C22" s="45" t="s">
        <v>1943</v>
      </c>
      <c r="D22" s="721"/>
      <c r="E22" s="46" t="s">
        <v>41</v>
      </c>
      <c r="F22" s="442">
        <v>3</v>
      </c>
      <c r="G22" s="674">
        <v>5.5870777241668661E-2</v>
      </c>
      <c r="H22" s="444">
        <v>3.8801507103575217E-3</v>
      </c>
      <c r="I22" s="444">
        <v>1.8731510975103394E-2</v>
      </c>
      <c r="J22" s="675">
        <f>SUM(G22:I22)</f>
        <v>7.8482438927129583E-2</v>
      </c>
      <c r="K22" s="724">
        <v>7.0491914321429511E-2</v>
      </c>
      <c r="L22" s="444">
        <v>1.8918286625669856E-3</v>
      </c>
      <c r="M22" s="444">
        <v>1.2431300704357495E-2</v>
      </c>
      <c r="N22" s="677">
        <f>SUM(K22:M22)</f>
        <v>8.4815043688353992E-2</v>
      </c>
      <c r="O22" s="678">
        <f>N22+J22</f>
        <v>0.16329748261548357</v>
      </c>
      <c r="P22" s="679">
        <v>1.1197371533563177E-2</v>
      </c>
      <c r="Q22" s="444">
        <v>2.9825370722586508E-3</v>
      </c>
      <c r="R22" s="444">
        <v>1.4289232119918172E-2</v>
      </c>
      <c r="S22" s="678">
        <f>SUM(P22:R22)</f>
        <v>2.846914072574E-2</v>
      </c>
      <c r="T22" s="724">
        <v>1.5973874516018272E-2</v>
      </c>
      <c r="U22" s="444">
        <v>1.4947411929125132E-3</v>
      </c>
      <c r="V22" s="444">
        <v>9.6322834610851338E-3</v>
      </c>
      <c r="W22" s="677">
        <f>SUM(T22:V22)</f>
        <v>2.7100899170015919E-2</v>
      </c>
      <c r="X22" s="678">
        <f>W22+S22</f>
        <v>5.5570039895755916E-2</v>
      </c>
      <c r="Y22" s="679">
        <v>2.2352156892077195E-2</v>
      </c>
      <c r="Z22" s="444">
        <v>3.2396449109562964E-3</v>
      </c>
      <c r="AA22" s="444">
        <v>1.2736471724639875E-2</v>
      </c>
      <c r="AB22" s="678">
        <f>SUM(Y22:AA22)</f>
        <v>3.8328273527673366E-2</v>
      </c>
      <c r="AC22" s="724">
        <v>3.2483842064747727E-2</v>
      </c>
      <c r="AD22" s="444">
        <v>1.6482525155050443E-3</v>
      </c>
      <c r="AE22" s="444">
        <v>8.1553209673979055E-3</v>
      </c>
      <c r="AF22" s="677">
        <f>SUM(AC22:AE22)</f>
        <v>4.2287415547650677E-2</v>
      </c>
      <c r="AG22" s="678">
        <f>AF22+AB22</f>
        <v>8.0615689075324043E-2</v>
      </c>
      <c r="AH22" s="679">
        <v>3.2483664272955293E-2</v>
      </c>
      <c r="AI22" s="444">
        <v>1.9325372608597347E-3</v>
      </c>
      <c r="AJ22" s="444">
        <v>7.3177739462744196E-3</v>
      </c>
      <c r="AK22" s="678">
        <f>SUM(AH22:AJ22)</f>
        <v>4.1733975480089447E-2</v>
      </c>
      <c r="AL22" s="724">
        <v>4.8009625502614013E-2</v>
      </c>
      <c r="AM22" s="444">
        <v>1.0257072885874186E-3</v>
      </c>
      <c r="AN22" s="444">
        <v>5.2060667944894279E-3</v>
      </c>
      <c r="AO22" s="677">
        <f>SUM(AL22:AN22)</f>
        <v>5.424139958569086E-2</v>
      </c>
      <c r="AP22" s="678">
        <f>AO22+AK22</f>
        <v>9.59753750657803E-2</v>
      </c>
      <c r="AQ22" s="679">
        <v>2.7561343160133232E-2</v>
      </c>
      <c r="AR22" s="444">
        <v>1.3582062989214716E-3</v>
      </c>
      <c r="AS22" s="444">
        <v>4.3407059142527848E-3</v>
      </c>
      <c r="AT22" s="678">
        <f>SUM(AQ22:AS22)</f>
        <v>3.3260255373307485E-2</v>
      </c>
      <c r="AU22" s="724">
        <v>4.0901397313574658E-2</v>
      </c>
      <c r="AV22" s="444">
        <v>7.0863267985414591E-4</v>
      </c>
      <c r="AW22" s="444">
        <v>3.3560184761327605E-3</v>
      </c>
      <c r="AX22" s="677">
        <f>SUM(AU22:AW22)</f>
        <v>4.4966048469561565E-2</v>
      </c>
      <c r="AY22" s="678">
        <f>AX22+AT22</f>
        <v>7.8226303842869049E-2</v>
      </c>
      <c r="AZ22" s="679">
        <v>3.5254939110309709E-3</v>
      </c>
      <c r="BA22" s="444">
        <v>2.2074525636658349E-3</v>
      </c>
      <c r="BB22" s="444">
        <v>6.8281973191207657E-3</v>
      </c>
      <c r="BC22" s="678">
        <f>SUM(AZ22:BB22)</f>
        <v>1.2561143793817571E-2</v>
      </c>
      <c r="BD22" s="724">
        <v>5.6256567626118024E-3</v>
      </c>
      <c r="BE22" s="444">
        <v>1.1744384984253842E-3</v>
      </c>
      <c r="BF22" s="444">
        <v>5.3318066799680208E-3</v>
      </c>
      <c r="BG22" s="677">
        <f>SUM(BD22:BF22)</f>
        <v>1.2131901941005208E-2</v>
      </c>
      <c r="BH22" s="678">
        <f>BG22+BC22</f>
        <v>2.4693045734822779E-2</v>
      </c>
      <c r="BI22" s="1035">
        <v>0</v>
      </c>
      <c r="BJ22" s="1003">
        <v>0</v>
      </c>
      <c r="BK22" s="1003">
        <v>0</v>
      </c>
      <c r="BL22" s="678">
        <f>SUM(BI22:BK22)</f>
        <v>0</v>
      </c>
      <c r="BM22" s="1043">
        <v>0</v>
      </c>
      <c r="BN22" s="1003">
        <v>0</v>
      </c>
      <c r="BO22" s="1003">
        <v>0</v>
      </c>
      <c r="BP22" s="677">
        <f>SUM(BM22:BO22)</f>
        <v>0</v>
      </c>
      <c r="BQ22" s="678">
        <f>BP22+BL22</f>
        <v>0</v>
      </c>
      <c r="BR22" s="679">
        <v>1.8100182445885845E-2</v>
      </c>
      <c r="BS22" s="444">
        <v>2.6533055868562801E-2</v>
      </c>
      <c r="BT22" s="444">
        <v>5.2102421604640226E-4</v>
      </c>
      <c r="BU22" s="678">
        <f>SUM(BR22:BT22)</f>
        <v>4.5154262530495051E-2</v>
      </c>
      <c r="BV22" s="724">
        <v>4.1927537924272776E-4</v>
      </c>
      <c r="BW22" s="444">
        <v>5.2669642131649213E-3</v>
      </c>
      <c r="BX22" s="444">
        <v>4.4471258844364639E-3</v>
      </c>
      <c r="BY22" s="677">
        <f>SUM(BV22:BX22)</f>
        <v>1.0133365476844113E-2</v>
      </c>
      <c r="BZ22" s="678">
        <f>BY22+BU22</f>
        <v>5.5287628007339162E-2</v>
      </c>
      <c r="CA22" s="679">
        <v>5.368569553086156E-3</v>
      </c>
      <c r="CB22" s="444">
        <v>8.3047930815390719E-3</v>
      </c>
      <c r="CC22" s="444">
        <v>1.3038387797953356E-4</v>
      </c>
      <c r="CD22" s="678">
        <f>SUM(CA22:CC22)</f>
        <v>1.3803746512604763E-2</v>
      </c>
      <c r="CE22" s="724">
        <v>1.5107406928681929E-4</v>
      </c>
      <c r="CF22" s="444">
        <v>1.5159132406950147E-3</v>
      </c>
      <c r="CG22" s="444">
        <v>1.4781001324437684E-3</v>
      </c>
      <c r="CH22" s="677">
        <f>SUM(CE22:CG22)</f>
        <v>3.1450874424256026E-3</v>
      </c>
      <c r="CI22" s="678">
        <f>CH22+CD22</f>
        <v>1.6948833955030364E-2</v>
      </c>
      <c r="CJ22" s="679">
        <v>2.9043374509892051E-3</v>
      </c>
      <c r="CK22" s="444">
        <v>4.7350265159045455E-3</v>
      </c>
      <c r="CL22" s="444">
        <v>5.6753246172650492E-5</v>
      </c>
      <c r="CM22" s="678">
        <f>SUM(CJ22:CL22)</f>
        <v>7.696117213066401E-3</v>
      </c>
      <c r="CN22" s="724">
        <v>9.6837706756130922E-5</v>
      </c>
      <c r="CO22" s="444">
        <v>7.9305716198950255E-4</v>
      </c>
      <c r="CP22" s="444">
        <v>8.8979564978379315E-4</v>
      </c>
      <c r="CQ22" s="677">
        <f>SUM(CN22:CP22)</f>
        <v>1.7796905185294266E-3</v>
      </c>
      <c r="CR22" s="678">
        <f>CQ22+CM22</f>
        <v>9.4758077315958283E-3</v>
      </c>
      <c r="CS22" s="679">
        <v>2.3906709737384142E-3</v>
      </c>
      <c r="CT22" s="444">
        <v>4.1029956716730105E-3</v>
      </c>
      <c r="CU22" s="444">
        <v>3.4681482038496788E-5</v>
      </c>
      <c r="CV22" s="678">
        <f>SUM(CS22:CU22)</f>
        <v>6.5283481274499211E-3</v>
      </c>
      <c r="CW22" s="724">
        <v>9.2959807788416332E-5</v>
      </c>
      <c r="CX22" s="444">
        <v>6.2905322506145143E-4</v>
      </c>
      <c r="CY22" s="444">
        <v>8.1069013946646017E-4</v>
      </c>
      <c r="CZ22" s="677">
        <f>SUM(CW22:CY22)</f>
        <v>1.5327031723163279E-3</v>
      </c>
      <c r="DA22" s="678">
        <f>CZ22+CV22</f>
        <v>8.0610512997662497E-3</v>
      </c>
      <c r="DB22" s="679">
        <v>1.8002425665175283E-3</v>
      </c>
      <c r="DC22" s="444">
        <v>3.2486538182151499E-3</v>
      </c>
      <c r="DD22" s="444">
        <v>1.6642427308554356E-5</v>
      </c>
      <c r="DE22" s="678">
        <f>SUM(DB22:DD22)</f>
        <v>5.0655388120412334E-3</v>
      </c>
      <c r="DF22" s="724">
        <v>8.041672883078805E-5</v>
      </c>
      <c r="DG22" s="444">
        <v>4.5448128638321685E-4</v>
      </c>
      <c r="DH22" s="444">
        <v>6.7213303102790431E-4</v>
      </c>
      <c r="DI22" s="677">
        <f>SUM(DF22:DH22)</f>
        <v>1.2070310462419091E-3</v>
      </c>
      <c r="DJ22" s="678">
        <f>DI22+DE22</f>
        <v>6.2725698582831429E-3</v>
      </c>
      <c r="DK22" s="679">
        <v>1.5129686932701966E-3</v>
      </c>
      <c r="DL22" s="444">
        <v>2.8677268809929658E-3</v>
      </c>
      <c r="DM22" s="444">
        <v>5.5601136134878601E-6</v>
      </c>
      <c r="DN22" s="678">
        <f>SUM(DK22:DM22)</f>
        <v>4.3862556878766501E-3</v>
      </c>
      <c r="DO22" s="724">
        <v>7.6774498077150562E-5</v>
      </c>
      <c r="DP22" s="444">
        <v>3.6472098793929457E-4</v>
      </c>
      <c r="DQ22" s="444">
        <v>6.1913830782919365E-4</v>
      </c>
      <c r="DR22" s="677">
        <f>SUM(DO22:DQ22)</f>
        <v>1.0606337938456388E-3</v>
      </c>
      <c r="DS22" s="678">
        <f>DR22+DN22</f>
        <v>5.4468894817222887E-3</v>
      </c>
      <c r="DT22" s="657"/>
      <c r="DU22" s="90"/>
      <c r="DV22" s="39"/>
      <c r="DX22" s="43">
        <f xml:space="preserve"> IF( SUM( EP22:JB22 ) = 0, 0, $EP$5 )</f>
        <v>0</v>
      </c>
      <c r="EA22" s="44">
        <v>11</v>
      </c>
      <c r="EB22" s="45" t="s">
        <v>1943</v>
      </c>
      <c r="EC22" s="46" t="s">
        <v>41</v>
      </c>
      <c r="ED22" s="442">
        <v>3</v>
      </c>
      <c r="EE22" s="680" t="s">
        <v>1944</v>
      </c>
      <c r="EF22" s="574" t="s">
        <v>1945</v>
      </c>
      <c r="EG22" s="681" t="s">
        <v>1946</v>
      </c>
      <c r="EH22" s="682" t="s">
        <v>1947</v>
      </c>
      <c r="EI22" s="725" t="s">
        <v>1948</v>
      </c>
      <c r="EJ22" s="574" t="s">
        <v>1949</v>
      </c>
      <c r="EK22" s="681" t="s">
        <v>1950</v>
      </c>
      <c r="EL22" s="685" t="s">
        <v>1951</v>
      </c>
      <c r="EM22" s="682" t="s">
        <v>1952</v>
      </c>
      <c r="EN22" s="549"/>
      <c r="EP22" s="61">
        <f xml:space="preserve"> IF( ISNUMBER(G22), 0, 1 )</f>
        <v>0</v>
      </c>
      <c r="EQ22" s="61">
        <f>IF('[1]Validation flags'!$H$3=1,0, IF( ISNUMBER(H22), 0, 1 ))</f>
        <v>0</v>
      </c>
      <c r="ER22" s="61">
        <f>IF('[1]Validation flags'!$H$3=1,0, IF( ISNUMBER(I22), 0, 1 ))</f>
        <v>0</v>
      </c>
      <c r="ES22" s="60"/>
      <c r="ET22" s="61">
        <f xml:space="preserve"> IF( ISNUMBER(K22), 0, 1 )</f>
        <v>0</v>
      </c>
      <c r="EU22" s="61">
        <f>IF('[1]Validation flags'!$H$3=1,0, IF( ISNUMBER(L22), 0, 1 ))</f>
        <v>0</v>
      </c>
      <c r="EV22" s="61">
        <f>IF('[1]Validation flags'!$H$3=1,0, IF( ISNUMBER(M22), 0, 1 ))</f>
        <v>0</v>
      </c>
      <c r="EW22" s="60"/>
      <c r="EX22" s="60"/>
      <c r="EY22" s="61">
        <f xml:space="preserve"> IF( ISNUMBER(P22), 0, 1 )</f>
        <v>0</v>
      </c>
      <c r="EZ22" s="61">
        <f>IF('[1]Validation flags'!$H$3=1,0, IF( ISNUMBER(Q22), 0, 1 ))</f>
        <v>0</v>
      </c>
      <c r="FA22" s="61">
        <f>IF('[1]Validation flags'!$H$3=1,0, IF( ISNUMBER(R22), 0, 1 ))</f>
        <v>0</v>
      </c>
      <c r="FB22" s="60"/>
      <c r="FC22" s="61">
        <f xml:space="preserve"> IF( ISNUMBER(T22), 0, 1 )</f>
        <v>0</v>
      </c>
      <c r="FD22" s="61">
        <f>IF('[1]Validation flags'!$H$3=1,0, IF( ISNUMBER(U22), 0, 1 ))</f>
        <v>0</v>
      </c>
      <c r="FE22" s="61">
        <f>IF('[1]Validation flags'!$H$3=1,0, IF( ISNUMBER(V22), 0, 1 ))</f>
        <v>0</v>
      </c>
      <c r="FF22" s="60"/>
      <c r="FG22" s="60"/>
      <c r="FH22" s="61">
        <f xml:space="preserve"> IF( ISNUMBER(Y22), 0, 1 )</f>
        <v>0</v>
      </c>
      <c r="FI22" s="61">
        <f>IF('[1]Validation flags'!$H$3=1,0, IF( ISNUMBER(Z22), 0, 1 ))</f>
        <v>0</v>
      </c>
      <c r="FJ22" s="61">
        <f>IF('[1]Validation flags'!$H$3=1,0, IF( ISNUMBER(AA22), 0, 1 ))</f>
        <v>0</v>
      </c>
      <c r="FK22" s="60"/>
      <c r="FL22" s="61">
        <f xml:space="preserve"> IF( ISNUMBER(AC22), 0, 1 )</f>
        <v>0</v>
      </c>
      <c r="FM22" s="61">
        <f>IF('[1]Validation flags'!$H$3=1,0, IF( ISNUMBER(AD22), 0, 1 ))</f>
        <v>0</v>
      </c>
      <c r="FN22" s="61">
        <f>IF('[1]Validation flags'!$H$3=1,0, IF( ISNUMBER(AE22), 0, 1 ))</f>
        <v>0</v>
      </c>
      <c r="FO22" s="60"/>
      <c r="FP22" s="60"/>
      <c r="FQ22" s="61">
        <f xml:space="preserve"> IF( ISNUMBER(AH22), 0, 1 )</f>
        <v>0</v>
      </c>
      <c r="FR22" s="61">
        <f>IF('[1]Validation flags'!$H$3=1,0, IF( ISNUMBER(AI22), 0, 1 ))</f>
        <v>0</v>
      </c>
      <c r="FS22" s="61">
        <f>IF('[1]Validation flags'!$H$3=1,0, IF( ISNUMBER(AJ22), 0, 1 ))</f>
        <v>0</v>
      </c>
      <c r="FT22" s="60"/>
      <c r="FU22" s="61">
        <f xml:space="preserve"> IF( ISNUMBER(AL22), 0, 1 )</f>
        <v>0</v>
      </c>
      <c r="FV22" s="61">
        <f>IF('[1]Validation flags'!$H$3=1,0, IF( ISNUMBER(AM22), 0, 1 ))</f>
        <v>0</v>
      </c>
      <c r="FW22" s="61">
        <f>IF('[1]Validation flags'!$H$3=1,0, IF( ISNUMBER(AN22), 0, 1 ))</f>
        <v>0</v>
      </c>
      <c r="FX22" s="60"/>
      <c r="FY22" s="60"/>
      <c r="FZ22" s="60"/>
      <c r="GA22" s="60"/>
      <c r="GB22" s="60"/>
      <c r="GC22" s="60"/>
      <c r="GD22" s="60"/>
      <c r="GE22" s="60"/>
      <c r="GF22" s="60"/>
      <c r="GG22" s="60"/>
      <c r="GH22" s="60"/>
      <c r="GI22" s="61">
        <f xml:space="preserve"> IF( ISNUMBER(AZ22), 0, 1 )</f>
        <v>0</v>
      </c>
      <c r="GJ22" s="61">
        <f>IF('[1]Validation flags'!$H$3=1,0, IF( ISNUMBER(BA22), 0, 1 ))</f>
        <v>0</v>
      </c>
      <c r="GK22" s="61">
        <f>IF('[1]Validation flags'!$H$3=1,0, IF( ISNUMBER(BB22), 0, 1 ))</f>
        <v>0</v>
      </c>
      <c r="GL22" s="60"/>
      <c r="GM22" s="61">
        <f xml:space="preserve"> IF( ISNUMBER(BD22), 0, 1 )</f>
        <v>0</v>
      </c>
      <c r="GN22" s="61">
        <f>IF('[1]Validation flags'!$H$3=1,0, IF( ISNUMBER(BE22), 0, 1 ))</f>
        <v>0</v>
      </c>
      <c r="GO22" s="61">
        <f>IF('[1]Validation flags'!$H$3=1,0, IF( ISNUMBER(BF22), 0, 1 ))</f>
        <v>0</v>
      </c>
      <c r="GP22" s="60"/>
      <c r="GQ22" s="60"/>
      <c r="GR22" s="61">
        <f xml:space="preserve"> IF( ISNUMBER(BI22), 0, 1 )</f>
        <v>0</v>
      </c>
      <c r="GS22" s="61">
        <f>IF('[1]Validation flags'!$H$3=1,0, IF( ISNUMBER(BJ22), 0, 1 ))</f>
        <v>0</v>
      </c>
      <c r="GT22" s="61">
        <f>IF('[1]Validation flags'!$H$3=1,0, IF( ISNUMBER(BK22), 0, 1 ))</f>
        <v>0</v>
      </c>
      <c r="GU22" s="60"/>
      <c r="GV22" s="61">
        <f xml:space="preserve"> IF( ISNUMBER(BM22), 0, 1 )</f>
        <v>0</v>
      </c>
      <c r="GW22" s="61">
        <f>IF('[1]Validation flags'!$H$3=1,0, IF( ISNUMBER(BN22), 0, 1 ))</f>
        <v>0</v>
      </c>
      <c r="GX22" s="61">
        <f>IF('[1]Validation flags'!$H$3=1,0, IF( ISNUMBER(BO22), 0, 1 ))</f>
        <v>0</v>
      </c>
      <c r="GY22" s="60"/>
      <c r="GZ22" s="60"/>
      <c r="HA22" s="61">
        <f xml:space="preserve"> IF( ISNUMBER(BR22), 0, 1 )</f>
        <v>0</v>
      </c>
      <c r="HB22" s="61">
        <f>IF('[1]Validation flags'!$H$3=1,0, IF( ISNUMBER(BS22), 0, 1 ))</f>
        <v>0</v>
      </c>
      <c r="HC22" s="61">
        <f>IF('[1]Validation flags'!$H$3=1,0, IF( ISNUMBER(BT22), 0, 1 ))</f>
        <v>0</v>
      </c>
      <c r="HD22" s="60"/>
      <c r="HE22" s="61">
        <f xml:space="preserve"> IF( ISNUMBER(BV22), 0, 1 )</f>
        <v>0</v>
      </c>
      <c r="HF22" s="61">
        <f>IF('[1]Validation flags'!$H$3=1,0, IF( ISNUMBER(BW22), 0, 1 ))</f>
        <v>0</v>
      </c>
      <c r="HG22" s="61">
        <f>IF('[1]Validation flags'!$H$3=1,0, IF( ISNUMBER(BX22), 0, 1 ))</f>
        <v>0</v>
      </c>
      <c r="HH22" s="60"/>
      <c r="HI22" s="60"/>
      <c r="HJ22" s="61">
        <f xml:space="preserve"> IF( ISNUMBER(CA22), 0, 1 )</f>
        <v>0</v>
      </c>
      <c r="HK22" s="61">
        <f>IF('[1]Validation flags'!$H$3=1,0, IF( ISNUMBER(CB22), 0, 1 ))</f>
        <v>0</v>
      </c>
      <c r="HL22" s="61">
        <f>IF('[1]Validation flags'!$H$3=1,0, IF( ISNUMBER(CC22), 0, 1 ))</f>
        <v>0</v>
      </c>
      <c r="HM22" s="60"/>
      <c r="HN22" s="61">
        <f xml:space="preserve"> IF( ISNUMBER(CE22), 0, 1 )</f>
        <v>0</v>
      </c>
      <c r="HO22" s="61">
        <f>IF('[1]Validation flags'!$H$3=1,0, IF( ISNUMBER(CF22), 0, 1 ))</f>
        <v>0</v>
      </c>
      <c r="HP22" s="61">
        <f>IF('[1]Validation flags'!$H$3=1,0, IF( ISNUMBER(CG22), 0, 1 ))</f>
        <v>0</v>
      </c>
      <c r="HQ22" s="60"/>
      <c r="HR22" s="60"/>
      <c r="HS22" s="61">
        <f xml:space="preserve"> IF( ISNUMBER(CJ22), 0, 1 )</f>
        <v>0</v>
      </c>
      <c r="HT22" s="61">
        <f>IF('[1]Validation flags'!$H$3=1,0, IF( ISNUMBER(CK22), 0, 1 ))</f>
        <v>0</v>
      </c>
      <c r="HU22" s="61">
        <f>IF('[1]Validation flags'!$H$3=1,0, IF( ISNUMBER(CL22), 0, 1 ))</f>
        <v>0</v>
      </c>
      <c r="HV22" s="60"/>
      <c r="HW22" s="61">
        <f xml:space="preserve"> IF( ISNUMBER(CN22), 0, 1 )</f>
        <v>0</v>
      </c>
      <c r="HX22" s="61">
        <f>IF('[1]Validation flags'!$H$3=1,0, IF( ISNUMBER(CO22), 0, 1 ))</f>
        <v>0</v>
      </c>
      <c r="HY22" s="61">
        <f>IF('[1]Validation flags'!$H$3=1,0, IF( ISNUMBER(CP22), 0, 1 ))</f>
        <v>0</v>
      </c>
      <c r="HZ22" s="60"/>
      <c r="IA22" s="60"/>
      <c r="IB22" s="61">
        <f xml:space="preserve"> IF( ISNUMBER(CS22), 0, 1 )</f>
        <v>0</v>
      </c>
      <c r="IC22" s="61">
        <f>IF('[1]Validation flags'!$H$3=1,0, IF( ISNUMBER(CT22), 0, 1 ))</f>
        <v>0</v>
      </c>
      <c r="ID22" s="61">
        <f>IF('[1]Validation flags'!$H$3=1,0, IF( ISNUMBER(CU22), 0, 1 ))</f>
        <v>0</v>
      </c>
      <c r="IE22" s="60"/>
      <c r="IF22" s="61">
        <f xml:space="preserve"> IF( ISNUMBER(CW22), 0, 1 )</f>
        <v>0</v>
      </c>
      <c r="IG22" s="61">
        <f>IF('[1]Validation flags'!$H$3=1,0, IF( ISNUMBER(CX22), 0, 1 ))</f>
        <v>0</v>
      </c>
      <c r="IH22" s="61">
        <f>IF('[1]Validation flags'!$H$3=1,0, IF( ISNUMBER(CY22), 0, 1 ))</f>
        <v>0</v>
      </c>
      <c r="II22" s="60"/>
      <c r="IJ22" s="60"/>
      <c r="IK22" s="61">
        <f xml:space="preserve"> IF( ISNUMBER(DB22), 0, 1 )</f>
        <v>0</v>
      </c>
      <c r="IL22" s="61">
        <f>IF('[1]Validation flags'!$H$3=1,0, IF( ISNUMBER(DC22), 0, 1 ))</f>
        <v>0</v>
      </c>
      <c r="IM22" s="61">
        <f>IF('[1]Validation flags'!$H$3=1,0, IF( ISNUMBER(DD22), 0, 1 ))</f>
        <v>0</v>
      </c>
      <c r="IN22" s="60"/>
      <c r="IO22" s="61">
        <f xml:space="preserve"> IF( ISNUMBER(DF22), 0, 1 )</f>
        <v>0</v>
      </c>
      <c r="IP22" s="61">
        <f>IF('[1]Validation flags'!$H$3=1,0, IF( ISNUMBER(DG22), 0, 1 ))</f>
        <v>0</v>
      </c>
      <c r="IQ22" s="61">
        <f>IF('[1]Validation flags'!$H$3=1,0, IF( ISNUMBER(DH22), 0, 1 ))</f>
        <v>0</v>
      </c>
      <c r="IR22" s="60"/>
      <c r="IS22" s="60"/>
      <c r="IT22" s="61">
        <f xml:space="preserve"> IF( ISNUMBER(DK22), 0, 1 )</f>
        <v>0</v>
      </c>
      <c r="IU22" s="61">
        <f>IF('[1]Validation flags'!$H$3=1,0, IF( ISNUMBER(DL22), 0, 1 ))</f>
        <v>0</v>
      </c>
      <c r="IV22" s="61">
        <f>IF('[1]Validation flags'!$H$3=1,0, IF( ISNUMBER(DM22), 0, 1 ))</f>
        <v>0</v>
      </c>
      <c r="IW22" s="60"/>
      <c r="IX22" s="61">
        <f xml:space="preserve"> IF( ISNUMBER(DO22), 0, 1 )</f>
        <v>0</v>
      </c>
      <c r="IY22" s="61">
        <f>IF('[1]Validation flags'!$H$3=1,0, IF( ISNUMBER(DP22), 0, 1 ))</f>
        <v>0</v>
      </c>
      <c r="IZ22" s="61">
        <f>IF('[1]Validation flags'!$H$3=1,0, IF( ISNUMBER(DQ22), 0, 1 ))</f>
        <v>0</v>
      </c>
      <c r="JA22" s="60"/>
      <c r="JB22" s="60"/>
    </row>
    <row r="23" spans="2:263" ht="14.25" customHeight="1" x14ac:dyDescent="0.25">
      <c r="B23" s="62">
        <v>12</v>
      </c>
      <c r="C23" s="63" t="s">
        <v>1953</v>
      </c>
      <c r="D23" s="702"/>
      <c r="E23" s="64" t="s">
        <v>41</v>
      </c>
      <c r="F23" s="79">
        <v>3</v>
      </c>
      <c r="G23" s="726"/>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8"/>
      <c r="AH23" s="691">
        <v>6.1709809183468564E-5</v>
      </c>
      <c r="AI23" s="729">
        <v>1.8321164664917428E-4</v>
      </c>
      <c r="AJ23" s="686">
        <v>6.9375190929406305E-4</v>
      </c>
      <c r="AK23" s="690">
        <f>SUM(AH23:AJ23)</f>
        <v>9.3867336512670589E-4</v>
      </c>
      <c r="AL23" s="730">
        <v>4.4544689076190733E-5</v>
      </c>
      <c r="AM23" s="729">
        <v>9.7240826931617105E-5</v>
      </c>
      <c r="AN23" s="686">
        <v>4.9355429740054191E-4</v>
      </c>
      <c r="AO23" s="689">
        <f>SUM(AL23:AN23)</f>
        <v>6.3533981340834975E-4</v>
      </c>
      <c r="AP23" s="690">
        <f>AO23+AK23</f>
        <v>1.5740131785350556E-3</v>
      </c>
      <c r="AQ23" s="691">
        <v>1.634663484472482E-2</v>
      </c>
      <c r="AR23" s="729">
        <v>6.5414870518068491E-4</v>
      </c>
      <c r="AS23" s="686">
        <v>2.0906007840144347E-3</v>
      </c>
      <c r="AT23" s="690">
        <f>SUM(AQ23:AS23)</f>
        <v>1.909138433391994E-2</v>
      </c>
      <c r="AU23" s="730">
        <v>2.4287533532640047E-2</v>
      </c>
      <c r="AV23" s="729">
        <v>3.4129656911722345E-4</v>
      </c>
      <c r="AW23" s="686">
        <v>1.6163488142176552E-3</v>
      </c>
      <c r="AX23" s="689">
        <f>SUM(AU23:AW23)</f>
        <v>2.6245178915974925E-2</v>
      </c>
      <c r="AY23" s="690">
        <f>AX23+AT23</f>
        <v>4.5336563249894865E-2</v>
      </c>
      <c r="AZ23" s="691">
        <v>2.8263807240616504E-2</v>
      </c>
      <c r="BA23" s="451">
        <v>2.519760964956208E-3</v>
      </c>
      <c r="BB23" s="451">
        <v>7.793514195836293E-3</v>
      </c>
      <c r="BC23" s="690">
        <f>SUM(AZ23:BB23)</f>
        <v>3.8577082401409002E-2</v>
      </c>
      <c r="BD23" s="730">
        <v>4.4174194252435191E-2</v>
      </c>
      <c r="BE23" s="451">
        <v>1.3401568141541143E-3</v>
      </c>
      <c r="BF23" s="451">
        <v>6.4702194575827487E-3</v>
      </c>
      <c r="BG23" s="689">
        <f>SUM(BD23:BF23)</f>
        <v>5.1984570524172054E-2</v>
      </c>
      <c r="BH23" s="690">
        <f>BG23+BC23</f>
        <v>9.0561652925581049E-2</v>
      </c>
      <c r="BI23" s="1036">
        <v>0.16500000000000001</v>
      </c>
      <c r="BJ23" s="1005">
        <v>6.0000000000000001E-3</v>
      </c>
      <c r="BK23" s="1005">
        <v>4.7E-2</v>
      </c>
      <c r="BL23" s="690">
        <f>SUM(BI23:BK23)</f>
        <v>0.21800000000000003</v>
      </c>
      <c r="BM23" s="1042">
        <v>0.23200000000000001</v>
      </c>
      <c r="BN23" s="1005">
        <v>7.0000000000000001E-3</v>
      </c>
      <c r="BO23" s="1005">
        <v>3.7999999999999999E-2</v>
      </c>
      <c r="BP23" s="689">
        <f>SUM(BM23:BO23)</f>
        <v>0.27700000000000002</v>
      </c>
      <c r="BQ23" s="690">
        <f>BP23+BL23</f>
        <v>0.49500000000000005</v>
      </c>
      <c r="BR23" s="691">
        <v>0.191697317120679</v>
      </c>
      <c r="BS23" s="451">
        <v>0.28100908044563333</v>
      </c>
      <c r="BT23" s="451">
        <v>5.5181181001688045E-3</v>
      </c>
      <c r="BU23" s="690">
        <f>SUM(BR23:BT23)</f>
        <v>0.47822451566648111</v>
      </c>
      <c r="BV23" s="730">
        <v>4.4405058112469498E-3</v>
      </c>
      <c r="BW23" s="451">
        <v>5.5781918886891602E-2</v>
      </c>
      <c r="BX23" s="451">
        <v>4.7099088834774136E-2</v>
      </c>
      <c r="BY23" s="689">
        <f>SUM(BV23:BX23)</f>
        <v>0.10732151353291269</v>
      </c>
      <c r="BZ23" s="690">
        <f>BY23+BU23</f>
        <v>0.5855460291993938</v>
      </c>
      <c r="CA23" s="691">
        <v>0.24748524547167339</v>
      </c>
      <c r="CB23" s="451">
        <v>0.38284197197270953</v>
      </c>
      <c r="CC23" s="451">
        <v>6.0105556476890672E-3</v>
      </c>
      <c r="CD23" s="690">
        <f>SUM(CA23:CC23)</f>
        <v>0.63633777309207196</v>
      </c>
      <c r="CE23" s="730">
        <v>6.9643510719461553E-3</v>
      </c>
      <c r="CF23" s="451">
        <v>6.9881959575525843E-2</v>
      </c>
      <c r="CG23" s="451">
        <v>6.8138816213952541E-2</v>
      </c>
      <c r="CH23" s="689">
        <f>SUM(CE23:CG23)</f>
        <v>0.14498512686142453</v>
      </c>
      <c r="CI23" s="690">
        <f>CH23+CD23</f>
        <v>0.78132289995349646</v>
      </c>
      <c r="CJ23" s="691">
        <v>0.22669711934025816</v>
      </c>
      <c r="CK23" s="451">
        <v>0.36959096154260523</v>
      </c>
      <c r="CL23" s="451">
        <v>4.4298562538476246E-3</v>
      </c>
      <c r="CM23" s="690">
        <f>SUM(CJ23:CL23)</f>
        <v>0.60071793713671107</v>
      </c>
      <c r="CN23" s="730">
        <v>7.5586358457260172E-3</v>
      </c>
      <c r="CO23" s="451">
        <v>6.1901819994762353E-2</v>
      </c>
      <c r="CP23" s="451">
        <v>6.9452711336548081E-2</v>
      </c>
      <c r="CQ23" s="689">
        <f>SUM(CN23:CP23)</f>
        <v>0.13891316717703645</v>
      </c>
      <c r="CR23" s="690">
        <f>CQ23+CM23</f>
        <v>0.73963110431374757</v>
      </c>
      <c r="CS23" s="691">
        <v>0.17602615436292368</v>
      </c>
      <c r="CT23" s="451">
        <v>0.30210537434305562</v>
      </c>
      <c r="CU23" s="451">
        <v>2.5536127630716738E-3</v>
      </c>
      <c r="CV23" s="690">
        <f>SUM(CS23:CU23)</f>
        <v>0.480685141469051</v>
      </c>
      <c r="CW23" s="730">
        <v>6.8446714981122104E-3</v>
      </c>
      <c r="CX23" s="451">
        <v>4.6317465395084516E-2</v>
      </c>
      <c r="CY23" s="451">
        <v>5.9691471222019218E-2</v>
      </c>
      <c r="CZ23" s="689">
        <f>SUM(CW23:CY23)</f>
        <v>0.11285360811521594</v>
      </c>
      <c r="DA23" s="690">
        <f>CZ23+CV23</f>
        <v>0.593538749584267</v>
      </c>
      <c r="DB23" s="691">
        <v>0.15696401229803209</v>
      </c>
      <c r="DC23" s="451">
        <v>0.28325168361105235</v>
      </c>
      <c r="DD23" s="451">
        <v>1.4510612143686342E-3</v>
      </c>
      <c r="DE23" s="690">
        <f>SUM(DB23:DD23)</f>
        <v>0.44166675712345305</v>
      </c>
      <c r="DF23" s="730">
        <v>7.0115731334921896E-3</v>
      </c>
      <c r="DG23" s="451">
        <v>3.9626441209574696E-2</v>
      </c>
      <c r="DH23" s="451">
        <v>5.8603601153739492E-2</v>
      </c>
      <c r="DI23" s="689">
        <f>SUM(DF23:DH23)</f>
        <v>0.10524161549680638</v>
      </c>
      <c r="DJ23" s="690">
        <f>DI23+DE23</f>
        <v>0.54690837262025949</v>
      </c>
      <c r="DK23" s="691">
        <v>0.15007070768319655</v>
      </c>
      <c r="DL23" s="451">
        <v>0.28444858402359774</v>
      </c>
      <c r="DM23" s="451">
        <v>5.5150525485862356E-4</v>
      </c>
      <c r="DN23" s="690">
        <f>SUM(DK23:DM23)</f>
        <v>0.43507079696165291</v>
      </c>
      <c r="DO23" s="730">
        <v>7.6152291251690742E-3</v>
      </c>
      <c r="DP23" s="451">
        <v>3.6176516414665669E-2</v>
      </c>
      <c r="DQ23" s="451">
        <v>6.141205989456025E-2</v>
      </c>
      <c r="DR23" s="689">
        <f>SUM(DO23:DQ23)</f>
        <v>0.10520380543439499</v>
      </c>
      <c r="DS23" s="690">
        <f>DR23+DN23</f>
        <v>0.54027460239604785</v>
      </c>
      <c r="DT23" s="657"/>
      <c r="DU23" s="91"/>
      <c r="DV23" s="37"/>
      <c r="DX23" s="43">
        <f xml:space="preserve"> IF( SUM( EP23:JB23 ) = 0, 0, $EP$5 )</f>
        <v>0</v>
      </c>
      <c r="EA23" s="62">
        <v>12</v>
      </c>
      <c r="EB23" s="63" t="s">
        <v>1953</v>
      </c>
      <c r="EC23" s="64" t="s">
        <v>41</v>
      </c>
      <c r="ED23" s="79">
        <v>3</v>
      </c>
      <c r="EE23" s="692" t="s">
        <v>1954</v>
      </c>
      <c r="EF23" s="583" t="s">
        <v>1955</v>
      </c>
      <c r="EG23" s="693" t="s">
        <v>1956</v>
      </c>
      <c r="EH23" s="694" t="s">
        <v>1957</v>
      </c>
      <c r="EI23" s="731" t="s">
        <v>1958</v>
      </c>
      <c r="EJ23" s="583" t="s">
        <v>1959</v>
      </c>
      <c r="EK23" s="693" t="s">
        <v>1960</v>
      </c>
      <c r="EL23" s="604" t="s">
        <v>1961</v>
      </c>
      <c r="EM23" s="694" t="s">
        <v>1962</v>
      </c>
      <c r="EN23" s="549"/>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1">
        <f xml:space="preserve"> IF( ISNUMBER(AH23), 0, 1 )</f>
        <v>0</v>
      </c>
      <c r="FR23" s="61">
        <f>IF('[1]Validation flags'!$H$3=1,0, IF( ISNUMBER(AI23), 0, 1 ))</f>
        <v>0</v>
      </c>
      <c r="FS23" s="61">
        <f>IF('[1]Validation flags'!$H$3=1,0, IF( ISNUMBER(AJ23), 0, 1 ))</f>
        <v>0</v>
      </c>
      <c r="FT23" s="60"/>
      <c r="FU23" s="61">
        <f xml:space="preserve"> IF( ISNUMBER(AL23), 0, 1 )</f>
        <v>0</v>
      </c>
      <c r="FV23" s="61">
        <f>IF('[1]Validation flags'!$H$3=1,0, IF( ISNUMBER(AM23), 0, 1 ))</f>
        <v>0</v>
      </c>
      <c r="FW23" s="61">
        <f>IF('[1]Validation flags'!$H$3=1,0, IF( ISNUMBER(AN23), 0, 1 ))</f>
        <v>0</v>
      </c>
      <c r="FX23" s="60"/>
      <c r="FY23" s="60"/>
      <c r="FZ23" s="60"/>
      <c r="GA23" s="60"/>
      <c r="GB23" s="60"/>
      <c r="GC23" s="60"/>
      <c r="GD23" s="60"/>
      <c r="GE23" s="60"/>
      <c r="GF23" s="60"/>
      <c r="GG23" s="60"/>
      <c r="GH23" s="60"/>
      <c r="GI23" s="61">
        <f xml:space="preserve"> IF( ISNUMBER(AZ23), 0, 1 )</f>
        <v>0</v>
      </c>
      <c r="GJ23" s="61">
        <f>IF('[1]Validation flags'!$H$3=1,0, IF( ISNUMBER(BA23), 0, 1 ))</f>
        <v>0</v>
      </c>
      <c r="GK23" s="61">
        <f>IF('[1]Validation flags'!$H$3=1,0, IF( ISNUMBER(BB23), 0, 1 ))</f>
        <v>0</v>
      </c>
      <c r="GL23" s="60"/>
      <c r="GM23" s="61">
        <f xml:space="preserve"> IF( ISNUMBER(BD23), 0, 1 )</f>
        <v>0</v>
      </c>
      <c r="GN23" s="61">
        <f>IF('[1]Validation flags'!$H$3=1,0, IF( ISNUMBER(BE23), 0, 1 ))</f>
        <v>0</v>
      </c>
      <c r="GO23" s="61">
        <f>IF('[1]Validation flags'!$H$3=1,0, IF( ISNUMBER(BF23), 0, 1 ))</f>
        <v>0</v>
      </c>
      <c r="GP23" s="60"/>
      <c r="GQ23" s="60"/>
      <c r="GR23" s="61">
        <f xml:space="preserve"> IF( ISNUMBER(BI23), 0, 1 )</f>
        <v>0</v>
      </c>
      <c r="GS23" s="61">
        <f>IF('[1]Validation flags'!$H$3=1,0, IF( ISNUMBER(BJ23), 0, 1 ))</f>
        <v>0</v>
      </c>
      <c r="GT23" s="61">
        <f>IF('[1]Validation flags'!$H$3=1,0, IF( ISNUMBER(BK23), 0, 1 ))</f>
        <v>0</v>
      </c>
      <c r="GU23" s="60"/>
      <c r="GV23" s="61">
        <f xml:space="preserve"> IF( ISNUMBER(BM23), 0, 1 )</f>
        <v>0</v>
      </c>
      <c r="GW23" s="61">
        <f>IF('[1]Validation flags'!$H$3=1,0, IF( ISNUMBER(BN23), 0, 1 ))</f>
        <v>0</v>
      </c>
      <c r="GX23" s="61">
        <f>IF('[1]Validation flags'!$H$3=1,0, IF( ISNUMBER(BO23), 0, 1 ))</f>
        <v>0</v>
      </c>
      <c r="GY23" s="60"/>
      <c r="GZ23" s="60"/>
      <c r="HA23" s="61">
        <f xml:space="preserve"> IF( ISNUMBER(BR23), 0, 1 )</f>
        <v>0</v>
      </c>
      <c r="HB23" s="61">
        <f>IF('[1]Validation flags'!$H$3=1,0, IF( ISNUMBER(BS23), 0, 1 ))</f>
        <v>0</v>
      </c>
      <c r="HC23" s="61">
        <f>IF('[1]Validation flags'!$H$3=1,0, IF( ISNUMBER(BT23), 0, 1 ))</f>
        <v>0</v>
      </c>
      <c r="HD23" s="60"/>
      <c r="HE23" s="61">
        <f xml:space="preserve"> IF( ISNUMBER(BV23), 0, 1 )</f>
        <v>0</v>
      </c>
      <c r="HF23" s="61">
        <f>IF('[1]Validation flags'!$H$3=1,0, IF( ISNUMBER(BW23), 0, 1 ))</f>
        <v>0</v>
      </c>
      <c r="HG23" s="61">
        <f>IF('[1]Validation flags'!$H$3=1,0, IF( ISNUMBER(BX23), 0, 1 ))</f>
        <v>0</v>
      </c>
      <c r="HH23" s="60"/>
      <c r="HI23" s="60"/>
      <c r="HJ23" s="61">
        <f xml:space="preserve"> IF( ISNUMBER(CA23), 0, 1 )</f>
        <v>0</v>
      </c>
      <c r="HK23" s="61">
        <f>IF('[1]Validation flags'!$H$3=1,0, IF( ISNUMBER(CB23), 0, 1 ))</f>
        <v>0</v>
      </c>
      <c r="HL23" s="61">
        <f>IF('[1]Validation flags'!$H$3=1,0, IF( ISNUMBER(CC23), 0, 1 ))</f>
        <v>0</v>
      </c>
      <c r="HM23" s="60"/>
      <c r="HN23" s="61">
        <f xml:space="preserve"> IF( ISNUMBER(CE23), 0, 1 )</f>
        <v>0</v>
      </c>
      <c r="HO23" s="61">
        <f>IF('[1]Validation flags'!$H$3=1,0, IF( ISNUMBER(CF23), 0, 1 ))</f>
        <v>0</v>
      </c>
      <c r="HP23" s="61">
        <f>IF('[1]Validation flags'!$H$3=1,0, IF( ISNUMBER(CG23), 0, 1 ))</f>
        <v>0</v>
      </c>
      <c r="HQ23" s="60"/>
      <c r="HR23" s="60"/>
      <c r="HS23" s="61">
        <f xml:space="preserve"> IF( ISNUMBER(CJ23), 0, 1 )</f>
        <v>0</v>
      </c>
      <c r="HT23" s="61">
        <f>IF('[1]Validation flags'!$H$3=1,0, IF( ISNUMBER(CK23), 0, 1 ))</f>
        <v>0</v>
      </c>
      <c r="HU23" s="61">
        <f>IF('[1]Validation flags'!$H$3=1,0, IF( ISNUMBER(CL23), 0, 1 ))</f>
        <v>0</v>
      </c>
      <c r="HV23" s="60"/>
      <c r="HW23" s="61">
        <f xml:space="preserve"> IF( ISNUMBER(CN23), 0, 1 )</f>
        <v>0</v>
      </c>
      <c r="HX23" s="61">
        <f>IF('[1]Validation flags'!$H$3=1,0, IF( ISNUMBER(CO23), 0, 1 ))</f>
        <v>0</v>
      </c>
      <c r="HY23" s="61">
        <f>IF('[1]Validation flags'!$H$3=1,0, IF( ISNUMBER(CP23), 0, 1 ))</f>
        <v>0</v>
      </c>
      <c r="HZ23" s="60"/>
      <c r="IA23" s="60"/>
      <c r="IB23" s="61">
        <f xml:space="preserve"> IF( ISNUMBER(CS23), 0, 1 )</f>
        <v>0</v>
      </c>
      <c r="IC23" s="61">
        <f>IF('[1]Validation flags'!$H$3=1,0, IF( ISNUMBER(CT23), 0, 1 ))</f>
        <v>0</v>
      </c>
      <c r="ID23" s="61">
        <f>IF('[1]Validation flags'!$H$3=1,0, IF( ISNUMBER(CU23), 0, 1 ))</f>
        <v>0</v>
      </c>
      <c r="IE23" s="60"/>
      <c r="IF23" s="61">
        <f xml:space="preserve"> IF( ISNUMBER(CW23), 0, 1 )</f>
        <v>0</v>
      </c>
      <c r="IG23" s="61">
        <f>IF('[1]Validation flags'!$H$3=1,0, IF( ISNUMBER(CX23), 0, 1 ))</f>
        <v>0</v>
      </c>
      <c r="IH23" s="61">
        <f>IF('[1]Validation flags'!$H$3=1,0, IF( ISNUMBER(CY23), 0, 1 ))</f>
        <v>0</v>
      </c>
      <c r="II23" s="60"/>
      <c r="IJ23" s="60"/>
      <c r="IK23" s="61">
        <f xml:space="preserve"> IF( ISNUMBER(DB23), 0, 1 )</f>
        <v>0</v>
      </c>
      <c r="IL23" s="61">
        <f>IF('[1]Validation flags'!$H$3=1,0, IF( ISNUMBER(DC23), 0, 1 ))</f>
        <v>0</v>
      </c>
      <c r="IM23" s="61">
        <f>IF('[1]Validation flags'!$H$3=1,0, IF( ISNUMBER(DD23), 0, 1 ))</f>
        <v>0</v>
      </c>
      <c r="IN23" s="60"/>
      <c r="IO23" s="61">
        <f xml:space="preserve"> IF( ISNUMBER(DF23), 0, 1 )</f>
        <v>0</v>
      </c>
      <c r="IP23" s="61">
        <f>IF('[1]Validation flags'!$H$3=1,0, IF( ISNUMBER(DG23), 0, 1 ))</f>
        <v>0</v>
      </c>
      <c r="IQ23" s="61">
        <f>IF('[1]Validation flags'!$H$3=1,0, IF( ISNUMBER(DH23), 0, 1 ))</f>
        <v>0</v>
      </c>
      <c r="IR23" s="60"/>
      <c r="IS23" s="60"/>
      <c r="IT23" s="61">
        <f xml:space="preserve"> IF( ISNUMBER(DK23), 0, 1 )</f>
        <v>0</v>
      </c>
      <c r="IU23" s="61">
        <f>IF('[1]Validation flags'!$H$3=1,0, IF( ISNUMBER(DL23), 0, 1 ))</f>
        <v>0</v>
      </c>
      <c r="IV23" s="61">
        <f>IF('[1]Validation flags'!$H$3=1,0, IF( ISNUMBER(DM23), 0, 1 ))</f>
        <v>0</v>
      </c>
      <c r="IW23" s="60"/>
      <c r="IX23" s="61">
        <f xml:space="preserve"> IF( ISNUMBER(DO23), 0, 1 )</f>
        <v>0</v>
      </c>
      <c r="IY23" s="61">
        <f>IF('[1]Validation flags'!$H$3=1,0, IF( ISNUMBER(DP23), 0, 1 ))</f>
        <v>0</v>
      </c>
      <c r="IZ23" s="61">
        <f>IF('[1]Validation flags'!$H$3=1,0, IF( ISNUMBER(DQ23), 0, 1 ))</f>
        <v>0</v>
      </c>
      <c r="JA23" s="60"/>
      <c r="JB23" s="60"/>
    </row>
    <row r="24" spans="2:263" ht="14.25" customHeight="1" x14ac:dyDescent="0.25">
      <c r="B24" s="62">
        <v>13</v>
      </c>
      <c r="C24" s="63" t="s">
        <v>1963</v>
      </c>
      <c r="D24" s="702"/>
      <c r="E24" s="64" t="s">
        <v>41</v>
      </c>
      <c r="F24" s="79">
        <v>3</v>
      </c>
      <c r="G24" s="732"/>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4"/>
      <c r="AI24" s="734"/>
      <c r="AJ24" s="734"/>
      <c r="AK24" s="734"/>
      <c r="AL24" s="734"/>
      <c r="AM24" s="734"/>
      <c r="AN24" s="734"/>
      <c r="AO24" s="734"/>
      <c r="AP24" s="734"/>
      <c r="AQ24" s="734"/>
      <c r="AR24" s="734"/>
      <c r="AS24" s="734"/>
      <c r="AT24" s="734"/>
      <c r="AU24" s="734"/>
      <c r="AV24" s="734"/>
      <c r="AW24" s="734"/>
      <c r="AX24" s="734"/>
      <c r="AY24" s="734"/>
      <c r="AZ24" s="734"/>
      <c r="BA24" s="734"/>
      <c r="BB24" s="734"/>
      <c r="BC24" s="734"/>
      <c r="BD24" s="734"/>
      <c r="BE24" s="734"/>
      <c r="BF24" s="734"/>
      <c r="BG24" s="734"/>
      <c r="BH24" s="734"/>
      <c r="BI24" s="734"/>
      <c r="BJ24" s="734"/>
      <c r="BK24" s="734"/>
      <c r="BL24" s="734"/>
      <c r="BM24" s="734"/>
      <c r="BN24" s="734"/>
      <c r="BO24" s="734"/>
      <c r="BP24" s="734"/>
      <c r="BQ24" s="734"/>
      <c r="BR24" s="734"/>
      <c r="BS24" s="734"/>
      <c r="BT24" s="734"/>
      <c r="BU24" s="734"/>
      <c r="BV24" s="734"/>
      <c r="BW24" s="734"/>
      <c r="BX24" s="734"/>
      <c r="BY24" s="734"/>
      <c r="BZ24" s="735"/>
      <c r="CA24" s="691">
        <v>5.028464876389009E-3</v>
      </c>
      <c r="CB24" s="451">
        <v>7.7786754745854895E-3</v>
      </c>
      <c r="CC24" s="451">
        <v>1.2212391855677483E-4</v>
      </c>
      <c r="CD24" s="690">
        <f>SUM(CA24:CC24)</f>
        <v>1.2929264269531272E-2</v>
      </c>
      <c r="CE24" s="688">
        <v>1.415033639091495E-4</v>
      </c>
      <c r="CF24" s="451">
        <v>1.4198785004295887E-3</v>
      </c>
      <c r="CG24" s="451">
        <v>1.3844608934062833E-3</v>
      </c>
      <c r="CH24" s="689">
        <f>SUM(CE24:CG24)</f>
        <v>2.9458427577450214E-3</v>
      </c>
      <c r="CI24" s="690">
        <f>CH24+CD24</f>
        <v>1.5875107027276292E-2</v>
      </c>
      <c r="CJ24" s="691">
        <v>1.513097600181674E-2</v>
      </c>
      <c r="CK24" s="451">
        <v>2.4668473890909415E-2</v>
      </c>
      <c r="CL24" s="451">
        <v>2.9567225584309836E-4</v>
      </c>
      <c r="CM24" s="690">
        <f>SUM(CJ24:CL24)</f>
        <v>4.0095122148569258E-2</v>
      </c>
      <c r="CN24" s="688">
        <v>5.0450370927074132E-4</v>
      </c>
      <c r="CO24" s="451">
        <v>4.1316579387305694E-3</v>
      </c>
      <c r="CP24" s="451">
        <v>4.6356447384631226E-3</v>
      </c>
      <c r="CQ24" s="689">
        <f>SUM(CN24:CP24)</f>
        <v>9.2718063864644339E-3</v>
      </c>
      <c r="CR24" s="690">
        <f>CQ24+CM24</f>
        <v>4.9366928535033688E-2</v>
      </c>
      <c r="CS24" s="691">
        <v>2.5043152977267558E-2</v>
      </c>
      <c r="CT24" s="451">
        <v>4.2980380570771463E-2</v>
      </c>
      <c r="CU24" s="451">
        <v>3.6330121112829742E-4</v>
      </c>
      <c r="CV24" s="690">
        <f>SUM(CS24:CU24)</f>
        <v>6.838683475916732E-2</v>
      </c>
      <c r="CW24" s="688">
        <v>9.737879920557514E-4</v>
      </c>
      <c r="CX24" s="451">
        <v>6.5895626454287566E-3</v>
      </c>
      <c r="CY24" s="451">
        <v>8.492275768117636E-3</v>
      </c>
      <c r="CZ24" s="689">
        <f>SUM(CW24:CY24)</f>
        <v>1.6055626405602146E-2</v>
      </c>
      <c r="DA24" s="690">
        <f>CZ24+CV24</f>
        <v>8.4442461164769472E-2</v>
      </c>
      <c r="DB24" s="691">
        <v>3.4771812207176296E-2</v>
      </c>
      <c r="DC24" s="451">
        <v>6.2747977741478181E-2</v>
      </c>
      <c r="DD24" s="451">
        <v>3.2144965784476138E-4</v>
      </c>
      <c r="DE24" s="690">
        <f>SUM(DB24:DD24)</f>
        <v>9.784123960649925E-2</v>
      </c>
      <c r="DF24" s="688">
        <v>1.5532547920076947E-3</v>
      </c>
      <c r="DG24" s="451">
        <v>8.7783381171590881E-3</v>
      </c>
      <c r="DH24" s="451">
        <v>1.2982296923660108E-2</v>
      </c>
      <c r="DI24" s="689">
        <f>SUM(DF24:DH24)</f>
        <v>2.3313889832826888E-2</v>
      </c>
      <c r="DJ24" s="690">
        <f>DI24+DE24</f>
        <v>0.12115512943932613</v>
      </c>
      <c r="DK24" s="691">
        <v>4.3063394249326009E-2</v>
      </c>
      <c r="DL24" s="451">
        <v>8.1623667313739753E-2</v>
      </c>
      <c r="DM24" s="451">
        <v>1.5825665506081428E-4</v>
      </c>
      <c r="DN24" s="690">
        <f>SUM(DK24:DM24)</f>
        <v>0.12484531821812658</v>
      </c>
      <c r="DO24" s="688">
        <v>2.1852206814962937E-3</v>
      </c>
      <c r="DP24" s="451">
        <v>1.0380997151160887E-2</v>
      </c>
      <c r="DQ24" s="451">
        <v>1.7622438034246627E-2</v>
      </c>
      <c r="DR24" s="689">
        <f>SUM(DO24:DQ24)</f>
        <v>3.0188655866903807E-2</v>
      </c>
      <c r="DS24" s="690">
        <f>DR24+DN24</f>
        <v>0.15503397408503039</v>
      </c>
      <c r="DT24" s="657"/>
      <c r="DU24" s="91"/>
      <c r="DV24" s="37"/>
      <c r="DX24" s="43">
        <f xml:space="preserve"> IF( SUM( EP24:JB24 ) = 0, 0, $EP$5 )</f>
        <v>0</v>
      </c>
      <c r="EA24" s="62">
        <v>13</v>
      </c>
      <c r="EB24" s="63" t="s">
        <v>1963</v>
      </c>
      <c r="EC24" s="64" t="s">
        <v>41</v>
      </c>
      <c r="ED24" s="79">
        <v>3</v>
      </c>
      <c r="EE24" s="692" t="s">
        <v>1964</v>
      </c>
      <c r="EF24" s="583" t="s">
        <v>1965</v>
      </c>
      <c r="EG24" s="693" t="s">
        <v>1966</v>
      </c>
      <c r="EH24" s="694" t="s">
        <v>1967</v>
      </c>
      <c r="EI24" s="731" t="s">
        <v>1968</v>
      </c>
      <c r="EJ24" s="583" t="s">
        <v>1969</v>
      </c>
      <c r="EK24" s="693" t="s">
        <v>1970</v>
      </c>
      <c r="EL24" s="604" t="s">
        <v>1971</v>
      </c>
      <c r="EM24" s="694" t="s">
        <v>1972</v>
      </c>
      <c r="EN24" s="549"/>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1">
        <f xml:space="preserve"> IF( ISNUMBER(CA24), 0, 1 )</f>
        <v>0</v>
      </c>
      <c r="HK24" s="61">
        <f>IF('[1]Validation flags'!$H$3=1,0, IF( ISNUMBER(CB24), 0, 1 ))</f>
        <v>0</v>
      </c>
      <c r="HL24" s="61">
        <f>IF('[1]Validation flags'!$H$3=1,0, IF( ISNUMBER(CC24), 0, 1 ))</f>
        <v>0</v>
      </c>
      <c r="HM24" s="60"/>
      <c r="HN24" s="61">
        <f xml:space="preserve"> IF( ISNUMBER(CE24), 0, 1 )</f>
        <v>0</v>
      </c>
      <c r="HO24" s="61">
        <f>IF('[1]Validation flags'!$H$3=1,0, IF( ISNUMBER(CF24), 0, 1 ))</f>
        <v>0</v>
      </c>
      <c r="HP24" s="61">
        <f>IF('[1]Validation flags'!$H$3=1,0, IF( ISNUMBER(CG24), 0, 1 ))</f>
        <v>0</v>
      </c>
      <c r="HQ24" s="60"/>
      <c r="HR24" s="60"/>
      <c r="HS24" s="61">
        <f xml:space="preserve"> IF( ISNUMBER(CJ24), 0, 1 )</f>
        <v>0</v>
      </c>
      <c r="HT24" s="61">
        <f>IF('[1]Validation flags'!$H$3=1,0, IF( ISNUMBER(CK24), 0, 1 ))</f>
        <v>0</v>
      </c>
      <c r="HU24" s="61">
        <f>IF('[1]Validation flags'!$H$3=1,0, IF( ISNUMBER(CL24), 0, 1 ))</f>
        <v>0</v>
      </c>
      <c r="HV24" s="60"/>
      <c r="HW24" s="61">
        <f xml:space="preserve"> IF( ISNUMBER(CN24), 0, 1 )</f>
        <v>0</v>
      </c>
      <c r="HX24" s="61">
        <f>IF('[1]Validation flags'!$H$3=1,0, IF( ISNUMBER(CO24), 0, 1 ))</f>
        <v>0</v>
      </c>
      <c r="HY24" s="61">
        <f>IF('[1]Validation flags'!$H$3=1,0, IF( ISNUMBER(CP24), 0, 1 ))</f>
        <v>0</v>
      </c>
      <c r="HZ24" s="60"/>
      <c r="IA24" s="60"/>
      <c r="IB24" s="61">
        <f xml:space="preserve"> IF( ISNUMBER(CS24), 0, 1 )</f>
        <v>0</v>
      </c>
      <c r="IC24" s="61">
        <f>IF('[1]Validation flags'!$H$3=1,0, IF( ISNUMBER(CT24), 0, 1 ))</f>
        <v>0</v>
      </c>
      <c r="ID24" s="61">
        <f>IF('[1]Validation flags'!$H$3=1,0, IF( ISNUMBER(CU24), 0, 1 ))</f>
        <v>0</v>
      </c>
      <c r="IE24" s="60"/>
      <c r="IF24" s="61">
        <f xml:space="preserve"> IF( ISNUMBER(CW24), 0, 1 )</f>
        <v>0</v>
      </c>
      <c r="IG24" s="61">
        <f>IF('[1]Validation flags'!$H$3=1,0, IF( ISNUMBER(CX24), 0, 1 ))</f>
        <v>0</v>
      </c>
      <c r="IH24" s="61">
        <f>IF('[1]Validation flags'!$H$3=1,0, IF( ISNUMBER(CY24), 0, 1 ))</f>
        <v>0</v>
      </c>
      <c r="II24" s="60"/>
      <c r="IJ24" s="60"/>
      <c r="IK24" s="61">
        <f xml:space="preserve"> IF( ISNUMBER(DB24), 0, 1 )</f>
        <v>0</v>
      </c>
      <c r="IL24" s="61">
        <f>IF('[1]Validation flags'!$H$3=1,0, IF( ISNUMBER(DC24), 0, 1 ))</f>
        <v>0</v>
      </c>
      <c r="IM24" s="61">
        <f>IF('[1]Validation flags'!$H$3=1,0, IF( ISNUMBER(DD24), 0, 1 ))</f>
        <v>0</v>
      </c>
      <c r="IN24" s="60"/>
      <c r="IO24" s="61">
        <f xml:space="preserve"> IF( ISNUMBER(DF24), 0, 1 )</f>
        <v>0</v>
      </c>
      <c r="IP24" s="61">
        <f>IF('[1]Validation flags'!$H$3=1,0, IF( ISNUMBER(DG24), 0, 1 ))</f>
        <v>0</v>
      </c>
      <c r="IQ24" s="61">
        <f>IF('[1]Validation flags'!$H$3=1,0, IF( ISNUMBER(DH24), 0, 1 ))</f>
        <v>0</v>
      </c>
      <c r="IR24" s="60"/>
      <c r="IS24" s="60"/>
      <c r="IT24" s="61">
        <f xml:space="preserve"> IF( ISNUMBER(DK24), 0, 1 )</f>
        <v>0</v>
      </c>
      <c r="IU24" s="61">
        <f>IF('[1]Validation flags'!$H$3=1,0, IF( ISNUMBER(DL24), 0, 1 ))</f>
        <v>0</v>
      </c>
      <c r="IV24" s="61">
        <f>IF('[1]Validation flags'!$H$3=1,0, IF( ISNUMBER(DM24), 0, 1 ))</f>
        <v>0</v>
      </c>
      <c r="IW24" s="60"/>
      <c r="IX24" s="61">
        <f xml:space="preserve"> IF( ISNUMBER(DO24), 0, 1 )</f>
        <v>0</v>
      </c>
      <c r="IY24" s="61">
        <f>IF('[1]Validation flags'!$H$3=1,0, IF( ISNUMBER(DP24), 0, 1 ))</f>
        <v>0</v>
      </c>
      <c r="IZ24" s="61">
        <f>IF('[1]Validation flags'!$H$3=1,0, IF( ISNUMBER(DQ24), 0, 1 ))</f>
        <v>0</v>
      </c>
      <c r="JA24" s="60"/>
      <c r="JB24" s="60"/>
    </row>
    <row r="25" spans="2:263" s="707" customFormat="1" ht="14.25" customHeight="1" x14ac:dyDescent="0.25">
      <c r="B25" s="62">
        <v>14</v>
      </c>
      <c r="C25" s="63" t="s">
        <v>1973</v>
      </c>
      <c r="D25" s="702"/>
      <c r="E25" s="64" t="s">
        <v>41</v>
      </c>
      <c r="F25" s="79">
        <v>3</v>
      </c>
      <c r="G25" s="736">
        <f>G17+G22+G23+G24</f>
        <v>0.70437757993441208</v>
      </c>
      <c r="H25" s="737">
        <f>H17+H22+H23+H24</f>
        <v>5.8049020371105785E-2</v>
      </c>
      <c r="I25" s="737">
        <f>I17+I22+I23+I24</f>
        <v>0.28023289385972378</v>
      </c>
      <c r="J25" s="690">
        <f>SUM(G25:I25)</f>
        <v>1.0426594941652416</v>
      </c>
      <c r="K25" s="736">
        <f>K17+K22+K23+K24</f>
        <v>0.99876007980052961</v>
      </c>
      <c r="L25" s="736">
        <f>L17+L22+L23+L24</f>
        <v>2.8971240347089509E-2</v>
      </c>
      <c r="M25" s="736">
        <f>M17+M22+M23+M24</f>
        <v>0.23887789265226056</v>
      </c>
      <c r="N25" s="736">
        <f>SUM(K25:M25)</f>
        <v>1.2666092127998796</v>
      </c>
      <c r="O25" s="687">
        <f>N25+J25</f>
        <v>2.3092687069651214</v>
      </c>
      <c r="P25" s="736">
        <f>P17+P22+P23+P24</f>
        <v>0.63497909686743859</v>
      </c>
      <c r="Q25" s="736">
        <f>Q17+Q22+Q23+Q24</f>
        <v>5.8969159024274395E-2</v>
      </c>
      <c r="R25" s="736">
        <f>R17+R22+R23+R24</f>
        <v>0.28251920455630464</v>
      </c>
      <c r="S25" s="690">
        <f>SUM(P25:R25)</f>
        <v>0.97646746044801758</v>
      </c>
      <c r="T25" s="736">
        <f>T17+T22+T23+T24</f>
        <v>0.88857241808506449</v>
      </c>
      <c r="U25" s="736">
        <f>U17+U22+U23+U24</f>
        <v>3.0272219832005794E-2</v>
      </c>
      <c r="V25" s="736">
        <f>V17+V22+V23+V24</f>
        <v>0.24742855154237756</v>
      </c>
      <c r="W25" s="736">
        <f>SUM(T25:V25)</f>
        <v>1.1662731894594478</v>
      </c>
      <c r="X25" s="687">
        <f>W25+S25</f>
        <v>2.1427406499074655</v>
      </c>
      <c r="Y25" s="736">
        <f>Y17+Y22+Y23+Y24</f>
        <v>0.86968121786847052</v>
      </c>
      <c r="Z25" s="736">
        <f>Z17+Z22+Z23+Z24</f>
        <v>6.6076199547264777E-2</v>
      </c>
      <c r="AA25" s="736">
        <f>AA17+AA22+AA23+AA24</f>
        <v>0.3067327284467754</v>
      </c>
      <c r="AB25" s="690">
        <f>SUM(Y25:AA25)</f>
        <v>1.2424901458625106</v>
      </c>
      <c r="AC25" s="736">
        <f>AC17+AC22+AC23+AC24</f>
        <v>1.2769625234749411</v>
      </c>
      <c r="AD25" s="736">
        <f>AD17+AD22+AD23+AD24</f>
        <v>4.4566981037320874E-2</v>
      </c>
      <c r="AE25" s="736">
        <f>AE17+AE22+AE23+AE24</f>
        <v>0.24003086695779657</v>
      </c>
      <c r="AF25" s="736">
        <f>SUM(AC25:AE25)</f>
        <v>1.5615603714700586</v>
      </c>
      <c r="AG25" s="687">
        <f>AF25+AB25</f>
        <v>2.8040505173325689</v>
      </c>
      <c r="AH25" s="736">
        <f>AH17+AH22+AH23+AH24</f>
        <v>0.72685091471994689</v>
      </c>
      <c r="AI25" s="736">
        <f>AI17+AI22+AI23+AI24</f>
        <v>5.7068927160247661E-2</v>
      </c>
      <c r="AJ25" s="736">
        <f>AJ17+AJ22+AJ23+AJ24</f>
        <v>0.25713667735406548</v>
      </c>
      <c r="AK25" s="690">
        <f>SUM(AH25:AJ25)</f>
        <v>1.04105651923426</v>
      </c>
      <c r="AL25" s="736">
        <f>AL17+AL22+AL23+AL24</f>
        <v>0.83367266629959214</v>
      </c>
      <c r="AM25" s="736">
        <f>AM17+AM22+AM23+AM24</f>
        <v>3.9782982197815085E-2</v>
      </c>
      <c r="AN25" s="736">
        <f>AN17+AN22+AN23+AN24</f>
        <v>0.21692619796189927</v>
      </c>
      <c r="AO25" s="736">
        <f>SUM(AL25:AN25)</f>
        <v>1.0903818464593065</v>
      </c>
      <c r="AP25" s="687">
        <f>AO25+AK25</f>
        <v>2.1314383656935663</v>
      </c>
      <c r="AQ25" s="736">
        <f>AQ17+AQ22+AQ23+AQ24</f>
        <v>0.55690051456528977</v>
      </c>
      <c r="AR25" s="736">
        <f>AR17+AR22+AR23+AR24</f>
        <v>9.586435236459348E-2</v>
      </c>
      <c r="AS25" s="736">
        <f>AS17+AS22+AS23+AS24</f>
        <v>0.35263346313770993</v>
      </c>
      <c r="AT25" s="690">
        <f>SUM(AQ25:AS25)</f>
        <v>1.0053983300675933</v>
      </c>
      <c r="AU25" s="736">
        <f>AU17+AU22+AU23+AU24</f>
        <v>0.70977205292244094</v>
      </c>
      <c r="AV25" s="736">
        <f>AV17+AV22+AV23+AV24</f>
        <v>6.8242718237294442E-2</v>
      </c>
      <c r="AW25" s="736">
        <f>AW17+AW22+AW23+AW24</f>
        <v>0.33488582659877464</v>
      </c>
      <c r="AX25" s="736">
        <f>SUM(AU25:AW25)</f>
        <v>1.11290059775851</v>
      </c>
      <c r="AY25" s="687">
        <f>AX25+AT25</f>
        <v>2.1182989278261033</v>
      </c>
      <c r="AZ25" s="736">
        <f>AZ17+AZ22+AZ23+AZ24</f>
        <v>0.655055240600107</v>
      </c>
      <c r="BA25" s="736">
        <f>BA17+BA22+BA23+BA24</f>
        <v>7.2570880788975389E-2</v>
      </c>
      <c r="BB25" s="736">
        <f>BB17+BB22+BB23+BB24</f>
        <v>0.27687370174640447</v>
      </c>
      <c r="BC25" s="690">
        <f>SUM(AZ25:BB25)</f>
        <v>1.0044998231354869</v>
      </c>
      <c r="BD25" s="736">
        <f>BD17+BD22+BD23+BD24</f>
        <v>0.69298637212422221</v>
      </c>
      <c r="BE25" s="736">
        <f>BE17+BE22+BE23+BE24</f>
        <v>5.0955353341435111E-2</v>
      </c>
      <c r="BF25" s="736">
        <f>BF17+BF22+BF23+BF24</f>
        <v>0.27641083337657502</v>
      </c>
      <c r="BG25" s="736">
        <f>SUM(BD25:BF25)</f>
        <v>1.0203525588422324</v>
      </c>
      <c r="BH25" s="687">
        <f>BG25+BC25</f>
        <v>2.0248523819777193</v>
      </c>
      <c r="BI25" s="736">
        <f>BI17+BI22+BI23+BI24</f>
        <v>0.8755650434666794</v>
      </c>
      <c r="BJ25" s="736">
        <f>BJ17+BJ22+BJ23+BJ24</f>
        <v>2.3100192547902458E-2</v>
      </c>
      <c r="BK25" s="736">
        <f>BK17+BK22+BK23+BK24</f>
        <v>0.33312134447694514</v>
      </c>
      <c r="BL25" s="690">
        <f>SUM(BI25:BK25)</f>
        <v>1.2317865804915269</v>
      </c>
      <c r="BM25" s="736">
        <f>BM17+BM22+BM23+BM24</f>
        <v>1.281614140091619</v>
      </c>
      <c r="BN25" s="736">
        <f>BN17+BN22+BN23+BN24</f>
        <v>3.1090215357476799E-2</v>
      </c>
      <c r="BO25" s="736">
        <f>BO17+BO22+BO23+BO24</f>
        <v>0.28498462276386821</v>
      </c>
      <c r="BP25" s="736">
        <f>SUM(BM25:BO25)</f>
        <v>1.597688978212964</v>
      </c>
      <c r="BQ25" s="687">
        <f>BP25+BL25</f>
        <v>2.8294755587044911</v>
      </c>
      <c r="BR25" s="736">
        <f>BR17+BR22+BR23+BR24</f>
        <v>0.80534256958381301</v>
      </c>
      <c r="BS25" s="736">
        <f>BS17+BS22+BS23+BS24</f>
        <v>0.39801622492541705</v>
      </c>
      <c r="BT25" s="736">
        <f>BT17+BT22+BT23+BT24</f>
        <v>0.2108971501049301</v>
      </c>
      <c r="BU25" s="690">
        <f>SUM(BR25:BT25)</f>
        <v>1.4142559446141603</v>
      </c>
      <c r="BV25" s="736">
        <f>BV17+BV22+BV23+BV24</f>
        <v>1.0637806738918243</v>
      </c>
      <c r="BW25" s="736">
        <f>BW17+BW22+BW23+BW24</f>
        <v>0.10475775126866048</v>
      </c>
      <c r="BX25" s="736">
        <f>BX17+BX22+BX23+BX24</f>
        <v>0.31141675505884608</v>
      </c>
      <c r="BY25" s="736">
        <f>SUM(BV25:BX25)</f>
        <v>1.4799551802193307</v>
      </c>
      <c r="BZ25" s="687">
        <f>BY25+BU25</f>
        <v>2.894211124833491</v>
      </c>
      <c r="CA25" s="736">
        <f>CA17+CA22+CA23+CA24</f>
        <v>0.75760906540921769</v>
      </c>
      <c r="CB25" s="736">
        <f>CB17+CB22+CB23+CB24</f>
        <v>0.48031815346703227</v>
      </c>
      <c r="CC25" s="736">
        <f>CC17+CC22+CC23+CC24</f>
        <v>0.17140436625983915</v>
      </c>
      <c r="CD25" s="690">
        <f>SUM(CA25:CC25)</f>
        <v>1.4093315851360892</v>
      </c>
      <c r="CE25" s="736">
        <f>CE17+CE22+CE23+CE24</f>
        <v>0.96790311614108082</v>
      </c>
      <c r="CF25" s="736">
        <f>CF17+CF22+CF23+CF24</f>
        <v>0.11576754181294466</v>
      </c>
      <c r="CG25" s="736">
        <f>CG17+CG22+CG23+CG24</f>
        <v>0.31551643567129145</v>
      </c>
      <c r="CH25" s="736">
        <f>SUM(CE25:CG25)</f>
        <v>1.3991870936253168</v>
      </c>
      <c r="CI25" s="687">
        <f>CH25+CD25</f>
        <v>2.808518678761406</v>
      </c>
      <c r="CJ25" s="736">
        <f>CJ17+CJ22+CJ23+CJ24</f>
        <v>0.73040917243047832</v>
      </c>
      <c r="CK25" s="736">
        <f>CK17+CK22+CK23+CK24</f>
        <v>0.47347387428208038</v>
      </c>
      <c r="CL25" s="736">
        <f>CL17+CL22+CL23+CL24</f>
        <v>0.16236814519407494</v>
      </c>
      <c r="CM25" s="690">
        <f>SUM(CJ25:CL25)</f>
        <v>1.3662511919066338</v>
      </c>
      <c r="CN25" s="736">
        <f>CN17+CN22+CN23+CN24</f>
        <v>0.99647893511631624</v>
      </c>
      <c r="CO25" s="736">
        <f>CO17+CO22+CO23+CO24</f>
        <v>0.11200595258281873</v>
      </c>
      <c r="CP25" s="736">
        <f>CP17+CP22+CP23+CP24</f>
        <v>0.33574511966804937</v>
      </c>
      <c r="CQ25" s="736">
        <f>SUM(CN25:CP25)</f>
        <v>1.4442300073671843</v>
      </c>
      <c r="CR25" s="687">
        <f>CQ25+CM25</f>
        <v>2.8104811992738181</v>
      </c>
      <c r="CS25" s="736">
        <f>CS17+CS22+CS23+CS24</f>
        <v>0.67321303762403339</v>
      </c>
      <c r="CT25" s="736">
        <f>CT17+CT22+CT23+CT24</f>
        <v>0.38569674586944119</v>
      </c>
      <c r="CU25" s="736">
        <f>CU17+CU22+CU23+CU24</f>
        <v>0.15786596048765655</v>
      </c>
      <c r="CV25" s="690">
        <f>SUM(CS25:CU25)</f>
        <v>1.2167757439811311</v>
      </c>
      <c r="CW25" s="736">
        <f>CW17+CW22+CW23+CW24</f>
        <v>1.019491577132102</v>
      </c>
      <c r="CX25" s="736">
        <f>CX17+CX22+CX23+CX24</f>
        <v>9.6552018075305293E-2</v>
      </c>
      <c r="CY25" s="736">
        <f>CY17+CY22+CY23+CY24</f>
        <v>0.34001631326660364</v>
      </c>
      <c r="CZ25" s="736">
        <f>SUM(CW25:CY25)</f>
        <v>1.4560599084740109</v>
      </c>
      <c r="DA25" s="687">
        <f>CZ25+CV25</f>
        <v>2.672835652455142</v>
      </c>
      <c r="DB25" s="736">
        <f>DB17+DB22+DB23+DB24</f>
        <v>0.58198543899712951</v>
      </c>
      <c r="DC25" s="736">
        <f>DC17+DC22+DC23+DC24</f>
        <v>0.37974268037392367</v>
      </c>
      <c r="DD25" s="736">
        <f>DD17+DD22+DD23+DD24</f>
        <v>0.12913397483670397</v>
      </c>
      <c r="DE25" s="690">
        <f>SUM(DB25:DD25)</f>
        <v>1.0908620942077571</v>
      </c>
      <c r="DF25" s="736">
        <f>DF17+DF22+DF23+DF24</f>
        <v>0.91175597902464633</v>
      </c>
      <c r="DG25" s="736">
        <f>DG17+DG22+DG23+DG24</f>
        <v>9.0717614157415041E-2</v>
      </c>
      <c r="DH25" s="736">
        <f>DH17+DH22+DH23+DH24</f>
        <v>0.32903953259047669</v>
      </c>
      <c r="DI25" s="736">
        <f>SUM(DF25:DH25)</f>
        <v>1.3315131257725381</v>
      </c>
      <c r="DJ25" s="687">
        <f>DI25+DE25</f>
        <v>2.422375219980295</v>
      </c>
      <c r="DK25" s="736">
        <f>DK17+DK22+DK23+DK24</f>
        <v>0.57255910919357889</v>
      </c>
      <c r="DL25" s="736">
        <f>DL17+DL22+DL23+DL24</f>
        <v>0.3967723778234557</v>
      </c>
      <c r="DM25" s="736">
        <f>DM17+DM22+DM23+DM24</f>
        <v>0.12096257177968497</v>
      </c>
      <c r="DN25" s="690">
        <f>SUM(DK25:DM25)</f>
        <v>1.0902940587967196</v>
      </c>
      <c r="DO25" s="736">
        <f>DO17+DO22+DO23+DO24</f>
        <v>0.93180885140386482</v>
      </c>
      <c r="DP25" s="736">
        <f>DP17+DP22+DP23+DP24</f>
        <v>9.177430308292267E-2</v>
      </c>
      <c r="DQ25" s="736">
        <f>DQ17+DQ22+DQ23+DQ24</f>
        <v>0.35036907882973106</v>
      </c>
      <c r="DR25" s="736">
        <f>SUM(DO25:DQ25)</f>
        <v>1.3739522333165186</v>
      </c>
      <c r="DS25" s="687">
        <f>DR25+DN25</f>
        <v>2.4642462921132382</v>
      </c>
      <c r="DT25" s="657"/>
      <c r="DU25" s="91" t="s">
        <v>1974</v>
      </c>
      <c r="DV25" s="37"/>
      <c r="DX25" s="43"/>
      <c r="DY25" s="14"/>
      <c r="EA25" s="62">
        <v>14</v>
      </c>
      <c r="EB25" s="63" t="s">
        <v>1973</v>
      </c>
      <c r="EC25" s="64" t="s">
        <v>41</v>
      </c>
      <c r="ED25" s="79">
        <v>3</v>
      </c>
      <c r="EE25" s="583" t="s">
        <v>1975</v>
      </c>
      <c r="EF25" s="583" t="s">
        <v>1976</v>
      </c>
      <c r="EG25" s="738" t="s">
        <v>1977</v>
      </c>
      <c r="EH25" s="694" t="s">
        <v>1978</v>
      </c>
      <c r="EI25" s="582" t="s">
        <v>1979</v>
      </c>
      <c r="EJ25" s="583" t="s">
        <v>1980</v>
      </c>
      <c r="EK25" s="738" t="s">
        <v>1981</v>
      </c>
      <c r="EL25" s="604" t="s">
        <v>1982</v>
      </c>
      <c r="EM25" s="694" t="s">
        <v>1983</v>
      </c>
      <c r="EN25" s="710"/>
      <c r="EO25" s="7"/>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7"/>
    </row>
    <row r="26" spans="2:263" ht="14.25" customHeight="1" thickBot="1" x14ac:dyDescent="0.3">
      <c r="B26" s="95">
        <v>15</v>
      </c>
      <c r="C26" s="96" t="s">
        <v>1984</v>
      </c>
      <c r="D26" s="177"/>
      <c r="E26" s="97" t="s">
        <v>41</v>
      </c>
      <c r="F26" s="465">
        <v>3</v>
      </c>
      <c r="G26" s="739">
        <v>0.2332526654088935</v>
      </c>
      <c r="H26" s="606">
        <v>3.3690542103911314E-3</v>
      </c>
      <c r="I26" s="606">
        <v>1.6264181633255159E-2</v>
      </c>
      <c r="J26" s="740">
        <f>SUM(G26:I26)</f>
        <v>0.25288590125253979</v>
      </c>
      <c r="K26" s="741">
        <v>0.15622455472241834</v>
      </c>
      <c r="L26" s="606">
        <v>1.6426355048391184E-3</v>
      </c>
      <c r="M26" s="606">
        <v>1.0793840009063693E-2</v>
      </c>
      <c r="N26" s="706">
        <f>SUM(K26:M26)</f>
        <v>0.16866103023632115</v>
      </c>
      <c r="O26" s="705">
        <f>N26+J26</f>
        <v>0.42154693148886091</v>
      </c>
      <c r="P26" s="742">
        <v>0.21723679949645802</v>
      </c>
      <c r="Q26" s="606">
        <v>1.3006323828510802E-3</v>
      </c>
      <c r="R26" s="606">
        <v>6.2312848326699921E-3</v>
      </c>
      <c r="S26" s="705">
        <f>SUM(P26:R26)</f>
        <v>0.22476871671197909</v>
      </c>
      <c r="T26" s="741">
        <v>0.14548239708034191</v>
      </c>
      <c r="U26" s="606">
        <v>6.5183055646353405E-4</v>
      </c>
      <c r="V26" s="606">
        <v>4.2004707692705479E-3</v>
      </c>
      <c r="W26" s="706">
        <f>SUM(T26:V26)</f>
        <v>0.15033469840607599</v>
      </c>
      <c r="X26" s="705">
        <f>W26+S26</f>
        <v>0.37510341511805512</v>
      </c>
      <c r="Y26" s="742">
        <v>0.39542087713802399</v>
      </c>
      <c r="Z26" s="606">
        <v>1.5680502203821445E-3</v>
      </c>
      <c r="AA26" s="606">
        <v>6.1646963922404874E-3</v>
      </c>
      <c r="AB26" s="705">
        <f>SUM(Y26:AA26)</f>
        <v>0.40315362375064662</v>
      </c>
      <c r="AC26" s="741">
        <v>0.59009644765422842</v>
      </c>
      <c r="AD26" s="606">
        <v>7.9778580406832111E-4</v>
      </c>
      <c r="AE26" s="606">
        <v>3.9473316340835618E-3</v>
      </c>
      <c r="AF26" s="706">
        <f>SUM(AC26:AE26)</f>
        <v>0.59484156509238029</v>
      </c>
      <c r="AG26" s="705">
        <f>AF26+AB26</f>
        <v>0.99799518884302696</v>
      </c>
      <c r="AH26" s="742">
        <v>0.20150760780942917</v>
      </c>
      <c r="AI26" s="606">
        <v>6.415011523561942E-3</v>
      </c>
      <c r="AJ26" s="606">
        <v>2.4291176756554567E-2</v>
      </c>
      <c r="AK26" s="705">
        <f>SUM(AH26:AJ26)</f>
        <v>0.23221379608954568</v>
      </c>
      <c r="AL26" s="741">
        <v>0.29926900976899712</v>
      </c>
      <c r="AM26" s="606">
        <v>3.4048109753715972E-3</v>
      </c>
      <c r="AN26" s="606">
        <v>1.7281415036844106E-2</v>
      </c>
      <c r="AO26" s="706">
        <f>SUM(AL26:AN26)</f>
        <v>0.31995523578121282</v>
      </c>
      <c r="AP26" s="705">
        <f>AO26+AK26</f>
        <v>0.5521690318707585</v>
      </c>
      <c r="AQ26" s="742">
        <v>0.12373781833508275</v>
      </c>
      <c r="AR26" s="606">
        <v>1.7258005775446339E-2</v>
      </c>
      <c r="AS26" s="606">
        <v>5.515504367574664E-2</v>
      </c>
      <c r="AT26" s="705">
        <f>SUM(AQ26:AS26)</f>
        <v>0.19615086778627572</v>
      </c>
      <c r="AU26" s="741">
        <v>0.18149742847746647</v>
      </c>
      <c r="AV26" s="606">
        <v>9.0042189403067852E-3</v>
      </c>
      <c r="AW26" s="606">
        <v>4.2643143600199274E-2</v>
      </c>
      <c r="AX26" s="706">
        <f>SUM(AU26:AW26)</f>
        <v>0.23314479101797253</v>
      </c>
      <c r="AY26" s="705">
        <f>AX26+AT26</f>
        <v>0.42929565880424825</v>
      </c>
      <c r="AZ26" s="742">
        <v>0.5383331339574744</v>
      </c>
      <c r="BA26" s="606">
        <v>1.7673816345749049E-2</v>
      </c>
      <c r="BB26" s="606">
        <v>4.7399897814020875E-2</v>
      </c>
      <c r="BC26" s="705">
        <f>SUM(AZ26:BB26)</f>
        <v>0.60340684811724432</v>
      </c>
      <c r="BD26" s="741">
        <v>0.80716859540581565</v>
      </c>
      <c r="BE26" s="606">
        <v>8.1634283356808446E-3</v>
      </c>
      <c r="BF26" s="606">
        <v>3.938331799014172E-2</v>
      </c>
      <c r="BG26" s="706">
        <f>SUM(BD26:BF26)</f>
        <v>0.85471534173163821</v>
      </c>
      <c r="BH26" s="705">
        <f>BG26+BC26</f>
        <v>1.4581221898488825</v>
      </c>
      <c r="BI26" s="1041">
        <v>0.875</v>
      </c>
      <c r="BJ26" s="1040">
        <v>2E-3</v>
      </c>
      <c r="BK26" s="1040">
        <v>2E-3</v>
      </c>
      <c r="BL26" s="705">
        <f>SUM(BI26:BK26)</f>
        <v>0.879</v>
      </c>
      <c r="BM26" s="1039">
        <v>1.397</v>
      </c>
      <c r="BN26" s="1040">
        <v>2E-3</v>
      </c>
      <c r="BO26" s="1040">
        <v>2E-3</v>
      </c>
      <c r="BP26" s="706">
        <f>SUM(BM26:BO26)</f>
        <v>1.401</v>
      </c>
      <c r="BQ26" s="705">
        <f>BP26+BL26</f>
        <v>2.2800000000000002</v>
      </c>
      <c r="BR26" s="742">
        <v>2.8424873068698755E-2</v>
      </c>
      <c r="BS26" s="606">
        <v>4.1668018951931556E-2</v>
      </c>
      <c r="BT26" s="606">
        <v>8.1822640468486388E-4</v>
      </c>
      <c r="BU26" s="705">
        <f>SUM(BR26:BT26)</f>
        <v>7.0911118425315167E-2</v>
      </c>
      <c r="BV26" s="741">
        <v>6.5843808323125404E-4</v>
      </c>
      <c r="BW26" s="606">
        <v>8.2713414444405935E-3</v>
      </c>
      <c r="BX26" s="606">
        <v>6.9838516359465664E-3</v>
      </c>
      <c r="BY26" s="706">
        <f>SUM(BV26:BX26)</f>
        <v>1.5913631163618415E-2</v>
      </c>
      <c r="BZ26" s="705">
        <f>BY26+BU26</f>
        <v>8.6824749588933575E-2</v>
      </c>
      <c r="CA26" s="742">
        <v>6.6267358375367624E-2</v>
      </c>
      <c r="CB26" s="606">
        <v>0.10251086326175261</v>
      </c>
      <c r="CC26" s="606">
        <v>1.6094036005313709E-3</v>
      </c>
      <c r="CD26" s="705">
        <f>SUM(CA26:CC26)</f>
        <v>0.17038762523765164</v>
      </c>
      <c r="CE26" s="741">
        <v>1.8647945959645296E-3</v>
      </c>
      <c r="CF26" s="606">
        <v>1.871179370850359E-2</v>
      </c>
      <c r="CG26" s="606">
        <v>1.8245044647884366E-2</v>
      </c>
      <c r="CH26" s="706">
        <f>SUM(CE26:CG26)</f>
        <v>3.8821632952352483E-2</v>
      </c>
      <c r="CI26" s="705">
        <f>CH26+CD26</f>
        <v>0.20920925819000413</v>
      </c>
      <c r="CJ26" s="742">
        <v>5.5126713863720644E-2</v>
      </c>
      <c r="CK26" s="606">
        <v>8.9874698200271261E-2</v>
      </c>
      <c r="CL26" s="606">
        <v>1.077223296325779E-3</v>
      </c>
      <c r="CM26" s="705">
        <f>SUM(CJ26:CL26)</f>
        <v>0.1460786353603177</v>
      </c>
      <c r="CN26" s="741">
        <v>1.8380593307936372E-3</v>
      </c>
      <c r="CO26" s="606">
        <v>1.5052877285895024E-2</v>
      </c>
      <c r="CP26" s="606">
        <v>1.6889053359177602E-2</v>
      </c>
      <c r="CQ26" s="706">
        <f>SUM(CN26:CP26)</f>
        <v>3.3779989975866259E-2</v>
      </c>
      <c r="CR26" s="705">
        <f>CQ26+CM26</f>
        <v>0.17985862533618396</v>
      </c>
      <c r="CS26" s="742">
        <v>5.4899805105232485E-2</v>
      </c>
      <c r="CT26" s="606">
        <v>9.4221942373868398E-2</v>
      </c>
      <c r="CU26" s="606">
        <v>7.9643189112582168E-4</v>
      </c>
      <c r="CV26" s="705">
        <f>SUM(CS26:CU26)</f>
        <v>0.14991817937022672</v>
      </c>
      <c r="CW26" s="741">
        <v>2.134746013259769E-3</v>
      </c>
      <c r="CX26" s="606">
        <v>1.4445693211679251E-2</v>
      </c>
      <c r="CY26" s="606">
        <v>1.8616836505880589E-2</v>
      </c>
      <c r="CZ26" s="706">
        <f>SUM(CW26:CY26)</f>
        <v>3.5197275730819613E-2</v>
      </c>
      <c r="DA26" s="705">
        <f>CZ26+CV26</f>
        <v>0.18511545510104632</v>
      </c>
      <c r="DB26" s="742">
        <v>5.9540650393469785E-2</v>
      </c>
      <c r="DC26" s="606">
        <v>0.10744494371885281</v>
      </c>
      <c r="DD26" s="606">
        <v>5.5042635059686059E-4</v>
      </c>
      <c r="DE26" s="705">
        <f>SUM(DB26:DD26)</f>
        <v>0.16753602046291946</v>
      </c>
      <c r="DF26" s="741">
        <v>2.6596773269074872E-3</v>
      </c>
      <c r="DG26" s="606">
        <v>1.5031369597744737E-2</v>
      </c>
      <c r="DH26" s="606">
        <v>2.2229914214144306E-2</v>
      </c>
      <c r="DI26" s="706">
        <f>SUM(DF26:DH26)</f>
        <v>3.9920961138796535E-2</v>
      </c>
      <c r="DJ26" s="705">
        <f>DI26+DE26</f>
        <v>0.207456981601716</v>
      </c>
      <c r="DK26" s="742">
        <v>3.9129233944950201E-2</v>
      </c>
      <c r="DL26" s="606">
        <v>7.4166740207992216E-2</v>
      </c>
      <c r="DM26" s="606">
        <v>1.4379873642488846E-4</v>
      </c>
      <c r="DN26" s="705">
        <f>SUM(DK26:DM26)</f>
        <v>0.11343977288936731</v>
      </c>
      <c r="DO26" s="741">
        <v>1.9855845726547729E-3</v>
      </c>
      <c r="DP26" s="606">
        <v>9.4326161044770256E-3</v>
      </c>
      <c r="DQ26" s="606">
        <v>1.6012497680282529E-2</v>
      </c>
      <c r="DR26" s="706">
        <f>SUM(DO26:DQ26)</f>
        <v>2.7430698357414327E-2</v>
      </c>
      <c r="DS26" s="705">
        <f>DR26+DN26</f>
        <v>0.14087047124678165</v>
      </c>
      <c r="DT26" s="657"/>
      <c r="DU26" s="456"/>
      <c r="DV26" s="77"/>
      <c r="DX26" s="43">
        <f xml:space="preserve"> IF( SUM( EP26:JB26 ) = 0, 0, $EP$5 )</f>
        <v>0</v>
      </c>
      <c r="EA26" s="95">
        <v>15</v>
      </c>
      <c r="EB26" s="96" t="s">
        <v>1984</v>
      </c>
      <c r="EC26" s="97" t="s">
        <v>41</v>
      </c>
      <c r="ED26" s="465">
        <v>3</v>
      </c>
      <c r="EE26" s="743" t="s">
        <v>1985</v>
      </c>
      <c r="EF26" s="609" t="s">
        <v>1986</v>
      </c>
      <c r="EG26" s="744" t="s">
        <v>1987</v>
      </c>
      <c r="EH26" s="709" t="s">
        <v>1988</v>
      </c>
      <c r="EI26" s="745" t="s">
        <v>1989</v>
      </c>
      <c r="EJ26" s="609" t="s">
        <v>1990</v>
      </c>
      <c r="EK26" s="746" t="s">
        <v>1991</v>
      </c>
      <c r="EL26" s="610" t="s">
        <v>1992</v>
      </c>
      <c r="EM26" s="709" t="s">
        <v>1993</v>
      </c>
      <c r="EN26" s="549"/>
      <c r="EP26" s="61">
        <f xml:space="preserve"> IF( ISNUMBER(G26), 0, 1 )</f>
        <v>0</v>
      </c>
      <c r="EQ26" s="61">
        <f>IF('[1]Validation flags'!$H$3=1,0, IF( ISNUMBER(H26), 0, 1 ))</f>
        <v>0</v>
      </c>
      <c r="ER26" s="61">
        <f>IF('[1]Validation flags'!$H$3=1,0, IF( ISNUMBER(I26), 0, 1 ))</f>
        <v>0</v>
      </c>
      <c r="ES26" s="60"/>
      <c r="ET26" s="61">
        <f xml:space="preserve"> IF( ISNUMBER(K26), 0, 1 )</f>
        <v>0</v>
      </c>
      <c r="EU26" s="61">
        <f>IF('[1]Validation flags'!$H$3=1,0, IF( ISNUMBER(L26), 0, 1 ))</f>
        <v>0</v>
      </c>
      <c r="EV26" s="61">
        <f>IF('[1]Validation flags'!$H$3=1,0, IF( ISNUMBER(M26), 0, 1 ))</f>
        <v>0</v>
      </c>
      <c r="EW26" s="60"/>
      <c r="EX26" s="60"/>
      <c r="EY26" s="61">
        <f xml:space="preserve"> IF( ISNUMBER(P26), 0, 1 )</f>
        <v>0</v>
      </c>
      <c r="EZ26" s="61">
        <f>IF('[1]Validation flags'!$H$3=1,0, IF( ISNUMBER(Q26), 0, 1 ))</f>
        <v>0</v>
      </c>
      <c r="FA26" s="61">
        <f>IF('[1]Validation flags'!$H$3=1,0, IF( ISNUMBER(R26), 0, 1 ))</f>
        <v>0</v>
      </c>
      <c r="FB26" s="60"/>
      <c r="FC26" s="61">
        <f xml:space="preserve"> IF( ISNUMBER(T26), 0, 1 )</f>
        <v>0</v>
      </c>
      <c r="FD26" s="61">
        <f>IF('[1]Validation flags'!$H$3=1,0, IF( ISNUMBER(U26), 0, 1 ))</f>
        <v>0</v>
      </c>
      <c r="FE26" s="61">
        <f>IF('[1]Validation flags'!$H$3=1,0, IF( ISNUMBER(V26), 0, 1 ))</f>
        <v>0</v>
      </c>
      <c r="FF26" s="60"/>
      <c r="FG26" s="60"/>
      <c r="FH26" s="61">
        <f xml:space="preserve"> IF( ISNUMBER(Y26), 0, 1 )</f>
        <v>0</v>
      </c>
      <c r="FI26" s="61">
        <f>IF('[1]Validation flags'!$H$3=1,0, IF( ISNUMBER(Z26), 0, 1 ))</f>
        <v>0</v>
      </c>
      <c r="FJ26" s="61">
        <f>IF('[1]Validation flags'!$H$3=1,0, IF( ISNUMBER(AA26), 0, 1 ))</f>
        <v>0</v>
      </c>
      <c r="FK26" s="60"/>
      <c r="FL26" s="61">
        <f xml:space="preserve"> IF( ISNUMBER(AC26), 0, 1 )</f>
        <v>0</v>
      </c>
      <c r="FM26" s="61">
        <f>IF('[1]Validation flags'!$H$3=1,0, IF( ISNUMBER(AD26), 0, 1 ))</f>
        <v>0</v>
      </c>
      <c r="FN26" s="61">
        <f>IF('[1]Validation flags'!$H$3=1,0, IF( ISNUMBER(AE26), 0, 1 ))</f>
        <v>0</v>
      </c>
      <c r="FO26" s="60"/>
      <c r="FP26" s="60"/>
      <c r="FQ26" s="61">
        <f xml:space="preserve"> IF( ISNUMBER(AH26), 0, 1 )</f>
        <v>0</v>
      </c>
      <c r="FR26" s="61">
        <f>IF('[1]Validation flags'!$H$3=1,0, IF( ISNUMBER(AI26), 0, 1 ))</f>
        <v>0</v>
      </c>
      <c r="FS26" s="61">
        <f>IF('[1]Validation flags'!$H$3=1,0, IF( ISNUMBER(AJ26), 0, 1 ))</f>
        <v>0</v>
      </c>
      <c r="FT26" s="60"/>
      <c r="FU26" s="61">
        <f xml:space="preserve"> IF( ISNUMBER(AL26), 0, 1 )</f>
        <v>0</v>
      </c>
      <c r="FV26" s="61">
        <f>IF('[1]Validation flags'!$H$3=1,0, IF( ISNUMBER(AM26), 0, 1 ))</f>
        <v>0</v>
      </c>
      <c r="FW26" s="61">
        <f>IF('[1]Validation flags'!$H$3=1,0, IF( ISNUMBER(AN26), 0, 1 ))</f>
        <v>0</v>
      </c>
      <c r="FX26" s="60"/>
      <c r="FY26" s="60"/>
      <c r="FZ26" s="60"/>
      <c r="GA26" s="60"/>
      <c r="GB26" s="60"/>
      <c r="GC26" s="60"/>
      <c r="GD26" s="60"/>
      <c r="GE26" s="60"/>
      <c r="GF26" s="60"/>
      <c r="GG26" s="60"/>
      <c r="GH26" s="60"/>
      <c r="GI26" s="61">
        <f xml:space="preserve"> IF( ISNUMBER(AZ26), 0, 1 )</f>
        <v>0</v>
      </c>
      <c r="GJ26" s="61">
        <f>IF('[1]Validation flags'!$H$3=1,0, IF( ISNUMBER(BA26), 0, 1 ))</f>
        <v>0</v>
      </c>
      <c r="GK26" s="61">
        <f>IF('[1]Validation flags'!$H$3=1,0, IF( ISNUMBER(BB26), 0, 1 ))</f>
        <v>0</v>
      </c>
      <c r="GL26" s="60"/>
      <c r="GM26" s="61">
        <f xml:space="preserve"> IF( ISNUMBER(BD26), 0, 1 )</f>
        <v>0</v>
      </c>
      <c r="GN26" s="61">
        <f>IF('[1]Validation flags'!$H$3=1,0, IF( ISNUMBER(BE26), 0, 1 ))</f>
        <v>0</v>
      </c>
      <c r="GO26" s="61">
        <f>IF('[1]Validation flags'!$H$3=1,0, IF( ISNUMBER(BF26), 0, 1 ))</f>
        <v>0</v>
      </c>
      <c r="GP26" s="60"/>
      <c r="GQ26" s="60"/>
      <c r="GR26" s="61">
        <f xml:space="preserve"> IF( ISNUMBER(BI26), 0, 1 )</f>
        <v>0</v>
      </c>
      <c r="GS26" s="61">
        <f>IF('[1]Validation flags'!$H$3=1,0, IF( ISNUMBER(BJ26), 0, 1 ))</f>
        <v>0</v>
      </c>
      <c r="GT26" s="61">
        <f>IF('[1]Validation flags'!$H$3=1,0, IF( ISNUMBER(BK26), 0, 1 ))</f>
        <v>0</v>
      </c>
      <c r="GU26" s="60"/>
      <c r="GV26" s="61">
        <f xml:space="preserve"> IF( ISNUMBER(BM26), 0, 1 )</f>
        <v>0</v>
      </c>
      <c r="GW26" s="61">
        <f>IF('[1]Validation flags'!$H$3=1,0, IF( ISNUMBER(BN26), 0, 1 ))</f>
        <v>0</v>
      </c>
      <c r="GX26" s="61">
        <f>IF('[1]Validation flags'!$H$3=1,0, IF( ISNUMBER(BO26), 0, 1 ))</f>
        <v>0</v>
      </c>
      <c r="GY26" s="60"/>
      <c r="GZ26" s="60"/>
      <c r="HA26" s="61">
        <f xml:space="preserve"> IF( ISNUMBER(BR26), 0, 1 )</f>
        <v>0</v>
      </c>
      <c r="HB26" s="61">
        <f>IF('[1]Validation flags'!$H$3=1,0, IF( ISNUMBER(BS26), 0, 1 ))</f>
        <v>0</v>
      </c>
      <c r="HC26" s="61">
        <f>IF('[1]Validation flags'!$H$3=1,0, IF( ISNUMBER(BT26), 0, 1 ))</f>
        <v>0</v>
      </c>
      <c r="HD26" s="60"/>
      <c r="HE26" s="61">
        <f xml:space="preserve"> IF( ISNUMBER(BV26), 0, 1 )</f>
        <v>0</v>
      </c>
      <c r="HF26" s="61">
        <f>IF('[1]Validation flags'!$H$3=1,0, IF( ISNUMBER(BW26), 0, 1 ))</f>
        <v>0</v>
      </c>
      <c r="HG26" s="61">
        <f>IF('[1]Validation flags'!$H$3=1,0, IF( ISNUMBER(BX26), 0, 1 ))</f>
        <v>0</v>
      </c>
      <c r="HH26" s="60"/>
      <c r="HI26" s="60"/>
      <c r="HJ26" s="61">
        <f xml:space="preserve"> IF( ISNUMBER(CA26), 0, 1 )</f>
        <v>0</v>
      </c>
      <c r="HK26" s="61">
        <f>IF('[1]Validation flags'!$H$3=1,0, IF( ISNUMBER(CB26), 0, 1 ))</f>
        <v>0</v>
      </c>
      <c r="HL26" s="61">
        <f>IF('[1]Validation flags'!$H$3=1,0, IF( ISNUMBER(CC26), 0, 1 ))</f>
        <v>0</v>
      </c>
      <c r="HM26" s="60"/>
      <c r="HN26" s="61">
        <f xml:space="preserve"> IF( ISNUMBER(CE26), 0, 1 )</f>
        <v>0</v>
      </c>
      <c r="HO26" s="61">
        <f>IF('[1]Validation flags'!$H$3=1,0, IF( ISNUMBER(CF26), 0, 1 ))</f>
        <v>0</v>
      </c>
      <c r="HP26" s="61">
        <f>IF('[1]Validation flags'!$H$3=1,0, IF( ISNUMBER(CG26), 0, 1 ))</f>
        <v>0</v>
      </c>
      <c r="HQ26" s="60"/>
      <c r="HR26" s="60"/>
      <c r="HS26" s="61">
        <f xml:space="preserve"> IF( ISNUMBER(CJ26), 0, 1 )</f>
        <v>0</v>
      </c>
      <c r="HT26" s="61">
        <f>IF('[1]Validation flags'!$H$3=1,0, IF( ISNUMBER(CK26), 0, 1 ))</f>
        <v>0</v>
      </c>
      <c r="HU26" s="61">
        <f>IF('[1]Validation flags'!$H$3=1,0, IF( ISNUMBER(CL26), 0, 1 ))</f>
        <v>0</v>
      </c>
      <c r="HV26" s="60"/>
      <c r="HW26" s="61">
        <f xml:space="preserve"> IF( ISNUMBER(CN26), 0, 1 )</f>
        <v>0</v>
      </c>
      <c r="HX26" s="61">
        <f>IF('[1]Validation flags'!$H$3=1,0, IF( ISNUMBER(CO26), 0, 1 ))</f>
        <v>0</v>
      </c>
      <c r="HY26" s="61">
        <f>IF('[1]Validation flags'!$H$3=1,0, IF( ISNUMBER(CP26), 0, 1 ))</f>
        <v>0</v>
      </c>
      <c r="HZ26" s="60"/>
      <c r="IA26" s="60"/>
      <c r="IB26" s="61">
        <f xml:space="preserve"> IF( ISNUMBER(CS26), 0, 1 )</f>
        <v>0</v>
      </c>
      <c r="IC26" s="61">
        <f>IF('[1]Validation flags'!$H$3=1,0, IF( ISNUMBER(CT26), 0, 1 ))</f>
        <v>0</v>
      </c>
      <c r="ID26" s="61">
        <f>IF('[1]Validation flags'!$H$3=1,0, IF( ISNUMBER(CU26), 0, 1 ))</f>
        <v>0</v>
      </c>
      <c r="IE26" s="60"/>
      <c r="IF26" s="61">
        <f xml:space="preserve"> IF( ISNUMBER(CW26), 0, 1 )</f>
        <v>0</v>
      </c>
      <c r="IG26" s="61">
        <f>IF('[1]Validation flags'!$H$3=1,0, IF( ISNUMBER(CX26), 0, 1 ))</f>
        <v>0</v>
      </c>
      <c r="IH26" s="61">
        <f>IF('[1]Validation flags'!$H$3=1,0, IF( ISNUMBER(CY26), 0, 1 ))</f>
        <v>0</v>
      </c>
      <c r="II26" s="60"/>
      <c r="IJ26" s="60"/>
      <c r="IK26" s="61">
        <f xml:space="preserve"> IF( ISNUMBER(DB26), 0, 1 )</f>
        <v>0</v>
      </c>
      <c r="IL26" s="61">
        <f>IF('[1]Validation flags'!$H$3=1,0, IF( ISNUMBER(DC26), 0, 1 ))</f>
        <v>0</v>
      </c>
      <c r="IM26" s="61">
        <f>IF('[1]Validation flags'!$H$3=1,0, IF( ISNUMBER(DD26), 0, 1 ))</f>
        <v>0</v>
      </c>
      <c r="IN26" s="60"/>
      <c r="IO26" s="61">
        <f xml:space="preserve"> IF( ISNUMBER(DF26), 0, 1 )</f>
        <v>0</v>
      </c>
      <c r="IP26" s="61">
        <f>IF('[1]Validation flags'!$H$3=1,0, IF( ISNUMBER(DG26), 0, 1 ))</f>
        <v>0</v>
      </c>
      <c r="IQ26" s="61">
        <f>IF('[1]Validation flags'!$H$3=1,0, IF( ISNUMBER(DH26), 0, 1 ))</f>
        <v>0</v>
      </c>
      <c r="IR26" s="60"/>
      <c r="IS26" s="60"/>
      <c r="IT26" s="61">
        <f xml:space="preserve"> IF( ISNUMBER(DK26), 0, 1 )</f>
        <v>0</v>
      </c>
      <c r="IU26" s="61">
        <f>IF('[1]Validation flags'!$H$3=1,0, IF( ISNUMBER(DL26), 0, 1 ))</f>
        <v>0</v>
      </c>
      <c r="IV26" s="61">
        <f>IF('[1]Validation flags'!$H$3=1,0, IF( ISNUMBER(DM26), 0, 1 ))</f>
        <v>0</v>
      </c>
      <c r="IW26" s="60"/>
      <c r="IX26" s="61">
        <f xml:space="preserve"> IF( ISNUMBER(DO26), 0, 1 )</f>
        <v>0</v>
      </c>
      <c r="IY26" s="61">
        <f>IF('[1]Validation flags'!$H$3=1,0, IF( ISNUMBER(DP26), 0, 1 ))</f>
        <v>0</v>
      </c>
      <c r="IZ26" s="61">
        <f>IF('[1]Validation flags'!$H$3=1,0, IF( ISNUMBER(DQ26), 0, 1 ))</f>
        <v>0</v>
      </c>
      <c r="JA26" s="60"/>
      <c r="JB26" s="60"/>
      <c r="JC26" s="147"/>
    </row>
    <row r="27" spans="2:263" ht="14.25" customHeight="1" thickBot="1" x14ac:dyDescent="0.3">
      <c r="B27" s="656"/>
      <c r="C27" s="747"/>
      <c r="D27" s="656"/>
      <c r="E27" s="656"/>
      <c r="F27" s="656"/>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8"/>
      <c r="BB27" s="748"/>
      <c r="BC27" s="748"/>
      <c r="BD27" s="748"/>
      <c r="BE27" s="748"/>
      <c r="BF27" s="748"/>
      <c r="BG27" s="748"/>
      <c r="BH27" s="748"/>
      <c r="BI27" s="748"/>
      <c r="BJ27" s="748"/>
      <c r="BK27" s="748"/>
      <c r="BL27" s="748"/>
      <c r="BM27" s="748"/>
      <c r="BN27" s="748"/>
      <c r="BO27" s="748"/>
      <c r="BP27" s="748"/>
      <c r="BQ27" s="748"/>
      <c r="BR27" s="748"/>
      <c r="BS27" s="748"/>
      <c r="BT27" s="748"/>
      <c r="BU27" s="748"/>
      <c r="BV27" s="748"/>
      <c r="BW27" s="748"/>
      <c r="BX27" s="748"/>
      <c r="BY27" s="748"/>
      <c r="BZ27" s="748"/>
      <c r="CA27" s="748"/>
      <c r="CB27" s="748"/>
      <c r="CC27" s="748"/>
      <c r="CD27" s="748"/>
      <c r="CE27" s="748"/>
      <c r="CF27" s="748"/>
      <c r="CG27" s="748"/>
      <c r="CH27" s="748"/>
      <c r="CI27" s="748"/>
      <c r="CJ27" s="748"/>
      <c r="CK27" s="748"/>
      <c r="CL27" s="748"/>
      <c r="CM27" s="748"/>
      <c r="CN27" s="748"/>
      <c r="CO27" s="748"/>
      <c r="CP27" s="748"/>
      <c r="CQ27" s="748"/>
      <c r="CR27" s="748"/>
      <c r="CS27" s="748"/>
      <c r="CT27" s="748"/>
      <c r="CU27" s="748"/>
      <c r="CV27" s="748"/>
      <c r="CW27" s="748"/>
      <c r="CX27" s="748"/>
      <c r="CY27" s="748"/>
      <c r="CZ27" s="748"/>
      <c r="DA27" s="748"/>
      <c r="DB27" s="748"/>
      <c r="DC27" s="748"/>
      <c r="DD27" s="748"/>
      <c r="DE27" s="748"/>
      <c r="DF27" s="748"/>
      <c r="DG27" s="748"/>
      <c r="DH27" s="748"/>
      <c r="DI27" s="748"/>
      <c r="DJ27" s="748"/>
      <c r="DK27" s="748"/>
      <c r="DL27" s="748"/>
      <c r="DM27" s="748"/>
      <c r="DN27" s="748"/>
      <c r="DO27" s="748"/>
      <c r="DP27" s="748"/>
      <c r="DQ27" s="748"/>
      <c r="DR27" s="748"/>
      <c r="DS27" s="748"/>
      <c r="DT27" s="657"/>
      <c r="DU27" s="749"/>
      <c r="DV27" s="749"/>
      <c r="DX27" s="43"/>
      <c r="EA27" s="659"/>
      <c r="EB27" s="750"/>
      <c r="EC27" s="659"/>
      <c r="ED27" s="659"/>
      <c r="EE27" s="672"/>
      <c r="EF27" s="672"/>
      <c r="EG27" s="672"/>
      <c r="EH27" s="672"/>
      <c r="EI27" s="672"/>
      <c r="EJ27" s="672"/>
      <c r="EK27" s="672"/>
      <c r="EL27" s="672"/>
      <c r="EM27" s="672"/>
      <c r="EN27" s="549"/>
      <c r="EO27" s="147"/>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147"/>
    </row>
    <row r="28" spans="2:263" ht="14.25" customHeight="1" thickBot="1" x14ac:dyDescent="0.3">
      <c r="B28" s="235" t="s">
        <v>116</v>
      </c>
      <c r="C28" s="153" t="s">
        <v>1994</v>
      </c>
      <c r="D28" s="656"/>
      <c r="E28" s="656"/>
      <c r="F28" s="656"/>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1"/>
      <c r="AY28" s="751"/>
      <c r="AZ28" s="751"/>
      <c r="BA28" s="751"/>
      <c r="BB28" s="751"/>
      <c r="BC28" s="751"/>
      <c r="BD28" s="751"/>
      <c r="BE28" s="751"/>
      <c r="BF28" s="751"/>
      <c r="BG28" s="751"/>
      <c r="BH28" s="751"/>
      <c r="BI28" s="751"/>
      <c r="BJ28" s="751"/>
      <c r="BK28" s="751"/>
      <c r="BL28" s="751"/>
      <c r="BM28" s="751"/>
      <c r="BN28" s="751"/>
      <c r="BO28" s="751"/>
      <c r="BP28" s="751"/>
      <c r="BQ28" s="751"/>
      <c r="BR28" s="751"/>
      <c r="BS28" s="751"/>
      <c r="BT28" s="751"/>
      <c r="BU28" s="751"/>
      <c r="BV28" s="751"/>
      <c r="BW28" s="751"/>
      <c r="BX28" s="751"/>
      <c r="BY28" s="751"/>
      <c r="BZ28" s="751"/>
      <c r="CA28" s="751"/>
      <c r="CB28" s="751"/>
      <c r="CC28" s="751"/>
      <c r="CD28" s="751"/>
      <c r="CE28" s="751"/>
      <c r="CF28" s="751"/>
      <c r="CG28" s="751"/>
      <c r="CH28" s="751"/>
      <c r="CI28" s="751"/>
      <c r="CJ28" s="751"/>
      <c r="CK28" s="751"/>
      <c r="CL28" s="751"/>
      <c r="CM28" s="751"/>
      <c r="CN28" s="751"/>
      <c r="CO28" s="751"/>
      <c r="CP28" s="751"/>
      <c r="CQ28" s="751"/>
      <c r="CR28" s="751"/>
      <c r="CS28" s="751"/>
      <c r="CT28" s="751"/>
      <c r="CU28" s="751"/>
      <c r="CV28" s="751"/>
      <c r="CW28" s="751"/>
      <c r="CX28" s="751"/>
      <c r="CY28" s="751"/>
      <c r="CZ28" s="751"/>
      <c r="DA28" s="751"/>
      <c r="DB28" s="751"/>
      <c r="DC28" s="751"/>
      <c r="DD28" s="751"/>
      <c r="DE28" s="751"/>
      <c r="DF28" s="751"/>
      <c r="DG28" s="751"/>
      <c r="DH28" s="751"/>
      <c r="DI28" s="751"/>
      <c r="DJ28" s="751"/>
      <c r="DK28" s="751"/>
      <c r="DL28" s="751"/>
      <c r="DM28" s="751"/>
      <c r="DN28" s="751"/>
      <c r="DO28" s="751"/>
      <c r="DP28" s="751"/>
      <c r="DQ28" s="751"/>
      <c r="DR28" s="751"/>
      <c r="DS28" s="751"/>
      <c r="DT28" s="657"/>
      <c r="DU28" s="749"/>
      <c r="DV28" s="749"/>
      <c r="DX28" s="43"/>
      <c r="EA28" s="235" t="s">
        <v>116</v>
      </c>
      <c r="EB28" s="153" t="s">
        <v>1994</v>
      </c>
      <c r="EC28" s="659"/>
      <c r="ED28" s="659"/>
      <c r="EE28" s="752"/>
      <c r="EF28" s="752"/>
      <c r="EG28" s="752"/>
      <c r="EH28" s="752"/>
      <c r="EI28" s="752"/>
      <c r="EJ28" s="752"/>
      <c r="EK28" s="752"/>
      <c r="EL28" s="752"/>
      <c r="EM28" s="752"/>
      <c r="EN28" s="549"/>
      <c r="EO28" s="147"/>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147"/>
    </row>
    <row r="29" spans="2:263" ht="14.25" customHeight="1" thickBot="1" x14ac:dyDescent="0.3">
      <c r="B29" s="186">
        <v>16</v>
      </c>
      <c r="C29" s="187" t="s">
        <v>1995</v>
      </c>
      <c r="D29" s="753"/>
      <c r="E29" s="188" t="s">
        <v>1996</v>
      </c>
      <c r="F29" s="527">
        <v>3</v>
      </c>
      <c r="G29" s="754">
        <v>30.508036060402119</v>
      </c>
      <c r="H29" s="755">
        <v>2.9547157060503979</v>
      </c>
      <c r="I29" s="755">
        <v>10.972271996559599</v>
      </c>
      <c r="J29" s="756">
        <f>SUM(G29:I29)</f>
        <v>44.435023763012119</v>
      </c>
      <c r="K29" s="757">
        <v>38.335842941429249</v>
      </c>
      <c r="L29" s="755">
        <v>1.4406182335963844</v>
      </c>
      <c r="M29" s="755">
        <v>7.2818264784152529</v>
      </c>
      <c r="N29" s="758">
        <f>SUM(K29:M29)</f>
        <v>47.058287653440885</v>
      </c>
      <c r="O29" s="759">
        <f>N29+J29</f>
        <v>91.493311416452997</v>
      </c>
      <c r="P29" s="760">
        <v>30.705866901419771</v>
      </c>
      <c r="Q29" s="761">
        <v>3.0037585893823375</v>
      </c>
      <c r="R29" s="754">
        <v>11.069925904333843</v>
      </c>
      <c r="S29" s="759">
        <f>SUM(P29:R29)</f>
        <v>44.779551395135954</v>
      </c>
      <c r="T29" s="757">
        <v>38.59807916708786</v>
      </c>
      <c r="U29" s="761">
        <v>1.5053766603190786</v>
      </c>
      <c r="V29" s="754">
        <v>7.4621689471418282</v>
      </c>
      <c r="W29" s="758">
        <f>SUM(T29:V29)</f>
        <v>47.565624774548766</v>
      </c>
      <c r="X29" s="759">
        <f>W29+S29</f>
        <v>92.34517616968472</v>
      </c>
      <c r="Y29" s="760">
        <v>30.945825460886756</v>
      </c>
      <c r="Z29" s="761">
        <v>3.0038805447933861</v>
      </c>
      <c r="AA29" s="754">
        <v>11.809578109491962</v>
      </c>
      <c r="AB29" s="759">
        <f>SUM(Y29:AA29)</f>
        <v>45.759284115172107</v>
      </c>
      <c r="AC29" s="757">
        <v>38.838982482990268</v>
      </c>
      <c r="AD29" s="761">
        <v>1.5283013417575004</v>
      </c>
      <c r="AE29" s="754">
        <v>7.5618194783208237</v>
      </c>
      <c r="AF29" s="758">
        <f>SUM(AC29:AE29)</f>
        <v>47.929103303068587</v>
      </c>
      <c r="AG29" s="759">
        <f>AF29+AB29</f>
        <v>93.688387418240694</v>
      </c>
      <c r="AH29" s="760">
        <v>29.499216044835453</v>
      </c>
      <c r="AI29" s="761">
        <v>3.1892642844857519</v>
      </c>
      <c r="AJ29" s="754">
        <v>12.076514932711124</v>
      </c>
      <c r="AK29" s="759">
        <f>SUM(AH29:AJ29)</f>
        <v>44.764995262032329</v>
      </c>
      <c r="AL29" s="757">
        <v>40.848213509634867</v>
      </c>
      <c r="AM29" s="761">
        <v>1.6927236996058208</v>
      </c>
      <c r="AN29" s="754">
        <v>8.5915667586797095</v>
      </c>
      <c r="AO29" s="758">
        <f>SUM(AL29:AN29)</f>
        <v>51.1325039679204</v>
      </c>
      <c r="AP29" s="759">
        <f>AO29+AK29</f>
        <v>95.897499229952729</v>
      </c>
      <c r="AQ29" s="760">
        <v>29.15924</v>
      </c>
      <c r="AR29" s="761">
        <v>5.1792499999999997</v>
      </c>
      <c r="AS29" s="754">
        <v>16.552420000000001</v>
      </c>
      <c r="AT29" s="759">
        <f>SUM(AQ29:AS29)</f>
        <v>50.890910000000005</v>
      </c>
      <c r="AU29" s="757">
        <v>42.557470000000002</v>
      </c>
      <c r="AV29" s="761">
        <v>2.7022300000000001</v>
      </c>
      <c r="AW29" s="754">
        <v>12.797510000000001</v>
      </c>
      <c r="AX29" s="758">
        <f>SUM(AU29:AW29)</f>
        <v>58.057210000000005</v>
      </c>
      <c r="AY29" s="759">
        <f>AX29+AT29</f>
        <v>108.94812000000002</v>
      </c>
      <c r="AZ29" s="760">
        <v>27.821362776746412</v>
      </c>
      <c r="BA29" s="761">
        <v>3.7379056883528019</v>
      </c>
      <c r="BB29" s="754">
        <v>11.578180969364244</v>
      </c>
      <c r="BC29" s="759">
        <f>SUM(AZ29:BB29)</f>
        <v>43.137449434463463</v>
      </c>
      <c r="BD29" s="757">
        <v>41.587670557314681</v>
      </c>
      <c r="BE29" s="761">
        <v>1.994816212724233</v>
      </c>
      <c r="BF29" s="754">
        <v>9.6212955900113375</v>
      </c>
      <c r="BG29" s="758">
        <f>SUM(BD29:BF29)</f>
        <v>53.203782360050248</v>
      </c>
      <c r="BH29" s="759">
        <f>BG29+BC29</f>
        <v>96.341231794513703</v>
      </c>
      <c r="BI29" s="1024">
        <v>31.675000000000001</v>
      </c>
      <c r="BJ29" s="1025">
        <v>1.0609999999999999</v>
      </c>
      <c r="BK29" s="1026">
        <v>9.0609999999999999</v>
      </c>
      <c r="BL29" s="759">
        <f>SUM(BI29:BK29)</f>
        <v>41.797000000000004</v>
      </c>
      <c r="BM29" s="1027">
        <v>44.423000000000002</v>
      </c>
      <c r="BN29" s="1025">
        <v>1.4079999999999999</v>
      </c>
      <c r="BO29" s="1026">
        <v>7.3179999999999996</v>
      </c>
      <c r="BP29" s="758">
        <f>SUM(BM29:BO29)</f>
        <v>53.149000000000001</v>
      </c>
      <c r="BQ29" s="759">
        <f>BP29+BL29</f>
        <v>94.945999999999998</v>
      </c>
      <c r="BR29" s="1024">
        <v>30.687000000000001</v>
      </c>
      <c r="BS29" s="1025">
        <v>1.0589999999999999</v>
      </c>
      <c r="BT29" s="1026">
        <v>8.89</v>
      </c>
      <c r="BU29" s="1028">
        <f>SUM(BR29:BT29)</f>
        <v>40.636000000000003</v>
      </c>
      <c r="BV29" s="1027">
        <v>45.430999999999997</v>
      </c>
      <c r="BW29" s="1025">
        <v>1.41</v>
      </c>
      <c r="BX29" s="1026">
        <v>7.6260000000000003</v>
      </c>
      <c r="BY29" s="1029">
        <f>SUM(BV29:BX29)</f>
        <v>54.466999999999992</v>
      </c>
      <c r="BZ29" s="1028">
        <f>BY29+BU29</f>
        <v>95.102999999999994</v>
      </c>
      <c r="CA29" s="1024">
        <v>29.832666666666668</v>
      </c>
      <c r="CB29" s="1025">
        <v>0.89866666666666661</v>
      </c>
      <c r="CC29" s="1026">
        <v>8.3820000000000014</v>
      </c>
      <c r="CD29" s="1028">
        <f>SUM(CA29:CC29)</f>
        <v>39.113333333333337</v>
      </c>
      <c r="CE29" s="1027">
        <v>46.61783333333333</v>
      </c>
      <c r="CF29" s="1025">
        <v>1.5396666666666667</v>
      </c>
      <c r="CG29" s="1026">
        <v>8.307500000000001</v>
      </c>
      <c r="CH29" s="1029">
        <f>SUM(CE29:CG29)</f>
        <v>56.465000000000003</v>
      </c>
      <c r="CI29" s="1028">
        <f>CH29+CD29</f>
        <v>95.578333333333347</v>
      </c>
      <c r="CJ29" s="1024">
        <v>29.005666666666666</v>
      </c>
      <c r="CK29" s="1025">
        <v>0.73966666666666658</v>
      </c>
      <c r="CL29" s="1026">
        <v>7.8760000000000012</v>
      </c>
      <c r="CM29" s="1028">
        <f>SUM(CJ29:CL29)</f>
        <v>37.62133333333334</v>
      </c>
      <c r="CN29" s="1027">
        <v>47.779833333333329</v>
      </c>
      <c r="CO29" s="1025">
        <v>1.6686666666666667</v>
      </c>
      <c r="CP29" s="1026">
        <v>8.9884999999999984</v>
      </c>
      <c r="CQ29" s="1029">
        <f>SUM(CN29:CP29)</f>
        <v>58.436999999999998</v>
      </c>
      <c r="CR29" s="1028">
        <f>CQ29+CM29</f>
        <v>96.058333333333337</v>
      </c>
      <c r="CS29" s="1024">
        <v>28.739333333333335</v>
      </c>
      <c r="CT29" s="1025">
        <v>0.90733333333333321</v>
      </c>
      <c r="CU29" s="1026">
        <v>7.7590000000000021</v>
      </c>
      <c r="CV29" s="1028">
        <f>SUM(CS29:CU29)</f>
        <v>37.405666666666669</v>
      </c>
      <c r="CW29" s="1027">
        <v>47.836666666666659</v>
      </c>
      <c r="CX29" s="1025">
        <v>2.3613333333333335</v>
      </c>
      <c r="CY29" s="1026">
        <v>9.0089999999999968</v>
      </c>
      <c r="CZ29" s="1029">
        <f>SUM(CW29:CY29)</f>
        <v>59.206999999999994</v>
      </c>
      <c r="DA29" s="1028">
        <f>CZ29+CV29</f>
        <v>96.612666666666655</v>
      </c>
      <c r="DB29" s="1024">
        <v>27.425666666666668</v>
      </c>
      <c r="DC29" s="1025">
        <v>0.42366666666666664</v>
      </c>
      <c r="DD29" s="1026">
        <v>6.8740000000000006</v>
      </c>
      <c r="DE29" s="1028">
        <f>SUM(DB29:DD29)</f>
        <v>34.723333333333336</v>
      </c>
      <c r="DF29" s="1027">
        <v>50.028833333333331</v>
      </c>
      <c r="DG29" s="1025">
        <v>1.9296666666666669</v>
      </c>
      <c r="DH29" s="1026">
        <v>10.359500000000001</v>
      </c>
      <c r="DI29" s="1029">
        <f>SUM(DF29:DH29)</f>
        <v>62.317999999999998</v>
      </c>
      <c r="DJ29" s="1028">
        <f>DI29+DE29</f>
        <v>97.041333333333341</v>
      </c>
      <c r="DK29" s="1024">
        <v>26.672666666666668</v>
      </c>
      <c r="DL29" s="1025">
        <v>0.26666666666666661</v>
      </c>
      <c r="DM29" s="1026">
        <v>6.3770000000000007</v>
      </c>
      <c r="DN29" s="1028">
        <f>SUM(DK29:DM29)</f>
        <v>33.316333333333333</v>
      </c>
      <c r="DO29" s="1027">
        <v>51.11783333333333</v>
      </c>
      <c r="DP29" s="1025">
        <v>2.0596666666666668</v>
      </c>
      <c r="DQ29" s="1026">
        <v>11.044499999999999</v>
      </c>
      <c r="DR29" s="1029">
        <f>SUM(DO29:DQ29)</f>
        <v>64.221999999999994</v>
      </c>
      <c r="DS29" s="1028">
        <f>DR29+DN29</f>
        <v>97.538333333333327</v>
      </c>
      <c r="DT29" s="657"/>
      <c r="DU29" s="762"/>
      <c r="DV29" s="763"/>
      <c r="DX29" s="43">
        <f xml:space="preserve"> IF( SUM( EP29:JB29 ) = 0, 0, $EP$5 )</f>
        <v>0</v>
      </c>
      <c r="EA29" s="186">
        <v>16</v>
      </c>
      <c r="EB29" s="187" t="s">
        <v>1995</v>
      </c>
      <c r="EC29" s="188" t="s">
        <v>1996</v>
      </c>
      <c r="ED29" s="527">
        <v>3</v>
      </c>
      <c r="EE29" s="764" t="s">
        <v>1997</v>
      </c>
      <c r="EF29" s="765" t="s">
        <v>1998</v>
      </c>
      <c r="EG29" s="766" t="s">
        <v>1999</v>
      </c>
      <c r="EH29" s="767" t="s">
        <v>2000</v>
      </c>
      <c r="EI29" s="768" t="s">
        <v>2001</v>
      </c>
      <c r="EJ29" s="765" t="s">
        <v>2002</v>
      </c>
      <c r="EK29" s="766" t="s">
        <v>2003</v>
      </c>
      <c r="EL29" s="769" t="s">
        <v>2004</v>
      </c>
      <c r="EM29" s="767" t="s">
        <v>2005</v>
      </c>
      <c r="EN29" s="549"/>
      <c r="EP29" s="61">
        <f xml:space="preserve"> IF( ISNUMBER(G29), 0, 1 )</f>
        <v>0</v>
      </c>
      <c r="EQ29" s="61">
        <f>IF('[1]Validation flags'!$H$3=1,0, IF( ISNUMBER(H29), 0, 1 ))</f>
        <v>0</v>
      </c>
      <c r="ER29" s="61">
        <f>IF('[1]Validation flags'!$H$3=1,0, IF( ISNUMBER(I29), 0, 1 ))</f>
        <v>0</v>
      </c>
      <c r="ES29" s="60"/>
      <c r="ET29" s="61">
        <f xml:space="preserve"> IF( ISNUMBER(K29), 0, 1 )</f>
        <v>0</v>
      </c>
      <c r="EU29" s="61">
        <f>IF('[1]Validation flags'!$H$3=1,0, IF( ISNUMBER(L29), 0, 1 ))</f>
        <v>0</v>
      </c>
      <c r="EV29" s="61">
        <f>IF('[1]Validation flags'!$H$3=1,0, IF( ISNUMBER(M29), 0, 1 ))</f>
        <v>0</v>
      </c>
      <c r="EW29" s="60"/>
      <c r="EX29" s="60"/>
      <c r="EY29" s="61">
        <f xml:space="preserve"> IF( ISNUMBER(P29), 0, 1 )</f>
        <v>0</v>
      </c>
      <c r="EZ29" s="61">
        <f>IF('[1]Validation flags'!$H$3=1,0, IF( ISNUMBER(Q29), 0, 1 ))</f>
        <v>0</v>
      </c>
      <c r="FA29" s="61">
        <f>IF('[1]Validation flags'!$H$3=1,0, IF( ISNUMBER(R29), 0, 1 ))</f>
        <v>0</v>
      </c>
      <c r="FB29" s="60"/>
      <c r="FC29" s="61">
        <f xml:space="preserve"> IF( ISNUMBER(T29), 0, 1 )</f>
        <v>0</v>
      </c>
      <c r="FD29" s="61">
        <f>IF('[1]Validation flags'!$H$3=1,0, IF( ISNUMBER(U29), 0, 1 ))</f>
        <v>0</v>
      </c>
      <c r="FE29" s="61">
        <f>IF('[1]Validation flags'!$H$3=1,0, IF( ISNUMBER(V29), 0, 1 ))</f>
        <v>0</v>
      </c>
      <c r="FF29" s="60"/>
      <c r="FG29" s="60"/>
      <c r="FH29" s="61">
        <f xml:space="preserve"> IF( ISNUMBER(Y29), 0, 1 )</f>
        <v>0</v>
      </c>
      <c r="FI29" s="61">
        <f>IF('[1]Validation flags'!$H$3=1,0, IF( ISNUMBER(Z29), 0, 1 ))</f>
        <v>0</v>
      </c>
      <c r="FJ29" s="61">
        <f>IF('[1]Validation flags'!$H$3=1,0, IF( ISNUMBER(AA29), 0, 1 ))</f>
        <v>0</v>
      </c>
      <c r="FK29" s="60"/>
      <c r="FL29" s="61">
        <f xml:space="preserve"> IF( ISNUMBER(AC29), 0, 1 )</f>
        <v>0</v>
      </c>
      <c r="FM29" s="61">
        <f>IF('[1]Validation flags'!$H$3=1,0, IF( ISNUMBER(AD29), 0, 1 ))</f>
        <v>0</v>
      </c>
      <c r="FN29" s="61">
        <f>IF('[1]Validation flags'!$H$3=1,0, IF( ISNUMBER(AE29), 0, 1 ))</f>
        <v>0</v>
      </c>
      <c r="FO29" s="60"/>
      <c r="FP29" s="60"/>
      <c r="FQ29" s="61">
        <f xml:space="preserve"> IF( ISNUMBER(AH29), 0, 1 )</f>
        <v>0</v>
      </c>
      <c r="FR29" s="61">
        <f>IF('[1]Validation flags'!$H$3=1,0, IF( ISNUMBER(AI29), 0, 1 ))</f>
        <v>0</v>
      </c>
      <c r="FS29" s="61">
        <f>IF('[1]Validation flags'!$H$3=1,0, IF( ISNUMBER(AJ29), 0, 1 ))</f>
        <v>0</v>
      </c>
      <c r="FT29" s="60"/>
      <c r="FU29" s="61">
        <f xml:space="preserve"> IF( ISNUMBER(AL29), 0, 1 )</f>
        <v>0</v>
      </c>
      <c r="FV29" s="61">
        <f>IF('[1]Validation flags'!$H$3=1,0, IF( ISNUMBER(AM29), 0, 1 ))</f>
        <v>0</v>
      </c>
      <c r="FW29" s="61">
        <f>IF('[1]Validation flags'!$H$3=1,0, IF( ISNUMBER(AN29), 0, 1 ))</f>
        <v>0</v>
      </c>
      <c r="FX29" s="60"/>
      <c r="FY29" s="60"/>
      <c r="FZ29" s="61">
        <f xml:space="preserve"> IF( ISNUMBER(AQ29), 0, 1 )</f>
        <v>0</v>
      </c>
      <c r="GA29" s="61">
        <f>IF('[1]Validation flags'!$H$3=1,0, IF( ISNUMBER(AR29), 0, 1 ))</f>
        <v>0</v>
      </c>
      <c r="GB29" s="61">
        <f>IF('[1]Validation flags'!$H$3=1,0, IF( ISNUMBER(AS29), 0, 1 ))</f>
        <v>0</v>
      </c>
      <c r="GC29" s="60"/>
      <c r="GD29" s="61">
        <f xml:space="preserve"> IF( ISNUMBER(AU29), 0, 1 )</f>
        <v>0</v>
      </c>
      <c r="GE29" s="61">
        <f>IF('[1]Validation flags'!$H$3=1,0, IF( ISNUMBER(AV29), 0, 1 ))</f>
        <v>0</v>
      </c>
      <c r="GF29" s="61">
        <f>IF('[1]Validation flags'!$H$3=1,0, IF( ISNUMBER(AW29), 0, 1 ))</f>
        <v>0</v>
      </c>
      <c r="GG29" s="60"/>
      <c r="GH29" s="60"/>
      <c r="GI29" s="61">
        <f xml:space="preserve"> IF( ISNUMBER(AZ29), 0, 1 )</f>
        <v>0</v>
      </c>
      <c r="GJ29" s="61">
        <f>IF('[1]Validation flags'!$H$3=1,0, IF( ISNUMBER(BA29), 0, 1 ))</f>
        <v>0</v>
      </c>
      <c r="GK29" s="61">
        <f>IF('[1]Validation flags'!$H$3=1,0, IF( ISNUMBER(BB29), 0, 1 ))</f>
        <v>0</v>
      </c>
      <c r="GL29" s="60"/>
      <c r="GM29" s="61">
        <f xml:space="preserve"> IF( ISNUMBER(BD29), 0, 1 )</f>
        <v>0</v>
      </c>
      <c r="GN29" s="61">
        <f>IF('[1]Validation flags'!$H$3=1,0, IF( ISNUMBER(BE29), 0, 1 ))</f>
        <v>0</v>
      </c>
      <c r="GO29" s="61">
        <f>IF('[1]Validation flags'!$H$3=1,0, IF( ISNUMBER(BF29), 0, 1 ))</f>
        <v>0</v>
      </c>
      <c r="GP29" s="60"/>
      <c r="GQ29" s="60"/>
      <c r="GR29" s="61">
        <f xml:space="preserve"> IF( ISNUMBER(BI29), 0, 1 )</f>
        <v>0</v>
      </c>
      <c r="GS29" s="61">
        <f>IF('[1]Validation flags'!$H$3=1,0, IF( ISNUMBER(BJ29), 0, 1 ))</f>
        <v>0</v>
      </c>
      <c r="GT29" s="61">
        <f>IF('[1]Validation flags'!$H$3=1,0, IF( ISNUMBER(BK29), 0, 1 ))</f>
        <v>0</v>
      </c>
      <c r="GU29" s="60"/>
      <c r="GV29" s="61">
        <f xml:space="preserve"> IF( ISNUMBER(BM29), 0, 1 )</f>
        <v>0</v>
      </c>
      <c r="GW29" s="61">
        <f>IF('[1]Validation flags'!$H$3=1,0, IF( ISNUMBER(BN29), 0, 1 ))</f>
        <v>0</v>
      </c>
      <c r="GX29" s="61">
        <f>IF('[1]Validation flags'!$H$3=1,0, IF( ISNUMBER(BO29), 0, 1 ))</f>
        <v>0</v>
      </c>
      <c r="GY29" s="60"/>
      <c r="GZ29" s="60"/>
      <c r="HA29" s="61">
        <f xml:space="preserve"> IF( ISNUMBER(BR29), 0, 1 )</f>
        <v>0</v>
      </c>
      <c r="HB29" s="61">
        <f>IF('[1]Validation flags'!$H$3=1,0, IF( ISNUMBER(BS29), 0, 1 ))</f>
        <v>0</v>
      </c>
      <c r="HC29" s="61">
        <f>IF('[1]Validation flags'!$H$3=1,0, IF( ISNUMBER(BT29), 0, 1 ))</f>
        <v>0</v>
      </c>
      <c r="HD29" s="60"/>
      <c r="HE29" s="61">
        <f xml:space="preserve"> IF( ISNUMBER(BV29), 0, 1 )</f>
        <v>0</v>
      </c>
      <c r="HF29" s="61">
        <f>IF('[1]Validation flags'!$H$3=1,0, IF( ISNUMBER(BW29), 0, 1 ))</f>
        <v>0</v>
      </c>
      <c r="HG29" s="61">
        <f>IF('[1]Validation flags'!$H$3=1,0, IF( ISNUMBER(BX29), 0, 1 ))</f>
        <v>0</v>
      </c>
      <c r="HH29" s="60"/>
      <c r="HI29" s="60"/>
      <c r="HJ29" s="61">
        <f xml:space="preserve"> IF( ISNUMBER(CA29), 0, 1 )</f>
        <v>0</v>
      </c>
      <c r="HK29" s="61">
        <f>IF('[1]Validation flags'!$H$3=1,0, IF( ISNUMBER(CB29), 0, 1 ))</f>
        <v>0</v>
      </c>
      <c r="HL29" s="61">
        <f>IF('[1]Validation flags'!$H$3=1,0, IF( ISNUMBER(CC29), 0, 1 ))</f>
        <v>0</v>
      </c>
      <c r="HM29" s="60"/>
      <c r="HN29" s="61">
        <f xml:space="preserve"> IF( ISNUMBER(CE29), 0, 1 )</f>
        <v>0</v>
      </c>
      <c r="HO29" s="61">
        <f>IF('[1]Validation flags'!$H$3=1,0, IF( ISNUMBER(CF29), 0, 1 ))</f>
        <v>0</v>
      </c>
      <c r="HP29" s="61">
        <f>IF('[1]Validation flags'!$H$3=1,0, IF( ISNUMBER(CG29), 0, 1 ))</f>
        <v>0</v>
      </c>
      <c r="HQ29" s="60"/>
      <c r="HR29" s="60"/>
      <c r="HS29" s="61">
        <f xml:space="preserve"> IF( ISNUMBER(CJ29), 0, 1 )</f>
        <v>0</v>
      </c>
      <c r="HT29" s="61">
        <f>IF('[1]Validation flags'!$H$3=1,0, IF( ISNUMBER(CK29), 0, 1 ))</f>
        <v>0</v>
      </c>
      <c r="HU29" s="61">
        <f>IF('[1]Validation flags'!$H$3=1,0, IF( ISNUMBER(CL29), 0, 1 ))</f>
        <v>0</v>
      </c>
      <c r="HV29" s="60"/>
      <c r="HW29" s="61">
        <f xml:space="preserve"> IF( ISNUMBER(CN29), 0, 1 )</f>
        <v>0</v>
      </c>
      <c r="HX29" s="61">
        <f>IF('[1]Validation flags'!$H$3=1,0, IF( ISNUMBER(CO29), 0, 1 ))</f>
        <v>0</v>
      </c>
      <c r="HY29" s="61">
        <f>IF('[1]Validation flags'!$H$3=1,0, IF( ISNUMBER(CP29), 0, 1 ))</f>
        <v>0</v>
      </c>
      <c r="HZ29" s="60"/>
      <c r="IA29" s="60"/>
      <c r="IB29" s="61">
        <f xml:space="preserve"> IF( ISNUMBER(CS29), 0, 1 )</f>
        <v>0</v>
      </c>
      <c r="IC29" s="61">
        <f>IF('[1]Validation flags'!$H$3=1,0, IF( ISNUMBER(CT29), 0, 1 ))</f>
        <v>0</v>
      </c>
      <c r="ID29" s="61">
        <f>IF('[1]Validation flags'!$H$3=1,0, IF( ISNUMBER(CU29), 0, 1 ))</f>
        <v>0</v>
      </c>
      <c r="IE29" s="60"/>
      <c r="IF29" s="61">
        <f xml:space="preserve"> IF( ISNUMBER(CW29), 0, 1 )</f>
        <v>0</v>
      </c>
      <c r="IG29" s="61">
        <f>IF('[1]Validation flags'!$H$3=1,0, IF( ISNUMBER(CX29), 0, 1 ))</f>
        <v>0</v>
      </c>
      <c r="IH29" s="61">
        <f>IF('[1]Validation flags'!$H$3=1,0, IF( ISNUMBER(CY29), 0, 1 ))</f>
        <v>0</v>
      </c>
      <c r="II29" s="60"/>
      <c r="IJ29" s="60"/>
      <c r="IK29" s="61">
        <f xml:space="preserve"> IF( ISNUMBER(DB29), 0, 1 )</f>
        <v>0</v>
      </c>
      <c r="IL29" s="61">
        <f>IF('[1]Validation flags'!$H$3=1,0, IF( ISNUMBER(DC29), 0, 1 ))</f>
        <v>0</v>
      </c>
      <c r="IM29" s="61">
        <f>IF('[1]Validation flags'!$H$3=1,0, IF( ISNUMBER(DD29), 0, 1 ))</f>
        <v>0</v>
      </c>
      <c r="IN29" s="60"/>
      <c r="IO29" s="61">
        <f xml:space="preserve"> IF( ISNUMBER(DF29), 0, 1 )</f>
        <v>0</v>
      </c>
      <c r="IP29" s="61">
        <f>IF('[1]Validation flags'!$H$3=1,0, IF( ISNUMBER(DG29), 0, 1 ))</f>
        <v>0</v>
      </c>
      <c r="IQ29" s="61">
        <f>IF('[1]Validation flags'!$H$3=1,0, IF( ISNUMBER(DH29), 0, 1 ))</f>
        <v>0</v>
      </c>
      <c r="IR29" s="60"/>
      <c r="IS29" s="60"/>
      <c r="IT29" s="61">
        <f xml:space="preserve"> IF( ISNUMBER(DK29), 0, 1 )</f>
        <v>0</v>
      </c>
      <c r="IU29" s="61">
        <f>IF('[1]Validation flags'!$H$3=1,0, IF( ISNUMBER(DL29), 0, 1 ))</f>
        <v>0</v>
      </c>
      <c r="IV29" s="61">
        <f>IF('[1]Validation flags'!$H$3=1,0, IF( ISNUMBER(DM29), 0, 1 ))</f>
        <v>0</v>
      </c>
      <c r="IW29" s="60"/>
      <c r="IX29" s="61">
        <f xml:space="preserve"> IF( ISNUMBER(DO29), 0, 1 )</f>
        <v>0</v>
      </c>
      <c r="IY29" s="61">
        <f>IF('[1]Validation flags'!$H$3=1,0, IF( ISNUMBER(DP29), 0, 1 ))</f>
        <v>0</v>
      </c>
      <c r="IZ29" s="61">
        <f>IF('[1]Validation flags'!$H$3=1,0, IF( ISNUMBER(DQ29), 0, 1 ))</f>
        <v>0</v>
      </c>
      <c r="JA29" s="60"/>
      <c r="JB29" s="60"/>
    </row>
    <row r="30" spans="2:263" ht="14.25" customHeight="1" thickBot="1" x14ac:dyDescent="0.3">
      <c r="B30" s="656"/>
      <c r="C30" s="656"/>
      <c r="D30" s="441"/>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656"/>
      <c r="BU30" s="656"/>
      <c r="BV30" s="656"/>
      <c r="BW30" s="656"/>
      <c r="BX30" s="656"/>
      <c r="BY30" s="656"/>
      <c r="BZ30" s="656"/>
      <c r="CA30" s="656"/>
      <c r="CB30" s="656"/>
      <c r="CC30" s="656"/>
      <c r="CD30" s="656"/>
      <c r="CE30" s="656"/>
      <c r="CF30" s="656"/>
      <c r="CG30" s="656"/>
      <c r="CH30" s="656"/>
      <c r="CI30" s="656"/>
      <c r="CJ30" s="656"/>
      <c r="CK30" s="656"/>
      <c r="CL30" s="656"/>
      <c r="CM30" s="656"/>
      <c r="CN30" s="656"/>
      <c r="CO30" s="656"/>
      <c r="CP30" s="656"/>
      <c r="CQ30" s="656"/>
      <c r="CR30" s="656"/>
      <c r="CS30" s="656"/>
      <c r="CT30" s="656"/>
      <c r="CU30" s="656"/>
      <c r="CV30" s="656"/>
      <c r="CW30" s="656"/>
      <c r="CX30" s="656"/>
      <c r="CY30" s="656"/>
      <c r="CZ30" s="656"/>
      <c r="DB30" s="656"/>
      <c r="DC30" s="656"/>
      <c r="DD30" s="656"/>
      <c r="DE30" s="656"/>
      <c r="DF30" s="656"/>
      <c r="DG30" s="656"/>
      <c r="DH30" s="656"/>
      <c r="DI30" s="656"/>
      <c r="DJ30" s="656"/>
      <c r="DK30" s="656"/>
      <c r="DL30" s="656"/>
      <c r="DM30" s="656"/>
      <c r="DN30" s="656"/>
      <c r="DO30" s="656"/>
      <c r="DP30" s="656"/>
      <c r="DQ30" s="656"/>
      <c r="DR30" s="656"/>
      <c r="DS30" s="656"/>
      <c r="DT30" s="657"/>
      <c r="DU30" s="749"/>
      <c r="DV30" s="749"/>
      <c r="DX30" s="43"/>
      <c r="EA30" s="549"/>
      <c r="EB30" s="549"/>
      <c r="EC30" s="549"/>
      <c r="ED30" s="549"/>
      <c r="EE30" s="549"/>
      <c r="EF30" s="549"/>
      <c r="EG30" s="549"/>
      <c r="EH30" s="549"/>
      <c r="EI30" s="549"/>
      <c r="EJ30" s="549"/>
      <c r="EK30" s="549"/>
      <c r="EL30" s="549"/>
      <c r="EM30" s="549"/>
      <c r="EN30" s="549"/>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row>
    <row r="31" spans="2:263" ht="14.25" customHeight="1" thickBot="1" x14ac:dyDescent="0.3">
      <c r="B31" s="235" t="s">
        <v>167</v>
      </c>
      <c r="C31" s="153" t="s">
        <v>2006</v>
      </c>
      <c r="D31" s="441"/>
      <c r="E31" s="656"/>
      <c r="F31" s="656"/>
      <c r="G31" s="656"/>
      <c r="H31" s="656"/>
      <c r="I31" s="656"/>
      <c r="J31" s="656"/>
      <c r="K31" s="656"/>
      <c r="L31" s="656"/>
      <c r="M31" s="656"/>
      <c r="N31" s="656"/>
      <c r="O31" s="770">
        <v>2013</v>
      </c>
      <c r="P31" s="656"/>
      <c r="Q31" s="656"/>
      <c r="R31" s="656"/>
      <c r="S31" s="656"/>
      <c r="T31" s="656"/>
      <c r="U31" s="656"/>
      <c r="V31" s="656"/>
      <c r="W31" s="656"/>
      <c r="X31" s="770">
        <v>2014</v>
      </c>
      <c r="Y31" s="771"/>
      <c r="Z31" s="771"/>
      <c r="AA31" s="771"/>
      <c r="AB31" s="771"/>
      <c r="AC31" s="771"/>
      <c r="AD31" s="771"/>
      <c r="AE31" s="771"/>
      <c r="AF31" s="771"/>
      <c r="AG31" s="770">
        <v>2015</v>
      </c>
      <c r="AH31" s="771"/>
      <c r="AI31" s="771"/>
      <c r="AJ31" s="771"/>
      <c r="AK31" s="771"/>
      <c r="AL31" s="771"/>
      <c r="AM31" s="771"/>
      <c r="AN31" s="771"/>
      <c r="AO31" s="771"/>
      <c r="AP31" s="770">
        <v>2016</v>
      </c>
      <c r="AQ31" s="771"/>
      <c r="AR31" s="771"/>
      <c r="AS31" s="771"/>
      <c r="AT31" s="771"/>
      <c r="AU31" s="771"/>
      <c r="AV31" s="771"/>
      <c r="AW31" s="771"/>
      <c r="AX31" s="771"/>
      <c r="AY31" s="770">
        <v>2017</v>
      </c>
      <c r="AZ31" s="771"/>
      <c r="BA31" s="771"/>
      <c r="BB31" s="771"/>
      <c r="BC31" s="771"/>
      <c r="BD31" s="771"/>
      <c r="BE31" s="771"/>
      <c r="BF31" s="771"/>
      <c r="BG31" s="771"/>
      <c r="BH31" s="770">
        <v>2018</v>
      </c>
      <c r="BI31" s="1015"/>
      <c r="BJ31" s="1015"/>
      <c r="BK31" s="1015"/>
      <c r="BL31" s="1015"/>
      <c r="BM31" s="1015"/>
      <c r="BN31" s="1015"/>
      <c r="BO31" s="1015"/>
      <c r="BP31" s="1015"/>
      <c r="BQ31" s="770">
        <v>2019</v>
      </c>
      <c r="BR31" s="772"/>
      <c r="BS31" s="772"/>
      <c r="BT31" s="772"/>
      <c r="BU31" s="772"/>
      <c r="BV31" s="772"/>
      <c r="BW31" s="772"/>
      <c r="BX31" s="772"/>
      <c r="BY31" s="772"/>
      <c r="BZ31" s="770">
        <v>2020</v>
      </c>
      <c r="CA31" s="772"/>
      <c r="CB31" s="772"/>
      <c r="CC31" s="772"/>
      <c r="CD31" s="772"/>
      <c r="CE31" s="772"/>
      <c r="CF31" s="772"/>
      <c r="CG31" s="772"/>
      <c r="CH31" s="772"/>
      <c r="CI31" s="770">
        <v>2021</v>
      </c>
      <c r="CJ31" s="772"/>
      <c r="CK31" s="772"/>
      <c r="CL31" s="772"/>
      <c r="CM31" s="772"/>
      <c r="CN31" s="772"/>
      <c r="CO31" s="772"/>
      <c r="CP31" s="772"/>
      <c r="CQ31" s="772"/>
      <c r="CR31" s="770">
        <v>2022</v>
      </c>
      <c r="CS31" s="772"/>
      <c r="CT31" s="772"/>
      <c r="CU31" s="772"/>
      <c r="CV31" s="773"/>
      <c r="CW31" s="773"/>
      <c r="CX31" s="773"/>
      <c r="CY31" s="773"/>
      <c r="CZ31" s="773"/>
      <c r="DA31" s="770">
        <v>2023</v>
      </c>
      <c r="DB31" s="773"/>
      <c r="DC31" s="773"/>
      <c r="DD31" s="773"/>
      <c r="DE31" s="772"/>
      <c r="DF31" s="772"/>
      <c r="DG31" s="772"/>
      <c r="DH31" s="772"/>
      <c r="DI31" s="772"/>
      <c r="DJ31" s="770">
        <v>2024</v>
      </c>
      <c r="DK31" s="772"/>
      <c r="DL31" s="772"/>
      <c r="DM31" s="772"/>
      <c r="DN31" s="772"/>
      <c r="DO31" s="772"/>
      <c r="DP31" s="772"/>
      <c r="DQ31" s="772"/>
      <c r="DR31" s="772"/>
      <c r="DS31" s="770">
        <v>2025</v>
      </c>
      <c r="DT31" s="657"/>
      <c r="DU31" s="774"/>
      <c r="DV31" s="775"/>
      <c r="DX31" s="43"/>
      <c r="EA31" s="549"/>
      <c r="EB31" s="549"/>
      <c r="EC31" s="549"/>
      <c r="ED31" s="549"/>
      <c r="EE31" s="549"/>
      <c r="EF31" s="549"/>
      <c r="EG31" s="549"/>
      <c r="EH31" s="549"/>
      <c r="EI31" s="549"/>
      <c r="EJ31" s="549"/>
      <c r="EK31" s="549"/>
      <c r="EL31" s="549"/>
      <c r="EM31" s="549"/>
      <c r="EN31" s="549"/>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row>
    <row r="32" spans="2:263" ht="14.25" customHeight="1" x14ac:dyDescent="0.25">
      <c r="B32" s="776">
        <v>17</v>
      </c>
      <c r="C32" s="777" t="s">
        <v>2007</v>
      </c>
      <c r="D32" s="778" t="s">
        <v>2008</v>
      </c>
      <c r="E32" s="779" t="s">
        <v>41</v>
      </c>
      <c r="F32" s="780">
        <v>3</v>
      </c>
      <c r="G32" s="656"/>
      <c r="H32" s="656"/>
      <c r="I32" s="656"/>
      <c r="J32" s="656"/>
      <c r="K32" s="656"/>
      <c r="L32" s="656"/>
      <c r="M32" s="656"/>
      <c r="N32" s="656"/>
      <c r="O32" s="781">
        <v>1.6502100682191073E-2</v>
      </c>
      <c r="P32" s="748"/>
      <c r="Q32" s="748"/>
      <c r="R32" s="748"/>
      <c r="S32" s="748"/>
      <c r="T32" s="748"/>
      <c r="U32" s="748"/>
      <c r="V32" s="748"/>
      <c r="W32" s="748"/>
      <c r="X32" s="781">
        <v>1.7267793377679669E-2</v>
      </c>
      <c r="Y32" s="748"/>
      <c r="Z32" s="748"/>
      <c r="AA32" s="748"/>
      <c r="AB32" s="748"/>
      <c r="AC32" s="748"/>
      <c r="AD32" s="748"/>
      <c r="AE32" s="748"/>
      <c r="AF32" s="748"/>
      <c r="AG32" s="781">
        <v>1.6506412023738409E-2</v>
      </c>
      <c r="AH32" s="748"/>
      <c r="AI32" s="748"/>
      <c r="AJ32" s="748"/>
      <c r="AK32" s="748"/>
      <c r="AL32" s="748"/>
      <c r="AM32" s="748"/>
      <c r="AN32" s="748"/>
      <c r="AO32" s="748"/>
      <c r="AP32" s="781">
        <v>2.0318824873067444E-2</v>
      </c>
      <c r="AQ32" s="748"/>
      <c r="AR32" s="748"/>
      <c r="AS32" s="748"/>
      <c r="AT32" s="748"/>
      <c r="AU32" s="748"/>
      <c r="AV32" s="748"/>
      <c r="AW32" s="748"/>
      <c r="AX32" s="748"/>
      <c r="AY32" s="781">
        <v>2.2987100232065395E-2</v>
      </c>
      <c r="AZ32" s="748"/>
      <c r="BA32" s="748"/>
      <c r="BB32" s="748"/>
      <c r="BC32" s="748"/>
      <c r="BD32" s="748"/>
      <c r="BE32" s="748"/>
      <c r="BF32" s="748"/>
      <c r="BG32" s="748"/>
      <c r="BH32" s="781">
        <v>1.9935759242095161E-2</v>
      </c>
      <c r="BI32" s="782"/>
      <c r="BJ32" s="783"/>
      <c r="BK32" s="783"/>
      <c r="BL32" s="783"/>
      <c r="BM32" s="783"/>
      <c r="BN32" s="783"/>
      <c r="BO32" s="783"/>
      <c r="BP32" s="783"/>
      <c r="BQ32" s="781">
        <v>2.3469136584863978E-2</v>
      </c>
      <c r="BR32" s="783"/>
      <c r="BS32" s="783"/>
      <c r="BT32" s="783"/>
      <c r="BU32" s="783"/>
      <c r="BV32" s="783"/>
      <c r="BW32" s="783"/>
      <c r="BX32" s="783"/>
      <c r="BY32" s="783"/>
      <c r="BZ32" s="781">
        <v>2.4659763634680212E-2</v>
      </c>
      <c r="CA32" s="783"/>
      <c r="CB32" s="783"/>
      <c r="CC32" s="783"/>
      <c r="CD32" s="783"/>
      <c r="CE32" s="783"/>
      <c r="CF32" s="783"/>
      <c r="CG32" s="783"/>
      <c r="CH32" s="783"/>
      <c r="CI32" s="781">
        <v>3.6713351984649159E-2</v>
      </c>
      <c r="CJ32" s="783"/>
      <c r="CK32" s="783"/>
      <c r="CL32" s="783"/>
      <c r="CM32" s="783"/>
      <c r="CN32" s="783"/>
      <c r="CO32" s="783"/>
      <c r="CP32" s="783"/>
      <c r="CQ32" s="783"/>
      <c r="CR32" s="781">
        <v>3.7035674171739683E-2</v>
      </c>
      <c r="CS32" s="783"/>
      <c r="CT32" s="783"/>
      <c r="CU32" s="783"/>
      <c r="CV32" s="783"/>
      <c r="CW32" s="783"/>
      <c r="CX32" s="783"/>
      <c r="CY32" s="783"/>
      <c r="CZ32" s="783"/>
      <c r="DA32" s="781">
        <v>3.7373120886038558E-2</v>
      </c>
      <c r="DB32" s="783"/>
      <c r="DC32" s="783"/>
      <c r="DD32" s="783"/>
      <c r="DE32" s="783"/>
      <c r="DF32" s="783"/>
      <c r="DG32" s="783"/>
      <c r="DH32" s="783"/>
      <c r="DI32" s="783"/>
      <c r="DJ32" s="781">
        <v>3.772959768222553E-2</v>
      </c>
      <c r="DK32" s="783"/>
      <c r="DL32" s="783"/>
      <c r="DM32" s="783"/>
      <c r="DN32" s="783"/>
      <c r="DO32" s="783"/>
      <c r="DP32" s="783"/>
      <c r="DQ32" s="783"/>
      <c r="DR32" s="783"/>
      <c r="DS32" s="781">
        <v>3.8100952213209249E-2</v>
      </c>
      <c r="DT32" s="657"/>
      <c r="DU32" s="784"/>
      <c r="DV32" s="785"/>
      <c r="DX32" s="43">
        <f xml:space="preserve"> IF( SUM( EP32:JB32 ) = 0, 0, $EP$5 )</f>
        <v>0</v>
      </c>
      <c r="EA32" s="549"/>
      <c r="EB32" s="549"/>
      <c r="EC32" s="549"/>
      <c r="ED32" s="549"/>
      <c r="EE32" s="549"/>
      <c r="EF32" s="549"/>
      <c r="EG32" s="549"/>
      <c r="EH32" s="549"/>
      <c r="EI32" s="549"/>
      <c r="EJ32" s="549"/>
      <c r="EK32" s="549"/>
      <c r="EL32" s="549"/>
      <c r="EM32" s="549"/>
      <c r="EN32" s="549"/>
      <c r="EP32" s="60"/>
      <c r="EQ32" s="60"/>
      <c r="ER32" s="60"/>
      <c r="ES32" s="60"/>
      <c r="ET32" s="60"/>
      <c r="EU32" s="60"/>
      <c r="EV32" s="60"/>
      <c r="EW32" s="60"/>
      <c r="EX32" s="61">
        <f xml:space="preserve"> IF( ISNUMBER(O32), 0, 1 )</f>
        <v>0</v>
      </c>
      <c r="EY32" s="60"/>
      <c r="EZ32" s="60"/>
      <c r="FA32" s="60"/>
      <c r="FB32" s="60"/>
      <c r="FC32" s="60"/>
      <c r="FD32" s="60"/>
      <c r="FE32" s="60"/>
      <c r="FF32" s="60"/>
      <c r="FG32" s="61">
        <f xml:space="preserve"> IF( ISNUMBER(X32), 0, 1 )</f>
        <v>0</v>
      </c>
      <c r="FH32" s="60"/>
      <c r="FI32" s="60"/>
      <c r="FJ32" s="60"/>
      <c r="FK32" s="60"/>
      <c r="FL32" s="60"/>
      <c r="FM32" s="60"/>
      <c r="FN32" s="60"/>
      <c r="FO32" s="60"/>
      <c r="FP32" s="61">
        <f xml:space="preserve"> IF( ISNUMBER(AG32), 0, 1 )</f>
        <v>0</v>
      </c>
      <c r="FQ32" s="60"/>
      <c r="FR32" s="60"/>
      <c r="FS32" s="60"/>
      <c r="FT32" s="60"/>
      <c r="FU32" s="60"/>
      <c r="FV32" s="60"/>
      <c r="FW32" s="60"/>
      <c r="FX32" s="60"/>
      <c r="FY32" s="61">
        <f xml:space="preserve"> IF( ISNUMBER(AP32), 0, 1 )</f>
        <v>0</v>
      </c>
      <c r="FZ32" s="60"/>
      <c r="GA32" s="60"/>
      <c r="GB32" s="60"/>
      <c r="GC32" s="60"/>
      <c r="GD32" s="60"/>
      <c r="GE32" s="60"/>
      <c r="GF32" s="60"/>
      <c r="GG32" s="60"/>
      <c r="GH32" s="61">
        <f xml:space="preserve"> IF( ISNUMBER(AY32), 0, 1 )</f>
        <v>0</v>
      </c>
      <c r="GI32" s="60"/>
      <c r="GJ32" s="60"/>
      <c r="GK32" s="60"/>
      <c r="GL32" s="60"/>
      <c r="GM32" s="60"/>
      <c r="GN32" s="60"/>
      <c r="GO32" s="60"/>
      <c r="GP32" s="60"/>
      <c r="GQ32" s="61">
        <f xml:space="preserve"> IF( ISNUMBER(BH32), 0, 1 )</f>
        <v>0</v>
      </c>
      <c r="GR32" s="60"/>
      <c r="GS32" s="60"/>
      <c r="GT32" s="60"/>
      <c r="GU32" s="60"/>
      <c r="GV32" s="60"/>
      <c r="GW32" s="60"/>
      <c r="GX32" s="60"/>
      <c r="GY32" s="60"/>
      <c r="GZ32" s="61">
        <f xml:space="preserve"> IF( ISNUMBER(BQ32), 0, 1 )</f>
        <v>0</v>
      </c>
      <c r="HA32" s="60"/>
      <c r="HB32" s="60"/>
      <c r="HC32" s="60"/>
      <c r="HD32" s="60"/>
      <c r="HE32" s="60"/>
      <c r="HF32" s="60"/>
      <c r="HG32" s="60"/>
      <c r="HH32" s="60"/>
      <c r="HI32" s="61">
        <f xml:space="preserve"> IF( ISNUMBER(BZ32), 0, 1 )</f>
        <v>0</v>
      </c>
      <c r="HJ32" s="60"/>
      <c r="HK32" s="60"/>
      <c r="HL32" s="60"/>
      <c r="HM32" s="60"/>
      <c r="HN32" s="60"/>
      <c r="HO32" s="60"/>
      <c r="HP32" s="60"/>
      <c r="HQ32" s="60"/>
      <c r="HR32" s="61">
        <f xml:space="preserve"> IF( ISNUMBER(CI32), 0, 1 )</f>
        <v>0</v>
      </c>
      <c r="HS32" s="60"/>
      <c r="HT32" s="60"/>
      <c r="HU32" s="60"/>
      <c r="HV32" s="60"/>
      <c r="HW32" s="60"/>
      <c r="HX32" s="60"/>
      <c r="HY32" s="60"/>
      <c r="HZ32" s="60"/>
      <c r="IA32" s="61">
        <f xml:space="preserve"> IF( ISNUMBER(CR32), 0, 1 )</f>
        <v>0</v>
      </c>
      <c r="IB32" s="60"/>
      <c r="IC32" s="60"/>
      <c r="ID32" s="60"/>
      <c r="IE32" s="60"/>
      <c r="IF32" s="60"/>
      <c r="IG32" s="60"/>
      <c r="IH32" s="60"/>
      <c r="II32" s="60"/>
      <c r="IJ32" s="61">
        <f xml:space="preserve"> IF( ISNUMBER(DA32), 0, 1 )</f>
        <v>0</v>
      </c>
      <c r="IK32" s="60"/>
      <c r="IL32" s="60"/>
      <c r="IM32" s="60"/>
      <c r="IN32" s="60"/>
      <c r="IO32" s="60"/>
      <c r="IP32" s="60"/>
      <c r="IQ32" s="60"/>
      <c r="IR32" s="60"/>
      <c r="IS32" s="61">
        <f xml:space="preserve"> IF( ISNUMBER(DJ32), 0, 1 )</f>
        <v>0</v>
      </c>
      <c r="IT32" s="60"/>
      <c r="IU32" s="60"/>
      <c r="IV32" s="60"/>
      <c r="IW32" s="60"/>
      <c r="IX32" s="60"/>
      <c r="IY32" s="60"/>
      <c r="IZ32" s="60"/>
      <c r="JA32" s="60"/>
      <c r="JB32" s="61">
        <f xml:space="preserve"> IF( ISNUMBER(DS32), 0, 1 )</f>
        <v>0</v>
      </c>
    </row>
    <row r="33" spans="2:263" ht="14.25" customHeight="1" x14ac:dyDescent="0.25">
      <c r="B33" s="62">
        <v>18</v>
      </c>
      <c r="C33" s="63" t="s">
        <v>2009</v>
      </c>
      <c r="D33" s="702" t="s">
        <v>2010</v>
      </c>
      <c r="E33" s="64" t="s">
        <v>41</v>
      </c>
      <c r="F33" s="79">
        <v>3</v>
      </c>
      <c r="G33" s="656"/>
      <c r="H33" s="656"/>
      <c r="I33" s="656"/>
      <c r="J33" s="656"/>
      <c r="K33" s="656"/>
      <c r="L33" s="656"/>
      <c r="M33" s="656"/>
      <c r="N33" s="656"/>
      <c r="O33" s="786">
        <v>0</v>
      </c>
      <c r="P33" s="748"/>
      <c r="Q33" s="748"/>
      <c r="R33" s="748"/>
      <c r="S33" s="748"/>
      <c r="T33" s="748"/>
      <c r="U33" s="748"/>
      <c r="V33" s="748"/>
      <c r="W33" s="748"/>
      <c r="X33" s="786">
        <v>0</v>
      </c>
      <c r="Y33" s="748"/>
      <c r="Z33" s="748"/>
      <c r="AA33" s="748"/>
      <c r="AB33" s="748"/>
      <c r="AC33" s="748"/>
      <c r="AD33" s="748"/>
      <c r="AE33" s="748"/>
      <c r="AF33" s="748"/>
      <c r="AG33" s="786">
        <v>0</v>
      </c>
      <c r="AH33" s="748"/>
      <c r="AI33" s="748"/>
      <c r="AJ33" s="748"/>
      <c r="AK33" s="748"/>
      <c r="AL33" s="748"/>
      <c r="AM33" s="748"/>
      <c r="AN33" s="748"/>
      <c r="AO33" s="748"/>
      <c r="AP33" s="786">
        <v>1.1628876367595457E-3</v>
      </c>
      <c r="AQ33" s="748"/>
      <c r="AR33" s="748"/>
      <c r="AS33" s="748"/>
      <c r="AT33" s="748"/>
      <c r="AU33" s="748"/>
      <c r="AV33" s="748"/>
      <c r="AW33" s="748"/>
      <c r="AX33" s="748"/>
      <c r="AY33" s="786">
        <v>2.6441329504340254E-4</v>
      </c>
      <c r="AZ33" s="748"/>
      <c r="BA33" s="748"/>
      <c r="BB33" s="748"/>
      <c r="BC33" s="748"/>
      <c r="BD33" s="748"/>
      <c r="BE33" s="748"/>
      <c r="BF33" s="748"/>
      <c r="BG33" s="748"/>
      <c r="BH33" s="786">
        <v>8.8678986714231522E-4</v>
      </c>
      <c r="BI33" s="782"/>
      <c r="BJ33" s="783"/>
      <c r="BK33" s="783"/>
      <c r="BL33" s="783"/>
      <c r="BM33" s="783"/>
      <c r="BN33" s="783"/>
      <c r="BO33" s="783"/>
      <c r="BP33" s="783"/>
      <c r="BQ33" s="786">
        <v>2.1492804381818939E-3</v>
      </c>
      <c r="BR33" s="783"/>
      <c r="BS33" s="783"/>
      <c r="BT33" s="783"/>
      <c r="BU33" s="783"/>
      <c r="BV33" s="783"/>
      <c r="BW33" s="783"/>
      <c r="BX33" s="783"/>
      <c r="BY33" s="783"/>
      <c r="BZ33" s="786">
        <v>9.5865338836566131E-4</v>
      </c>
      <c r="CA33" s="783"/>
      <c r="CB33" s="783"/>
      <c r="CC33" s="783"/>
      <c r="CD33" s="783"/>
      <c r="CE33" s="783"/>
      <c r="CF33" s="783"/>
      <c r="CG33" s="783"/>
      <c r="CH33" s="783"/>
      <c r="CI33" s="786">
        <v>4.9742121439032613E-3</v>
      </c>
      <c r="CJ33" s="783"/>
      <c r="CK33" s="783"/>
      <c r="CL33" s="783"/>
      <c r="CM33" s="783"/>
      <c r="CN33" s="783"/>
      <c r="CO33" s="783"/>
      <c r="CP33" s="783"/>
      <c r="CQ33" s="783"/>
      <c r="CR33" s="786">
        <v>5.123424806626831E-3</v>
      </c>
      <c r="CS33" s="783"/>
      <c r="CT33" s="783"/>
      <c r="CU33" s="783"/>
      <c r="CV33" s="783"/>
      <c r="CW33" s="783"/>
      <c r="CX33" s="783"/>
      <c r="CY33" s="783"/>
      <c r="CZ33" s="783"/>
      <c r="DA33" s="786">
        <v>4.3848672775560708E-3</v>
      </c>
      <c r="DB33" s="783"/>
      <c r="DC33" s="783"/>
      <c r="DD33" s="783"/>
      <c r="DE33" s="783"/>
      <c r="DF33" s="783"/>
      <c r="DG33" s="783"/>
      <c r="DH33" s="783"/>
      <c r="DI33" s="783"/>
      <c r="DJ33" s="786">
        <v>4.8201238480217717E-3</v>
      </c>
      <c r="DK33" s="783"/>
      <c r="DL33" s="783"/>
      <c r="DM33" s="783"/>
      <c r="DN33" s="783"/>
      <c r="DO33" s="783"/>
      <c r="DP33" s="783"/>
      <c r="DQ33" s="783"/>
      <c r="DR33" s="783"/>
      <c r="DS33" s="786">
        <v>4.3848672775560708E-3</v>
      </c>
      <c r="DT33" s="657"/>
      <c r="DU33" s="784"/>
      <c r="DV33" s="785"/>
      <c r="DX33" s="43">
        <f xml:space="preserve"> IF( SUM( EP33:JB33 ) = 0, 0, $EP$5 )</f>
        <v>0</v>
      </c>
      <c r="EA33" s="549"/>
      <c r="EB33" s="549"/>
      <c r="EC33" s="549"/>
      <c r="ED33" s="549"/>
      <c r="EE33" s="549"/>
      <c r="EF33" s="549"/>
      <c r="EG33" s="549"/>
      <c r="EH33" s="549"/>
      <c r="EI33" s="549"/>
      <c r="EJ33" s="549"/>
      <c r="EK33" s="549"/>
      <c r="EL33" s="549"/>
      <c r="EM33" s="549"/>
      <c r="EN33" s="549"/>
      <c r="EP33" s="60"/>
      <c r="EQ33" s="60"/>
      <c r="ER33" s="60"/>
      <c r="ES33" s="60"/>
      <c r="ET33" s="60"/>
      <c r="EU33" s="60"/>
      <c r="EV33" s="60"/>
      <c r="EW33" s="60"/>
      <c r="EX33" s="61">
        <f xml:space="preserve"> IF( ISNUMBER(O33), 0, 1 )</f>
        <v>0</v>
      </c>
      <c r="EY33" s="60"/>
      <c r="EZ33" s="60"/>
      <c r="FA33" s="60"/>
      <c r="FB33" s="60"/>
      <c r="FC33" s="60"/>
      <c r="FD33" s="60"/>
      <c r="FE33" s="60"/>
      <c r="FF33" s="60"/>
      <c r="FG33" s="61">
        <f xml:space="preserve"> IF( ISNUMBER(X33), 0, 1 )</f>
        <v>0</v>
      </c>
      <c r="FH33" s="60"/>
      <c r="FI33" s="60"/>
      <c r="FJ33" s="60"/>
      <c r="FK33" s="60"/>
      <c r="FL33" s="60"/>
      <c r="FM33" s="60"/>
      <c r="FN33" s="60"/>
      <c r="FO33" s="60"/>
      <c r="FP33" s="61">
        <f xml:space="preserve"> IF( ISNUMBER(AG33), 0, 1 )</f>
        <v>0</v>
      </c>
      <c r="FQ33" s="60"/>
      <c r="FR33" s="60"/>
      <c r="FS33" s="60"/>
      <c r="FT33" s="60"/>
      <c r="FU33" s="60"/>
      <c r="FV33" s="60"/>
      <c r="FW33" s="60"/>
      <c r="FX33" s="60"/>
      <c r="FY33" s="61">
        <f xml:space="preserve"> IF( ISNUMBER(AP33), 0, 1 )</f>
        <v>0</v>
      </c>
      <c r="FZ33" s="60"/>
      <c r="GA33" s="60"/>
      <c r="GB33" s="60"/>
      <c r="GC33" s="60"/>
      <c r="GD33" s="60"/>
      <c r="GE33" s="60"/>
      <c r="GF33" s="60"/>
      <c r="GG33" s="60"/>
      <c r="GH33" s="61">
        <f xml:space="preserve"> IF( ISNUMBER(AY33), 0, 1 )</f>
        <v>0</v>
      </c>
      <c r="GI33" s="60"/>
      <c r="GJ33" s="60"/>
      <c r="GK33" s="60"/>
      <c r="GL33" s="60"/>
      <c r="GM33" s="60"/>
      <c r="GN33" s="60"/>
      <c r="GO33" s="60"/>
      <c r="GP33" s="60"/>
      <c r="GQ33" s="61">
        <f xml:space="preserve"> IF( ISNUMBER(BH33), 0, 1 )</f>
        <v>0</v>
      </c>
      <c r="GR33" s="60"/>
      <c r="GS33" s="60"/>
      <c r="GT33" s="60"/>
      <c r="GU33" s="60"/>
      <c r="GV33" s="60"/>
      <c r="GW33" s="60"/>
      <c r="GX33" s="60"/>
      <c r="GY33" s="60"/>
      <c r="GZ33" s="61">
        <f xml:space="preserve"> IF( ISNUMBER(BQ33), 0, 1 )</f>
        <v>0</v>
      </c>
      <c r="HA33" s="60"/>
      <c r="HB33" s="60"/>
      <c r="HC33" s="60"/>
      <c r="HD33" s="60"/>
      <c r="HE33" s="60"/>
      <c r="HF33" s="60"/>
      <c r="HG33" s="60"/>
      <c r="HH33" s="60"/>
      <c r="HI33" s="61">
        <f xml:space="preserve"> IF( ISNUMBER(BZ33), 0, 1 )</f>
        <v>0</v>
      </c>
      <c r="HJ33" s="60"/>
      <c r="HK33" s="60"/>
      <c r="HL33" s="60"/>
      <c r="HM33" s="60"/>
      <c r="HN33" s="60"/>
      <c r="HO33" s="60"/>
      <c r="HP33" s="60"/>
      <c r="HQ33" s="60"/>
      <c r="HR33" s="61">
        <f xml:space="preserve"> IF( ISNUMBER(CI33), 0, 1 )</f>
        <v>0</v>
      </c>
      <c r="HS33" s="60"/>
      <c r="HT33" s="60"/>
      <c r="HU33" s="60"/>
      <c r="HV33" s="60"/>
      <c r="HW33" s="60"/>
      <c r="HX33" s="60"/>
      <c r="HY33" s="60"/>
      <c r="HZ33" s="60"/>
      <c r="IA33" s="61">
        <f xml:space="preserve"> IF( ISNUMBER(CR33), 0, 1 )</f>
        <v>0</v>
      </c>
      <c r="IB33" s="60"/>
      <c r="IC33" s="60"/>
      <c r="ID33" s="60"/>
      <c r="IE33" s="60"/>
      <c r="IF33" s="60"/>
      <c r="IG33" s="60"/>
      <c r="IH33" s="60"/>
      <c r="II33" s="60"/>
      <c r="IJ33" s="61">
        <f xml:space="preserve"> IF( ISNUMBER(DA33), 0, 1 )</f>
        <v>0</v>
      </c>
      <c r="IK33" s="60"/>
      <c r="IL33" s="60"/>
      <c r="IM33" s="60"/>
      <c r="IN33" s="60"/>
      <c r="IO33" s="60"/>
      <c r="IP33" s="60"/>
      <c r="IQ33" s="60"/>
      <c r="IR33" s="60"/>
      <c r="IS33" s="61">
        <f xml:space="preserve"> IF( ISNUMBER(DJ33), 0, 1 )</f>
        <v>0</v>
      </c>
      <c r="IT33" s="60"/>
      <c r="IU33" s="60"/>
      <c r="IV33" s="60"/>
      <c r="IW33" s="60"/>
      <c r="IX33" s="60"/>
      <c r="IY33" s="60"/>
      <c r="IZ33" s="60"/>
      <c r="JA33" s="60"/>
      <c r="JB33" s="61">
        <f xml:space="preserve"> IF( ISNUMBER(DS33), 0, 1 )</f>
        <v>0</v>
      </c>
      <c r="JC33" s="147"/>
    </row>
    <row r="34" spans="2:263" ht="14.25" customHeight="1" x14ac:dyDescent="0.25">
      <c r="B34" s="62">
        <v>19</v>
      </c>
      <c r="C34" s="63" t="s">
        <v>2011</v>
      </c>
      <c r="D34" s="702" t="s">
        <v>2012</v>
      </c>
      <c r="E34" s="64" t="s">
        <v>41</v>
      </c>
      <c r="F34" s="79">
        <v>3</v>
      </c>
      <c r="G34" s="656"/>
      <c r="H34" s="656"/>
      <c r="I34" s="656"/>
      <c r="J34" s="656"/>
      <c r="K34" s="656"/>
      <c r="L34" s="656"/>
      <c r="M34" s="656"/>
      <c r="N34" s="656"/>
      <c r="O34" s="787">
        <f>O32-O33</f>
        <v>1.6502100682191073E-2</v>
      </c>
      <c r="P34" s="748"/>
      <c r="Q34" s="748"/>
      <c r="R34" s="748"/>
      <c r="S34" s="748"/>
      <c r="T34" s="748"/>
      <c r="U34" s="748"/>
      <c r="V34" s="748"/>
      <c r="W34" s="748"/>
      <c r="X34" s="787">
        <f>X32-X33</f>
        <v>1.7267793377679669E-2</v>
      </c>
      <c r="Y34" s="748"/>
      <c r="Z34" s="748"/>
      <c r="AA34" s="748"/>
      <c r="AB34" s="748"/>
      <c r="AC34" s="748"/>
      <c r="AD34" s="748"/>
      <c r="AE34" s="748"/>
      <c r="AF34" s="748"/>
      <c r="AG34" s="787">
        <f>AG32-AG33</f>
        <v>1.6506412023738409E-2</v>
      </c>
      <c r="AH34" s="748"/>
      <c r="AI34" s="748"/>
      <c r="AJ34" s="748"/>
      <c r="AK34" s="748"/>
      <c r="AL34" s="748"/>
      <c r="AM34" s="748"/>
      <c r="AN34" s="748"/>
      <c r="AO34" s="748"/>
      <c r="AP34" s="787">
        <f>AP32-AP33</f>
        <v>1.9155937236307898E-2</v>
      </c>
      <c r="AQ34" s="748"/>
      <c r="AR34" s="748"/>
      <c r="AS34" s="748"/>
      <c r="AT34" s="748"/>
      <c r="AU34" s="748"/>
      <c r="AV34" s="748"/>
      <c r="AW34" s="748"/>
      <c r="AX34" s="748"/>
      <c r="AY34" s="787">
        <f>AY32-AY33</f>
        <v>2.2722686937021994E-2</v>
      </c>
      <c r="AZ34" s="748"/>
      <c r="BA34" s="748"/>
      <c r="BB34" s="748"/>
      <c r="BC34" s="748"/>
      <c r="BD34" s="748"/>
      <c r="BE34" s="748"/>
      <c r="BF34" s="748"/>
      <c r="BG34" s="748"/>
      <c r="BH34" s="787">
        <f>BH32-BH33</f>
        <v>1.9048969374952845E-2</v>
      </c>
      <c r="BI34" s="782"/>
      <c r="BJ34" s="783"/>
      <c r="BK34" s="783"/>
      <c r="BL34" s="783"/>
      <c r="BM34" s="783"/>
      <c r="BN34" s="783"/>
      <c r="BO34" s="783"/>
      <c r="BP34" s="783"/>
      <c r="BQ34" s="787">
        <f>BQ32-BQ33</f>
        <v>2.1319856146682085E-2</v>
      </c>
      <c r="BR34" s="783"/>
      <c r="BS34" s="783"/>
      <c r="BT34" s="783"/>
      <c r="BU34" s="783"/>
      <c r="BV34" s="783"/>
      <c r="BW34" s="783"/>
      <c r="BX34" s="783"/>
      <c r="BY34" s="783"/>
      <c r="BZ34" s="787">
        <f>BZ32-BZ33</f>
        <v>2.370111024631455E-2</v>
      </c>
      <c r="CA34" s="783"/>
      <c r="CB34" s="783"/>
      <c r="CC34" s="783"/>
      <c r="CD34" s="783"/>
      <c r="CE34" s="783"/>
      <c r="CF34" s="783"/>
      <c r="CG34" s="783"/>
      <c r="CH34" s="783"/>
      <c r="CI34" s="787">
        <f>CI32-CI33</f>
        <v>3.1739139840745896E-2</v>
      </c>
      <c r="CJ34" s="783"/>
      <c r="CK34" s="783"/>
      <c r="CL34" s="783"/>
      <c r="CM34" s="783"/>
      <c r="CN34" s="783"/>
      <c r="CO34" s="783"/>
      <c r="CP34" s="783"/>
      <c r="CQ34" s="783"/>
      <c r="CR34" s="787">
        <f>CR32-CR33</f>
        <v>3.1912249365112853E-2</v>
      </c>
      <c r="CS34" s="783"/>
      <c r="CT34" s="783"/>
      <c r="CU34" s="783"/>
      <c r="CV34" s="783"/>
      <c r="CW34" s="783"/>
      <c r="CX34" s="783"/>
      <c r="CY34" s="783"/>
      <c r="CZ34" s="783"/>
      <c r="DA34" s="787">
        <f>DA32-DA33</f>
        <v>3.2988253608482489E-2</v>
      </c>
      <c r="DB34" s="783"/>
      <c r="DC34" s="783"/>
      <c r="DD34" s="783"/>
      <c r="DE34" s="783"/>
      <c r="DF34" s="783"/>
      <c r="DG34" s="783"/>
      <c r="DH34" s="783"/>
      <c r="DI34" s="783"/>
      <c r="DJ34" s="787">
        <f>DJ32-DJ33</f>
        <v>3.2909473834203756E-2</v>
      </c>
      <c r="DK34" s="783"/>
      <c r="DL34" s="783"/>
      <c r="DM34" s="783"/>
      <c r="DN34" s="783"/>
      <c r="DO34" s="783"/>
      <c r="DP34" s="783"/>
      <c r="DQ34" s="783"/>
      <c r="DR34" s="783"/>
      <c r="DS34" s="787">
        <f>DS32-DS33</f>
        <v>3.371608493565318E-2</v>
      </c>
      <c r="DT34" s="657"/>
      <c r="DU34" s="784" t="s">
        <v>2013</v>
      </c>
      <c r="DV34" s="785"/>
      <c r="DX34" s="43"/>
      <c r="EA34" s="549"/>
      <c r="EB34" s="549"/>
      <c r="EC34" s="549"/>
      <c r="ED34" s="549"/>
      <c r="EE34" s="549"/>
      <c r="EF34" s="549"/>
      <c r="EG34" s="549"/>
      <c r="EH34" s="549"/>
      <c r="EI34" s="549"/>
      <c r="EJ34" s="549"/>
      <c r="EK34" s="549"/>
      <c r="EL34" s="549"/>
      <c r="EM34" s="549"/>
      <c r="EN34" s="549"/>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c r="JA34" s="60"/>
      <c r="JB34" s="60"/>
    </row>
    <row r="35" spans="2:263" ht="14.25" customHeight="1" x14ac:dyDescent="0.25">
      <c r="B35" s="62">
        <v>20</v>
      </c>
      <c r="C35" s="63" t="s">
        <v>2014</v>
      </c>
      <c r="D35" s="702" t="s">
        <v>2015</v>
      </c>
      <c r="E35" s="64" t="s">
        <v>41</v>
      </c>
      <c r="F35" s="79">
        <v>3</v>
      </c>
      <c r="G35" s="656"/>
      <c r="H35" s="656"/>
      <c r="I35" s="656"/>
      <c r="J35" s="656"/>
      <c r="K35" s="656"/>
      <c r="L35" s="656"/>
      <c r="M35" s="656"/>
      <c r="N35" s="656"/>
      <c r="O35" s="788">
        <v>1.9730566878024991E-2</v>
      </c>
      <c r="P35" s="748"/>
      <c r="Q35" s="748"/>
      <c r="R35" s="748"/>
      <c r="S35" s="748"/>
      <c r="T35" s="748"/>
      <c r="U35" s="748"/>
      <c r="V35" s="748"/>
      <c r="W35" s="748"/>
      <c r="X35" s="788">
        <v>4.2972658532366509E-2</v>
      </c>
      <c r="Y35" s="748"/>
      <c r="Z35" s="748"/>
      <c r="AA35" s="748"/>
      <c r="AB35" s="748"/>
      <c r="AC35" s="748"/>
      <c r="AD35" s="748"/>
      <c r="AE35" s="748"/>
      <c r="AF35" s="748"/>
      <c r="AG35" s="788">
        <v>4.4868643529956329E-2</v>
      </c>
      <c r="AH35" s="748"/>
      <c r="AI35" s="748"/>
      <c r="AJ35" s="748"/>
      <c r="AK35" s="748"/>
      <c r="AL35" s="748"/>
      <c r="AM35" s="748"/>
      <c r="AN35" s="748"/>
      <c r="AO35" s="748"/>
      <c r="AP35" s="788">
        <v>2.3042655706482305E-2</v>
      </c>
      <c r="AQ35" s="748"/>
      <c r="AR35" s="748"/>
      <c r="AS35" s="748"/>
      <c r="AT35" s="748"/>
      <c r="AU35" s="748"/>
      <c r="AV35" s="748"/>
      <c r="AW35" s="748"/>
      <c r="AX35" s="748"/>
      <c r="AY35" s="788">
        <v>2.7801758500000107E-2</v>
      </c>
      <c r="AZ35" s="748"/>
      <c r="BA35" s="748"/>
      <c r="BB35" s="748"/>
      <c r="BC35" s="748"/>
      <c r="BD35" s="748"/>
      <c r="BE35" s="748"/>
      <c r="BF35" s="748"/>
      <c r="BG35" s="748"/>
      <c r="BH35" s="788">
        <v>3.414545232226876E-2</v>
      </c>
      <c r="BI35" s="782"/>
      <c r="BJ35" s="783"/>
      <c r="BK35" s="783"/>
      <c r="BL35" s="783"/>
      <c r="BM35" s="783"/>
      <c r="BN35" s="783"/>
      <c r="BO35" s="783"/>
      <c r="BP35" s="783"/>
      <c r="BQ35" s="788">
        <v>2.6167601460905215E-2</v>
      </c>
      <c r="BR35" s="783"/>
      <c r="BS35" s="783"/>
      <c r="BT35" s="783"/>
      <c r="BU35" s="783"/>
      <c r="BV35" s="783"/>
      <c r="BW35" s="783"/>
      <c r="BX35" s="783"/>
      <c r="BY35" s="783"/>
      <c r="BZ35" s="788">
        <v>2.6926985255300687E-2</v>
      </c>
      <c r="CA35" s="783"/>
      <c r="CB35" s="783"/>
      <c r="CC35" s="783"/>
      <c r="CD35" s="783"/>
      <c r="CE35" s="783"/>
      <c r="CF35" s="783"/>
      <c r="CG35" s="783"/>
      <c r="CH35" s="783"/>
      <c r="CI35" s="788">
        <v>2.7404669973729725E-2</v>
      </c>
      <c r="CJ35" s="783"/>
      <c r="CK35" s="783"/>
      <c r="CL35" s="783"/>
      <c r="CM35" s="783"/>
      <c r="CN35" s="783"/>
      <c r="CO35" s="783"/>
      <c r="CP35" s="783"/>
      <c r="CQ35" s="783"/>
      <c r="CR35" s="788">
        <v>2.7913300648442142E-2</v>
      </c>
      <c r="CS35" s="783"/>
      <c r="CT35" s="783"/>
      <c r="CU35" s="783"/>
      <c r="CV35" s="783"/>
      <c r="CW35" s="783"/>
      <c r="CX35" s="783"/>
      <c r="CY35" s="783"/>
      <c r="CZ35" s="783"/>
      <c r="DA35" s="788">
        <v>2.8439466365665276E-2</v>
      </c>
      <c r="DB35" s="783"/>
      <c r="DC35" s="783"/>
      <c r="DD35" s="783"/>
      <c r="DE35" s="783"/>
      <c r="DF35" s="783"/>
      <c r="DG35" s="783"/>
      <c r="DH35" s="783"/>
      <c r="DI35" s="783"/>
      <c r="DJ35" s="788">
        <v>2.8992045197150162E-2</v>
      </c>
      <c r="DK35" s="783"/>
      <c r="DL35" s="783"/>
      <c r="DM35" s="783"/>
      <c r="DN35" s="783"/>
      <c r="DO35" s="783"/>
      <c r="DP35" s="783"/>
      <c r="DQ35" s="783"/>
      <c r="DR35" s="783"/>
      <c r="DS35" s="788">
        <v>2.9565507851149784E-2</v>
      </c>
      <c r="DT35" s="657"/>
      <c r="DU35" s="784"/>
      <c r="DV35" s="785"/>
      <c r="DX35" s="43">
        <f xml:space="preserve"> IF( SUM( EP35:JB35 ) = 0, 0, $EP$5 )</f>
        <v>0</v>
      </c>
      <c r="EA35" s="549"/>
      <c r="EB35" s="549"/>
      <c r="EC35" s="549"/>
      <c r="ED35" s="549"/>
      <c r="EE35" s="549"/>
      <c r="EF35" s="549"/>
      <c r="EG35" s="549"/>
      <c r="EH35" s="549"/>
      <c r="EI35" s="549"/>
      <c r="EJ35" s="549"/>
      <c r="EK35" s="549"/>
      <c r="EL35" s="549"/>
      <c r="EM35" s="549"/>
      <c r="EN35" s="549"/>
      <c r="EP35" s="60"/>
      <c r="EQ35" s="60"/>
      <c r="ER35" s="60"/>
      <c r="ES35" s="60"/>
      <c r="ET35" s="60"/>
      <c r="EU35" s="60"/>
      <c r="EV35" s="60"/>
      <c r="EW35" s="60"/>
      <c r="EX35" s="61">
        <f xml:space="preserve"> IF( ISNUMBER(O35), 0, 1 )</f>
        <v>0</v>
      </c>
      <c r="EY35" s="60"/>
      <c r="EZ35" s="60"/>
      <c r="FA35" s="60"/>
      <c r="FB35" s="60"/>
      <c r="FC35" s="60"/>
      <c r="FD35" s="60"/>
      <c r="FE35" s="60"/>
      <c r="FF35" s="60"/>
      <c r="FG35" s="61">
        <f xml:space="preserve"> IF( ISNUMBER(X35), 0, 1 )</f>
        <v>0</v>
      </c>
      <c r="FH35" s="60"/>
      <c r="FI35" s="60"/>
      <c r="FJ35" s="60"/>
      <c r="FK35" s="60"/>
      <c r="FL35" s="60"/>
      <c r="FM35" s="60"/>
      <c r="FN35" s="60"/>
      <c r="FO35" s="60"/>
      <c r="FP35" s="61">
        <f xml:space="preserve"> IF( ISNUMBER(AG35), 0, 1 )</f>
        <v>0</v>
      </c>
      <c r="FQ35" s="60"/>
      <c r="FR35" s="60"/>
      <c r="FS35" s="60"/>
      <c r="FT35" s="60"/>
      <c r="FU35" s="60"/>
      <c r="FV35" s="60"/>
      <c r="FW35" s="60"/>
      <c r="FX35" s="60"/>
      <c r="FY35" s="61">
        <f xml:space="preserve"> IF( ISNUMBER(AP35), 0, 1 )</f>
        <v>0</v>
      </c>
      <c r="FZ35" s="60"/>
      <c r="GA35" s="60"/>
      <c r="GB35" s="60"/>
      <c r="GC35" s="60"/>
      <c r="GD35" s="60"/>
      <c r="GE35" s="60"/>
      <c r="GF35" s="60"/>
      <c r="GG35" s="60"/>
      <c r="GH35" s="61">
        <f xml:space="preserve"> IF( ISNUMBER(AY35), 0, 1 )</f>
        <v>0</v>
      </c>
      <c r="GI35" s="60"/>
      <c r="GJ35" s="60"/>
      <c r="GK35" s="60"/>
      <c r="GL35" s="60"/>
      <c r="GM35" s="60"/>
      <c r="GN35" s="60"/>
      <c r="GO35" s="60"/>
      <c r="GP35" s="60"/>
      <c r="GQ35" s="61">
        <f xml:space="preserve"> IF( ISNUMBER(BH35), 0, 1 )</f>
        <v>0</v>
      </c>
      <c r="GR35" s="60"/>
      <c r="GS35" s="60"/>
      <c r="GT35" s="60"/>
      <c r="GU35" s="60"/>
      <c r="GV35" s="60"/>
      <c r="GW35" s="60"/>
      <c r="GX35" s="60"/>
      <c r="GY35" s="60"/>
      <c r="GZ35" s="61">
        <f xml:space="preserve"> IF( ISNUMBER(BQ35), 0, 1 )</f>
        <v>0</v>
      </c>
      <c r="HA35" s="60"/>
      <c r="HB35" s="60"/>
      <c r="HC35" s="60"/>
      <c r="HD35" s="60"/>
      <c r="HE35" s="60"/>
      <c r="HF35" s="60"/>
      <c r="HG35" s="60"/>
      <c r="HH35" s="60"/>
      <c r="HI35" s="61">
        <f xml:space="preserve"> IF( ISNUMBER(BZ35), 0, 1 )</f>
        <v>0</v>
      </c>
      <c r="HJ35" s="60"/>
      <c r="HK35" s="60"/>
      <c r="HL35" s="60"/>
      <c r="HM35" s="60"/>
      <c r="HN35" s="60"/>
      <c r="HO35" s="60"/>
      <c r="HP35" s="60"/>
      <c r="HQ35" s="60"/>
      <c r="HR35" s="61">
        <f xml:space="preserve"> IF( ISNUMBER(CI35), 0, 1 )</f>
        <v>0</v>
      </c>
      <c r="HS35" s="60"/>
      <c r="HT35" s="60"/>
      <c r="HU35" s="60"/>
      <c r="HV35" s="60"/>
      <c r="HW35" s="60"/>
      <c r="HX35" s="60"/>
      <c r="HY35" s="60"/>
      <c r="HZ35" s="60"/>
      <c r="IA35" s="61">
        <f xml:space="preserve"> IF( ISNUMBER(CR35), 0, 1 )</f>
        <v>0</v>
      </c>
      <c r="IB35" s="60"/>
      <c r="IC35" s="60"/>
      <c r="ID35" s="60"/>
      <c r="IE35" s="60"/>
      <c r="IF35" s="60"/>
      <c r="IG35" s="60"/>
      <c r="IH35" s="60"/>
      <c r="II35" s="60"/>
      <c r="IJ35" s="61">
        <f xml:space="preserve"> IF( ISNUMBER(DA35), 0, 1 )</f>
        <v>0</v>
      </c>
      <c r="IK35" s="60"/>
      <c r="IL35" s="60"/>
      <c r="IM35" s="60"/>
      <c r="IN35" s="60"/>
      <c r="IO35" s="60"/>
      <c r="IP35" s="60"/>
      <c r="IQ35" s="60"/>
      <c r="IR35" s="60"/>
      <c r="IS35" s="61">
        <f xml:space="preserve"> IF( ISNUMBER(DJ35), 0, 1 )</f>
        <v>0</v>
      </c>
      <c r="IT35" s="60"/>
      <c r="IU35" s="60"/>
      <c r="IV35" s="60"/>
      <c r="IW35" s="60"/>
      <c r="IX35" s="60"/>
      <c r="IY35" s="60"/>
      <c r="IZ35" s="60"/>
      <c r="JA35" s="60"/>
      <c r="JB35" s="61">
        <f xml:space="preserve"> IF( ISNUMBER(DS35), 0, 1 )</f>
        <v>0</v>
      </c>
    </row>
    <row r="36" spans="2:263" ht="14.25" customHeight="1" x14ac:dyDescent="0.25">
      <c r="B36" s="62">
        <v>21</v>
      </c>
      <c r="C36" s="63" t="s">
        <v>2016</v>
      </c>
      <c r="D36" s="702" t="s">
        <v>2017</v>
      </c>
      <c r="E36" s="64" t="s">
        <v>41</v>
      </c>
      <c r="F36" s="79">
        <v>3</v>
      </c>
      <c r="G36" s="656"/>
      <c r="H36" s="656"/>
      <c r="I36" s="656"/>
      <c r="J36" s="656"/>
      <c r="K36" s="656"/>
      <c r="L36" s="656"/>
      <c r="M36" s="656"/>
      <c r="N36" s="656"/>
      <c r="O36" s="786">
        <v>0</v>
      </c>
      <c r="P36" s="748"/>
      <c r="Q36" s="748"/>
      <c r="R36" s="748"/>
      <c r="S36" s="748"/>
      <c r="T36" s="748"/>
      <c r="U36" s="748"/>
      <c r="V36" s="748"/>
      <c r="W36" s="748"/>
      <c r="X36" s="786">
        <v>0</v>
      </c>
      <c r="Y36" s="748"/>
      <c r="Z36" s="748"/>
      <c r="AA36" s="748"/>
      <c r="AB36" s="748"/>
      <c r="AC36" s="748"/>
      <c r="AD36" s="748"/>
      <c r="AE36" s="748"/>
      <c r="AF36" s="748"/>
      <c r="AG36" s="786">
        <v>0</v>
      </c>
      <c r="AH36" s="748"/>
      <c r="AI36" s="748"/>
      <c r="AJ36" s="748"/>
      <c r="AK36" s="748"/>
      <c r="AL36" s="748"/>
      <c r="AM36" s="748"/>
      <c r="AN36" s="748"/>
      <c r="AO36" s="748"/>
      <c r="AP36" s="786">
        <v>0</v>
      </c>
      <c r="AQ36" s="748"/>
      <c r="AR36" s="748"/>
      <c r="AS36" s="748"/>
      <c r="AT36" s="748"/>
      <c r="AU36" s="748"/>
      <c r="AV36" s="748"/>
      <c r="AW36" s="748"/>
      <c r="AX36" s="748"/>
      <c r="AY36" s="786">
        <v>0</v>
      </c>
      <c r="AZ36" s="748"/>
      <c r="BA36" s="748"/>
      <c r="BB36" s="748"/>
      <c r="BC36" s="748"/>
      <c r="BD36" s="748"/>
      <c r="BE36" s="748"/>
      <c r="BF36" s="748"/>
      <c r="BG36" s="748"/>
      <c r="BH36" s="786">
        <v>0</v>
      </c>
      <c r="BI36" s="782"/>
      <c r="BJ36" s="783"/>
      <c r="BK36" s="783"/>
      <c r="BL36" s="783"/>
      <c r="BM36" s="783"/>
      <c r="BN36" s="783"/>
      <c r="BO36" s="783"/>
      <c r="BP36" s="783"/>
      <c r="BQ36" s="786">
        <v>0</v>
      </c>
      <c r="BR36" s="783"/>
      <c r="BS36" s="783"/>
      <c r="BT36" s="783"/>
      <c r="BU36" s="783"/>
      <c r="BV36" s="783"/>
      <c r="BW36" s="783"/>
      <c r="BX36" s="783"/>
      <c r="BY36" s="783"/>
      <c r="BZ36" s="786">
        <v>0</v>
      </c>
      <c r="CA36" s="783"/>
      <c r="CB36" s="783"/>
      <c r="CC36" s="783"/>
      <c r="CD36" s="783"/>
      <c r="CE36" s="783"/>
      <c r="CF36" s="783"/>
      <c r="CG36" s="783"/>
      <c r="CH36" s="783"/>
      <c r="CI36" s="786">
        <v>0</v>
      </c>
      <c r="CJ36" s="783"/>
      <c r="CK36" s="783"/>
      <c r="CL36" s="783"/>
      <c r="CM36" s="783"/>
      <c r="CN36" s="783"/>
      <c r="CO36" s="783"/>
      <c r="CP36" s="783"/>
      <c r="CQ36" s="783"/>
      <c r="CR36" s="786">
        <v>0</v>
      </c>
      <c r="CS36" s="783"/>
      <c r="CT36" s="783"/>
      <c r="CU36" s="783"/>
      <c r="CV36" s="783"/>
      <c r="CW36" s="783"/>
      <c r="CX36" s="783"/>
      <c r="CY36" s="783"/>
      <c r="CZ36" s="783"/>
      <c r="DA36" s="786">
        <v>0</v>
      </c>
      <c r="DB36" s="783"/>
      <c r="DC36" s="783"/>
      <c r="DD36" s="783"/>
      <c r="DE36" s="783"/>
      <c r="DF36" s="783"/>
      <c r="DG36" s="783"/>
      <c r="DH36" s="783"/>
      <c r="DI36" s="783"/>
      <c r="DJ36" s="786">
        <v>0</v>
      </c>
      <c r="DK36" s="783"/>
      <c r="DL36" s="783"/>
      <c r="DM36" s="783"/>
      <c r="DN36" s="783"/>
      <c r="DO36" s="783"/>
      <c r="DP36" s="783"/>
      <c r="DQ36" s="783"/>
      <c r="DR36" s="783"/>
      <c r="DS36" s="786">
        <v>0</v>
      </c>
      <c r="DT36" s="657"/>
      <c r="DU36" s="784"/>
      <c r="DV36" s="785"/>
      <c r="DX36" s="43">
        <f xml:space="preserve"> IF( SUM( EP36:JB36 ) = 0, 0, $EP$5 )</f>
        <v>0</v>
      </c>
      <c r="EA36" s="549"/>
      <c r="EB36" s="549"/>
      <c r="EC36" s="549"/>
      <c r="ED36" s="549"/>
      <c r="EE36" s="549"/>
      <c r="EF36" s="549"/>
      <c r="EG36" s="549"/>
      <c r="EH36" s="549"/>
      <c r="EI36" s="549"/>
      <c r="EJ36" s="549"/>
      <c r="EK36" s="549"/>
      <c r="EL36" s="549"/>
      <c r="EM36" s="549"/>
      <c r="EN36" s="549"/>
      <c r="EP36" s="60"/>
      <c r="EQ36" s="60"/>
      <c r="ER36" s="60"/>
      <c r="ES36" s="60"/>
      <c r="ET36" s="60"/>
      <c r="EU36" s="60"/>
      <c r="EV36" s="60"/>
      <c r="EW36" s="60"/>
      <c r="EX36" s="61">
        <f xml:space="preserve"> IF( ISNUMBER(O36), 0, 1 )</f>
        <v>0</v>
      </c>
      <c r="EY36" s="60"/>
      <c r="EZ36" s="60"/>
      <c r="FA36" s="60"/>
      <c r="FB36" s="60"/>
      <c r="FC36" s="60"/>
      <c r="FD36" s="60"/>
      <c r="FE36" s="60"/>
      <c r="FF36" s="60"/>
      <c r="FG36" s="61">
        <f xml:space="preserve"> IF( ISNUMBER(X36), 0, 1 )</f>
        <v>0</v>
      </c>
      <c r="FH36" s="60"/>
      <c r="FI36" s="60"/>
      <c r="FJ36" s="60"/>
      <c r="FK36" s="60"/>
      <c r="FL36" s="60"/>
      <c r="FM36" s="60"/>
      <c r="FN36" s="60"/>
      <c r="FO36" s="60"/>
      <c r="FP36" s="61">
        <f xml:space="preserve"> IF( ISNUMBER(AG36), 0, 1 )</f>
        <v>0</v>
      </c>
      <c r="FQ36" s="60"/>
      <c r="FR36" s="60"/>
      <c r="FS36" s="60"/>
      <c r="FT36" s="60"/>
      <c r="FU36" s="60"/>
      <c r="FV36" s="60"/>
      <c r="FW36" s="60"/>
      <c r="FX36" s="60"/>
      <c r="FY36" s="61">
        <f xml:space="preserve"> IF( ISNUMBER(AP36), 0, 1 )</f>
        <v>0</v>
      </c>
      <c r="FZ36" s="60"/>
      <c r="GA36" s="60"/>
      <c r="GB36" s="60"/>
      <c r="GC36" s="60"/>
      <c r="GD36" s="60"/>
      <c r="GE36" s="60"/>
      <c r="GF36" s="60"/>
      <c r="GG36" s="60"/>
      <c r="GH36" s="61">
        <f xml:space="preserve"> IF( ISNUMBER(AY36), 0, 1 )</f>
        <v>0</v>
      </c>
      <c r="GI36" s="60"/>
      <c r="GJ36" s="60"/>
      <c r="GK36" s="60"/>
      <c r="GL36" s="60"/>
      <c r="GM36" s="60"/>
      <c r="GN36" s="60"/>
      <c r="GO36" s="60"/>
      <c r="GP36" s="60"/>
      <c r="GQ36" s="61">
        <f xml:space="preserve"> IF( ISNUMBER(BH36), 0, 1 )</f>
        <v>0</v>
      </c>
      <c r="GR36" s="60"/>
      <c r="GS36" s="60"/>
      <c r="GT36" s="60"/>
      <c r="GU36" s="60"/>
      <c r="GV36" s="60"/>
      <c r="GW36" s="60"/>
      <c r="GX36" s="60"/>
      <c r="GY36" s="60"/>
      <c r="GZ36" s="61">
        <f xml:space="preserve"> IF( ISNUMBER(BQ36), 0, 1 )</f>
        <v>0</v>
      </c>
      <c r="HA36" s="60"/>
      <c r="HB36" s="60"/>
      <c r="HC36" s="60"/>
      <c r="HD36" s="60"/>
      <c r="HE36" s="60"/>
      <c r="HF36" s="60"/>
      <c r="HG36" s="60"/>
      <c r="HH36" s="60"/>
      <c r="HI36" s="61">
        <f xml:space="preserve"> IF( ISNUMBER(BZ36), 0, 1 )</f>
        <v>0</v>
      </c>
      <c r="HJ36" s="60"/>
      <c r="HK36" s="60"/>
      <c r="HL36" s="60"/>
      <c r="HM36" s="60"/>
      <c r="HN36" s="60"/>
      <c r="HO36" s="60"/>
      <c r="HP36" s="60"/>
      <c r="HQ36" s="60"/>
      <c r="HR36" s="61">
        <f xml:space="preserve"> IF( ISNUMBER(CI36), 0, 1 )</f>
        <v>0</v>
      </c>
      <c r="HS36" s="60"/>
      <c r="HT36" s="60"/>
      <c r="HU36" s="60"/>
      <c r="HV36" s="60"/>
      <c r="HW36" s="60"/>
      <c r="HX36" s="60"/>
      <c r="HY36" s="60"/>
      <c r="HZ36" s="60"/>
      <c r="IA36" s="61">
        <f xml:space="preserve"> IF( ISNUMBER(CR36), 0, 1 )</f>
        <v>0</v>
      </c>
      <c r="IB36" s="60"/>
      <c r="IC36" s="60"/>
      <c r="ID36" s="60"/>
      <c r="IE36" s="60"/>
      <c r="IF36" s="60"/>
      <c r="IG36" s="60"/>
      <c r="IH36" s="60"/>
      <c r="II36" s="60"/>
      <c r="IJ36" s="61">
        <f xml:space="preserve"> IF( ISNUMBER(DA36), 0, 1 )</f>
        <v>0</v>
      </c>
      <c r="IK36" s="60"/>
      <c r="IL36" s="60"/>
      <c r="IM36" s="60"/>
      <c r="IN36" s="60"/>
      <c r="IO36" s="60"/>
      <c r="IP36" s="60"/>
      <c r="IQ36" s="60"/>
      <c r="IR36" s="60"/>
      <c r="IS36" s="61">
        <f xml:space="preserve"> IF( ISNUMBER(DJ36), 0, 1 )</f>
        <v>0</v>
      </c>
      <c r="IT36" s="60"/>
      <c r="IU36" s="60"/>
      <c r="IV36" s="60"/>
      <c r="IW36" s="60"/>
      <c r="IX36" s="60"/>
      <c r="IY36" s="60"/>
      <c r="IZ36" s="60"/>
      <c r="JA36" s="60"/>
      <c r="JB36" s="61">
        <f xml:space="preserve"> IF( ISNUMBER(DS36), 0, 1 )</f>
        <v>0</v>
      </c>
    </row>
    <row r="37" spans="2:263" ht="14.25" customHeight="1" x14ac:dyDescent="0.25">
      <c r="B37" s="62">
        <v>22</v>
      </c>
      <c r="C37" s="63" t="s">
        <v>2018</v>
      </c>
      <c r="D37" s="702" t="s">
        <v>2019</v>
      </c>
      <c r="E37" s="64" t="s">
        <v>41</v>
      </c>
      <c r="F37" s="79">
        <v>3</v>
      </c>
      <c r="G37" s="656"/>
      <c r="H37" s="656"/>
      <c r="I37" s="656"/>
      <c r="J37" s="656"/>
      <c r="K37" s="656"/>
      <c r="L37" s="656"/>
      <c r="M37" s="656"/>
      <c r="N37" s="656"/>
      <c r="O37" s="789">
        <f>O35-O36</f>
        <v>1.9730566878024991E-2</v>
      </c>
      <c r="P37" s="748"/>
      <c r="Q37" s="748"/>
      <c r="R37" s="748"/>
      <c r="S37" s="748"/>
      <c r="T37" s="748"/>
      <c r="U37" s="748"/>
      <c r="V37" s="748"/>
      <c r="W37" s="748"/>
      <c r="X37" s="789">
        <f>X35-X36</f>
        <v>4.2972658532366509E-2</v>
      </c>
      <c r="Y37" s="748"/>
      <c r="Z37" s="748"/>
      <c r="AA37" s="748"/>
      <c r="AB37" s="748"/>
      <c r="AC37" s="748"/>
      <c r="AD37" s="748"/>
      <c r="AE37" s="748"/>
      <c r="AF37" s="748"/>
      <c r="AG37" s="789">
        <f>AG35-AG36</f>
        <v>4.4868643529956329E-2</v>
      </c>
      <c r="AH37" s="748"/>
      <c r="AI37" s="748"/>
      <c r="AJ37" s="748"/>
      <c r="AK37" s="748"/>
      <c r="AL37" s="748"/>
      <c r="AM37" s="748"/>
      <c r="AN37" s="748"/>
      <c r="AO37" s="748"/>
      <c r="AP37" s="789">
        <f>AP35-AP36</f>
        <v>2.3042655706482305E-2</v>
      </c>
      <c r="AQ37" s="748"/>
      <c r="AR37" s="748"/>
      <c r="AS37" s="748"/>
      <c r="AT37" s="748"/>
      <c r="AU37" s="748"/>
      <c r="AV37" s="748"/>
      <c r="AW37" s="748"/>
      <c r="AX37" s="748"/>
      <c r="AY37" s="789">
        <f>AY35-AY36</f>
        <v>2.7801758500000107E-2</v>
      </c>
      <c r="AZ37" s="748"/>
      <c r="BA37" s="748"/>
      <c r="BB37" s="748"/>
      <c r="BC37" s="748"/>
      <c r="BD37" s="748"/>
      <c r="BE37" s="748"/>
      <c r="BF37" s="748"/>
      <c r="BG37" s="748"/>
      <c r="BH37" s="789">
        <f>BH35-BH36</f>
        <v>3.414545232226876E-2</v>
      </c>
      <c r="BI37" s="782"/>
      <c r="BJ37" s="783"/>
      <c r="BK37" s="783"/>
      <c r="BL37" s="783"/>
      <c r="BM37" s="783"/>
      <c r="BN37" s="783"/>
      <c r="BO37" s="783"/>
      <c r="BP37" s="783"/>
      <c r="BQ37" s="789">
        <f>BQ35-BQ36</f>
        <v>2.6167601460905215E-2</v>
      </c>
      <c r="BR37" s="783"/>
      <c r="BS37" s="783"/>
      <c r="BT37" s="783"/>
      <c r="BU37" s="783"/>
      <c r="BV37" s="783"/>
      <c r="BW37" s="783"/>
      <c r="BX37" s="783"/>
      <c r="BY37" s="783"/>
      <c r="BZ37" s="789">
        <f>BZ35-BZ36</f>
        <v>2.6926985255300687E-2</v>
      </c>
      <c r="CA37" s="783"/>
      <c r="CB37" s="783"/>
      <c r="CC37" s="783"/>
      <c r="CD37" s="783"/>
      <c r="CE37" s="783"/>
      <c r="CF37" s="783"/>
      <c r="CG37" s="783"/>
      <c r="CH37" s="783"/>
      <c r="CI37" s="789">
        <f>CI35-CI36</f>
        <v>2.7404669973729725E-2</v>
      </c>
      <c r="CJ37" s="783"/>
      <c r="CK37" s="783"/>
      <c r="CL37" s="783"/>
      <c r="CM37" s="783"/>
      <c r="CN37" s="783"/>
      <c r="CO37" s="783"/>
      <c r="CP37" s="783"/>
      <c r="CQ37" s="783"/>
      <c r="CR37" s="789">
        <f>CR35-CR36</f>
        <v>2.7913300648442142E-2</v>
      </c>
      <c r="CS37" s="783"/>
      <c r="CT37" s="783"/>
      <c r="CU37" s="783"/>
      <c r="CV37" s="751"/>
      <c r="CW37" s="751"/>
      <c r="CX37" s="751"/>
      <c r="CY37" s="751"/>
      <c r="CZ37" s="751"/>
      <c r="DA37" s="789">
        <f>DA35-DA36</f>
        <v>2.8439466365665276E-2</v>
      </c>
      <c r="DB37" s="751"/>
      <c r="DC37" s="751"/>
      <c r="DD37" s="751"/>
      <c r="DE37" s="783"/>
      <c r="DF37" s="783"/>
      <c r="DG37" s="783"/>
      <c r="DH37" s="783"/>
      <c r="DI37" s="783"/>
      <c r="DJ37" s="789">
        <f>DJ35-DJ36</f>
        <v>2.8992045197150162E-2</v>
      </c>
      <c r="DK37" s="783"/>
      <c r="DL37" s="783"/>
      <c r="DM37" s="783"/>
      <c r="DN37" s="783"/>
      <c r="DO37" s="783"/>
      <c r="DP37" s="783"/>
      <c r="DQ37" s="783"/>
      <c r="DR37" s="783"/>
      <c r="DS37" s="789">
        <f>DS35-DS36</f>
        <v>2.9565507851149784E-2</v>
      </c>
      <c r="DT37" s="657"/>
      <c r="DU37" s="784" t="s">
        <v>2020</v>
      </c>
      <c r="DV37" s="785"/>
      <c r="DX37" s="43"/>
      <c r="EA37" s="549"/>
      <c r="EB37" s="549"/>
      <c r="EC37" s="549"/>
      <c r="ED37" s="549"/>
      <c r="EE37" s="549"/>
      <c r="EF37" s="549"/>
      <c r="EG37" s="549"/>
      <c r="EH37" s="549"/>
      <c r="EI37" s="549"/>
      <c r="EJ37" s="549"/>
      <c r="EK37" s="549"/>
      <c r="EL37" s="549"/>
      <c r="EM37" s="549"/>
      <c r="EN37" s="549"/>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c r="IX37" s="60"/>
      <c r="IY37" s="60"/>
      <c r="IZ37" s="60"/>
      <c r="JA37" s="60"/>
      <c r="JB37" s="60"/>
    </row>
    <row r="38" spans="2:263" s="707" customFormat="1" ht="14.25" customHeight="1" thickBot="1" x14ac:dyDescent="0.3">
      <c r="B38" s="95">
        <v>23</v>
      </c>
      <c r="C38" s="790" t="s">
        <v>2021</v>
      </c>
      <c r="D38" s="177" t="s">
        <v>2022</v>
      </c>
      <c r="E38" s="97" t="s">
        <v>41</v>
      </c>
      <c r="F38" s="465">
        <v>3</v>
      </c>
      <c r="G38" s="656"/>
      <c r="H38" s="656"/>
      <c r="I38" s="656"/>
      <c r="J38" s="656"/>
      <c r="K38" s="656"/>
      <c r="L38" s="656"/>
      <c r="M38" s="656"/>
      <c r="N38" s="656"/>
      <c r="O38" s="791">
        <f>O34+O37</f>
        <v>3.6232667560216064E-2</v>
      </c>
      <c r="P38" s="748"/>
      <c r="Q38" s="748"/>
      <c r="R38" s="748"/>
      <c r="S38" s="748"/>
      <c r="T38" s="748"/>
      <c r="U38" s="748"/>
      <c r="V38" s="748"/>
      <c r="W38" s="748"/>
      <c r="X38" s="791">
        <f>X34+X37</f>
        <v>6.0240451910046178E-2</v>
      </c>
      <c r="Y38" s="748"/>
      <c r="Z38" s="748"/>
      <c r="AA38" s="748"/>
      <c r="AB38" s="748"/>
      <c r="AC38" s="748"/>
      <c r="AD38" s="748"/>
      <c r="AE38" s="748"/>
      <c r="AF38" s="748"/>
      <c r="AG38" s="791">
        <f>AG34+AG37</f>
        <v>6.1375055553694741E-2</v>
      </c>
      <c r="AH38" s="748"/>
      <c r="AI38" s="748"/>
      <c r="AJ38" s="748"/>
      <c r="AK38" s="748"/>
      <c r="AL38" s="748"/>
      <c r="AM38" s="748"/>
      <c r="AN38" s="748"/>
      <c r="AO38" s="748"/>
      <c r="AP38" s="791">
        <f>AP34+AP37</f>
        <v>4.21985929427902E-2</v>
      </c>
      <c r="AQ38" s="748"/>
      <c r="AR38" s="748"/>
      <c r="AS38" s="748"/>
      <c r="AT38" s="748"/>
      <c r="AU38" s="748"/>
      <c r="AV38" s="748"/>
      <c r="AW38" s="748"/>
      <c r="AX38" s="748"/>
      <c r="AY38" s="791">
        <f>AY34+AY37</f>
        <v>5.05244454370221E-2</v>
      </c>
      <c r="AZ38" s="748"/>
      <c r="BA38" s="748"/>
      <c r="BB38" s="748"/>
      <c r="BC38" s="748"/>
      <c r="BD38" s="748"/>
      <c r="BE38" s="748"/>
      <c r="BF38" s="748"/>
      <c r="BG38" s="748"/>
      <c r="BH38" s="791">
        <f>BH34+BH37</f>
        <v>5.3194421697221606E-2</v>
      </c>
      <c r="BI38" s="748"/>
      <c r="BJ38" s="751"/>
      <c r="BK38" s="751"/>
      <c r="BL38" s="751"/>
      <c r="BM38" s="751"/>
      <c r="BN38" s="751"/>
      <c r="BO38" s="751"/>
      <c r="BP38" s="751"/>
      <c r="BQ38" s="791">
        <f>BQ34+BQ37</f>
        <v>4.7487457607587297E-2</v>
      </c>
      <c r="BR38" s="751"/>
      <c r="BS38" s="751"/>
      <c r="BT38" s="751"/>
      <c r="BU38" s="751"/>
      <c r="BV38" s="751"/>
      <c r="BW38" s="751"/>
      <c r="BX38" s="751"/>
      <c r="BY38" s="751"/>
      <c r="BZ38" s="791">
        <f>BZ34+BZ37</f>
        <v>5.0628095501615233E-2</v>
      </c>
      <c r="CA38" s="751"/>
      <c r="CB38" s="751"/>
      <c r="CC38" s="751"/>
      <c r="CD38" s="751"/>
      <c r="CE38" s="751"/>
      <c r="CF38" s="751"/>
      <c r="CG38" s="751"/>
      <c r="CH38" s="751"/>
      <c r="CI38" s="791">
        <f>CI34+CI37</f>
        <v>5.9143809814475617E-2</v>
      </c>
      <c r="CJ38" s="751"/>
      <c r="CK38" s="751"/>
      <c r="CL38" s="751"/>
      <c r="CM38" s="751"/>
      <c r="CN38" s="751"/>
      <c r="CO38" s="751"/>
      <c r="CP38" s="751"/>
      <c r="CQ38" s="751"/>
      <c r="CR38" s="791">
        <f>CR34+CR37</f>
        <v>5.9825550013554996E-2</v>
      </c>
      <c r="CS38" s="751"/>
      <c r="CT38" s="751"/>
      <c r="CU38" s="751"/>
      <c r="CV38" s="751"/>
      <c r="CW38" s="751"/>
      <c r="CX38" s="751"/>
      <c r="CY38" s="751"/>
      <c r="CZ38" s="751"/>
      <c r="DA38" s="791">
        <f>DA34+DA37</f>
        <v>6.1427719974147768E-2</v>
      </c>
      <c r="DB38" s="751"/>
      <c r="DC38" s="751"/>
      <c r="DD38" s="751"/>
      <c r="DE38" s="751"/>
      <c r="DF38" s="751"/>
      <c r="DG38" s="751"/>
      <c r="DH38" s="751"/>
      <c r="DI38" s="751"/>
      <c r="DJ38" s="791">
        <f>DJ34+DJ37</f>
        <v>6.1901519031353922E-2</v>
      </c>
      <c r="DK38" s="751"/>
      <c r="DL38" s="751"/>
      <c r="DM38" s="751"/>
      <c r="DN38" s="751"/>
      <c r="DO38" s="751"/>
      <c r="DP38" s="751"/>
      <c r="DQ38" s="751"/>
      <c r="DR38" s="751"/>
      <c r="DS38" s="791">
        <f>DS34+DS37</f>
        <v>6.3281592786802968E-2</v>
      </c>
      <c r="DT38" s="657"/>
      <c r="DU38" s="792" t="s">
        <v>2023</v>
      </c>
      <c r="DV38" s="793"/>
      <c r="DX38" s="43"/>
      <c r="DY38" s="14"/>
      <c r="EA38" s="710"/>
      <c r="EB38" s="710"/>
      <c r="EC38" s="710"/>
      <c r="ED38" s="710"/>
      <c r="EE38" s="710"/>
      <c r="EF38" s="710"/>
      <c r="EG38" s="710"/>
      <c r="EH38" s="710"/>
      <c r="EI38" s="710"/>
      <c r="EJ38" s="710"/>
      <c r="EK38" s="710"/>
      <c r="EL38" s="710"/>
      <c r="EM38" s="710"/>
      <c r="EN38" s="710"/>
      <c r="EO38" s="7"/>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c r="JA38" s="60"/>
      <c r="JB38" s="60"/>
      <c r="JC38" s="7"/>
    </row>
    <row r="39" spans="2:263" ht="14.25" customHeight="1" thickBot="1" x14ac:dyDescent="0.3">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c r="BD39" s="656"/>
      <c r="BE39" s="656"/>
      <c r="BF39" s="656"/>
      <c r="BG39" s="656"/>
      <c r="BH39" s="656"/>
      <c r="BI39" s="656"/>
      <c r="BJ39" s="657"/>
      <c r="BK39" s="657"/>
      <c r="BL39" s="657"/>
      <c r="BM39" s="657"/>
      <c r="BN39" s="657"/>
      <c r="BO39" s="657"/>
      <c r="BP39" s="657"/>
      <c r="BQ39" s="657"/>
      <c r="BR39" s="657"/>
      <c r="BS39" s="657"/>
      <c r="BT39" s="657"/>
      <c r="BU39" s="657"/>
      <c r="BV39" s="657"/>
      <c r="BW39" s="657"/>
      <c r="BX39" s="657"/>
      <c r="BY39" s="657"/>
      <c r="BZ39" s="657"/>
      <c r="CA39" s="657"/>
      <c r="CB39" s="657"/>
      <c r="CC39" s="657"/>
      <c r="CD39" s="657"/>
      <c r="CE39" s="657"/>
      <c r="CF39" s="657"/>
      <c r="CG39" s="657"/>
      <c r="CH39" s="657"/>
      <c r="CI39" s="657"/>
      <c r="CJ39" s="657"/>
      <c r="CK39" s="657"/>
      <c r="CL39" s="657"/>
      <c r="CM39" s="657"/>
      <c r="CN39" s="657"/>
      <c r="CO39" s="657"/>
      <c r="CP39" s="657"/>
      <c r="CQ39" s="657"/>
      <c r="CR39" s="657"/>
      <c r="CS39" s="657"/>
      <c r="CT39" s="657"/>
      <c r="CU39" s="657"/>
      <c r="CV39" s="657"/>
      <c r="CW39" s="657"/>
      <c r="CX39" s="657"/>
      <c r="CY39" s="657"/>
      <c r="CZ39" s="657"/>
      <c r="DA39" s="657"/>
      <c r="DB39" s="657"/>
      <c r="DC39" s="657"/>
      <c r="DD39" s="657"/>
      <c r="DE39" s="657"/>
      <c r="DF39" s="657"/>
      <c r="DG39" s="657"/>
      <c r="DH39" s="657"/>
      <c r="DI39" s="657"/>
      <c r="DJ39" s="657"/>
      <c r="DK39" s="657"/>
      <c r="DL39" s="657"/>
      <c r="DM39" s="657"/>
      <c r="DN39" s="657"/>
      <c r="DO39" s="657"/>
      <c r="DP39" s="657"/>
      <c r="DQ39" s="657"/>
      <c r="DR39" s="657"/>
      <c r="DS39" s="657"/>
      <c r="DT39" s="657"/>
      <c r="DU39" s="749"/>
      <c r="DV39" s="749"/>
      <c r="DX39" s="43"/>
      <c r="EA39" s="549"/>
      <c r="EB39" s="549"/>
      <c r="EC39" s="549"/>
      <c r="ED39" s="549"/>
      <c r="EE39" s="549"/>
      <c r="EF39" s="549"/>
      <c r="EG39" s="549"/>
      <c r="EH39" s="549"/>
      <c r="EI39" s="549"/>
      <c r="EJ39" s="549"/>
      <c r="EK39" s="549"/>
      <c r="EL39" s="549"/>
      <c r="EM39" s="549"/>
      <c r="EN39" s="549"/>
      <c r="EO39" s="124"/>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c r="JA39" s="60"/>
      <c r="JB39" s="60"/>
      <c r="JC39" s="124"/>
    </row>
    <row r="40" spans="2:263" ht="14.25" customHeight="1" thickBot="1" x14ac:dyDescent="0.3">
      <c r="B40" s="235" t="s">
        <v>187</v>
      </c>
      <c r="C40" s="153" t="s">
        <v>2024</v>
      </c>
      <c r="D40" s="656"/>
      <c r="E40" s="656"/>
      <c r="F40" s="656"/>
      <c r="G40" s="656"/>
      <c r="H40" s="656"/>
      <c r="I40" s="656"/>
      <c r="J40" s="656"/>
      <c r="K40" s="656"/>
      <c r="L40" s="656"/>
      <c r="M40" s="656"/>
      <c r="N40" s="656"/>
      <c r="O40" s="770">
        <v>2013</v>
      </c>
      <c r="P40" s="656"/>
      <c r="Q40" s="656"/>
      <c r="R40" s="656"/>
      <c r="S40" s="656"/>
      <c r="T40" s="656"/>
      <c r="U40" s="656"/>
      <c r="V40" s="656"/>
      <c r="W40" s="656"/>
      <c r="X40" s="770">
        <v>2014</v>
      </c>
      <c r="Y40" s="771"/>
      <c r="Z40" s="771"/>
      <c r="AA40" s="771"/>
      <c r="AB40" s="771"/>
      <c r="AC40" s="771"/>
      <c r="AD40" s="771"/>
      <c r="AE40" s="771"/>
      <c r="AF40" s="771"/>
      <c r="AG40" s="770">
        <v>2015</v>
      </c>
      <c r="AH40" s="771"/>
      <c r="AI40" s="771"/>
      <c r="AJ40" s="771"/>
      <c r="AK40" s="771"/>
      <c r="AL40" s="771"/>
      <c r="AM40" s="771"/>
      <c r="AN40" s="771"/>
      <c r="AO40" s="771"/>
      <c r="AP40" s="770">
        <v>2016</v>
      </c>
      <c r="AQ40" s="771"/>
      <c r="AR40" s="771"/>
      <c r="AS40" s="771"/>
      <c r="AT40" s="771"/>
      <c r="AU40" s="771"/>
      <c r="AV40" s="771"/>
      <c r="AW40" s="771"/>
      <c r="AX40" s="771"/>
      <c r="AY40" s="770">
        <v>2017</v>
      </c>
      <c r="AZ40" s="771"/>
      <c r="BA40" s="771"/>
      <c r="BB40" s="771"/>
      <c r="BC40" s="771"/>
      <c r="BD40" s="771"/>
      <c r="BE40" s="771"/>
      <c r="BF40" s="771"/>
      <c r="BG40" s="771"/>
      <c r="BH40" s="770">
        <v>2018</v>
      </c>
      <c r="BI40" s="771"/>
      <c r="BJ40" s="772"/>
      <c r="BK40" s="772"/>
      <c r="BL40" s="772"/>
      <c r="BM40" s="772"/>
      <c r="BN40" s="772"/>
      <c r="BO40" s="772"/>
      <c r="BP40" s="772"/>
      <c r="BQ40" s="770">
        <v>2019</v>
      </c>
      <c r="BR40" s="772"/>
      <c r="BS40" s="772"/>
      <c r="BT40" s="772"/>
      <c r="BU40" s="772"/>
      <c r="BV40" s="772"/>
      <c r="BW40" s="772"/>
      <c r="BX40" s="772"/>
      <c r="BY40" s="772"/>
      <c r="BZ40" s="770">
        <v>2020</v>
      </c>
      <c r="CA40" s="772"/>
      <c r="CB40" s="772"/>
      <c r="CC40" s="772"/>
      <c r="CD40" s="772"/>
      <c r="CE40" s="772"/>
      <c r="CF40" s="772"/>
      <c r="CG40" s="772"/>
      <c r="CH40" s="772"/>
      <c r="CI40" s="770">
        <v>2021</v>
      </c>
      <c r="CJ40" s="772"/>
      <c r="CK40" s="772"/>
      <c r="CL40" s="772"/>
      <c r="CM40" s="772"/>
      <c r="CN40" s="772"/>
      <c r="CO40" s="772"/>
      <c r="CP40" s="772"/>
      <c r="CQ40" s="772"/>
      <c r="CR40" s="770">
        <v>2022</v>
      </c>
      <c r="CS40" s="772"/>
      <c r="CT40" s="772"/>
      <c r="CU40" s="772"/>
      <c r="CV40" s="773"/>
      <c r="CW40" s="773"/>
      <c r="CX40" s="773"/>
      <c r="CY40" s="773"/>
      <c r="CZ40" s="773"/>
      <c r="DA40" s="770">
        <v>2023</v>
      </c>
      <c r="DB40" s="773"/>
      <c r="DC40" s="773"/>
      <c r="DD40" s="773"/>
      <c r="DE40" s="772"/>
      <c r="DF40" s="772"/>
      <c r="DG40" s="772"/>
      <c r="DH40" s="772"/>
      <c r="DI40" s="772"/>
      <c r="DJ40" s="770">
        <v>2024</v>
      </c>
      <c r="DK40" s="772"/>
      <c r="DL40" s="772"/>
      <c r="DM40" s="772"/>
      <c r="DN40" s="772"/>
      <c r="DO40" s="772"/>
      <c r="DP40" s="772"/>
      <c r="DQ40" s="772"/>
      <c r="DR40" s="772"/>
      <c r="DS40" s="770">
        <v>2025</v>
      </c>
      <c r="DT40" s="657"/>
      <c r="DU40" s="774"/>
      <c r="DV40" s="775"/>
      <c r="DX40" s="43"/>
      <c r="EA40" s="549"/>
      <c r="EB40" s="549"/>
      <c r="EC40" s="549"/>
      <c r="ED40" s="549"/>
      <c r="EE40" s="549"/>
      <c r="EF40" s="549"/>
      <c r="EG40" s="549"/>
      <c r="EH40" s="549"/>
      <c r="EI40" s="549"/>
      <c r="EJ40" s="549"/>
      <c r="EK40" s="549"/>
      <c r="EL40" s="549"/>
      <c r="EM40" s="549"/>
      <c r="EN40" s="549"/>
      <c r="EO40" s="124"/>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124"/>
    </row>
    <row r="41" spans="2:263" ht="14.25" customHeight="1" x14ac:dyDescent="0.25">
      <c r="B41" s="776">
        <v>24</v>
      </c>
      <c r="C41" s="794" t="s">
        <v>2025</v>
      </c>
      <c r="D41" s="778" t="s">
        <v>2026</v>
      </c>
      <c r="E41" s="779" t="s">
        <v>41</v>
      </c>
      <c r="F41" s="780">
        <v>3</v>
      </c>
      <c r="G41" s="656"/>
      <c r="H41" s="656"/>
      <c r="I41" s="656"/>
      <c r="J41" s="656"/>
      <c r="K41" s="656"/>
      <c r="L41" s="656"/>
      <c r="M41" s="656"/>
      <c r="N41" s="656"/>
      <c r="O41" s="795">
        <v>5.5892083136907411E-2</v>
      </c>
      <c r="P41" s="748"/>
      <c r="Q41" s="748"/>
      <c r="R41" s="748"/>
      <c r="S41" s="748"/>
      <c r="T41" s="748"/>
      <c r="U41" s="748"/>
      <c r="V41" s="748"/>
      <c r="W41" s="748"/>
      <c r="X41" s="795">
        <v>7.4655416090238291E-2</v>
      </c>
      <c r="Y41" s="748"/>
      <c r="Z41" s="748"/>
      <c r="AA41" s="748"/>
      <c r="AB41" s="748"/>
      <c r="AC41" s="748"/>
      <c r="AD41" s="748"/>
      <c r="AE41" s="748"/>
      <c r="AF41" s="748"/>
      <c r="AG41" s="795">
        <v>6.8937322361978817E-2</v>
      </c>
      <c r="AH41" s="748"/>
      <c r="AI41" s="748"/>
      <c r="AJ41" s="748"/>
      <c r="AK41" s="748"/>
      <c r="AL41" s="748"/>
      <c r="AM41" s="748"/>
      <c r="AN41" s="748"/>
      <c r="AO41" s="748"/>
      <c r="AP41" s="795">
        <v>7.1924551212930649E-2</v>
      </c>
      <c r="AQ41" s="748"/>
      <c r="AR41" s="748"/>
      <c r="AS41" s="748"/>
      <c r="AT41" s="748"/>
      <c r="AU41" s="748"/>
      <c r="AV41" s="748"/>
      <c r="AW41" s="748"/>
      <c r="AX41" s="748"/>
      <c r="AY41" s="795">
        <v>6.5509672237179351E-2</v>
      </c>
      <c r="AZ41" s="748"/>
      <c r="BA41" s="748"/>
      <c r="BB41" s="748"/>
      <c r="BC41" s="748"/>
      <c r="BD41" s="748"/>
      <c r="BE41" s="748"/>
      <c r="BF41" s="748"/>
      <c r="BG41" s="748"/>
      <c r="BH41" s="795">
        <v>4.8107368193889173E-2</v>
      </c>
      <c r="BI41" s="748"/>
      <c r="BJ41" s="751"/>
      <c r="BK41" s="751"/>
      <c r="BL41" s="751"/>
      <c r="BM41" s="751"/>
      <c r="BN41" s="751"/>
      <c r="BO41" s="751"/>
      <c r="BP41" s="751"/>
      <c r="BQ41" s="795">
        <v>2.2920371999999998E-2</v>
      </c>
      <c r="BR41" s="751"/>
      <c r="BS41" s="751"/>
      <c r="BT41" s="751"/>
      <c r="BU41" s="751"/>
      <c r="BV41" s="751"/>
      <c r="BW41" s="751"/>
      <c r="BX41" s="751"/>
      <c r="BY41" s="751"/>
      <c r="BZ41" s="795">
        <v>1.9059785999999995E-2</v>
      </c>
      <c r="CA41" s="751"/>
      <c r="CB41" s="751"/>
      <c r="CC41" s="751"/>
      <c r="CD41" s="751"/>
      <c r="CE41" s="751"/>
      <c r="CF41" s="751"/>
      <c r="CG41" s="751"/>
      <c r="CH41" s="751"/>
      <c r="CI41" s="795">
        <v>1.9059804000000007E-2</v>
      </c>
      <c r="CJ41" s="751"/>
      <c r="CK41" s="751"/>
      <c r="CL41" s="751"/>
      <c r="CM41" s="751"/>
      <c r="CN41" s="751"/>
      <c r="CO41" s="751"/>
      <c r="CP41" s="751"/>
      <c r="CQ41" s="751"/>
      <c r="CR41" s="795">
        <v>1.7944322399999997E-2</v>
      </c>
      <c r="CS41" s="751"/>
      <c r="CT41" s="751"/>
      <c r="CU41" s="751"/>
      <c r="CV41" s="751"/>
      <c r="CW41" s="751"/>
      <c r="CX41" s="751"/>
      <c r="CY41" s="751"/>
      <c r="CZ41" s="751"/>
      <c r="DA41" s="795">
        <v>1.7871519600000007E-2</v>
      </c>
      <c r="DB41" s="751"/>
      <c r="DC41" s="751"/>
      <c r="DD41" s="751"/>
      <c r="DE41" s="751"/>
      <c r="DF41" s="751"/>
      <c r="DG41" s="751"/>
      <c r="DH41" s="751"/>
      <c r="DI41" s="751"/>
      <c r="DJ41" s="795">
        <v>1.7622111600000007E-2</v>
      </c>
      <c r="DK41" s="751"/>
      <c r="DL41" s="751"/>
      <c r="DM41" s="751"/>
      <c r="DN41" s="751"/>
      <c r="DO41" s="751"/>
      <c r="DP41" s="751"/>
      <c r="DQ41" s="751"/>
      <c r="DR41" s="751"/>
      <c r="DS41" s="795">
        <v>1.6665436799999999E-2</v>
      </c>
      <c r="DT41" s="657"/>
      <c r="DU41" s="784"/>
      <c r="DV41" s="785"/>
      <c r="DX41" s="43">
        <f xml:space="preserve"> IF( SUM( EP41:JB41 ) = 0, 0, $EP$5 )</f>
        <v>0</v>
      </c>
      <c r="EA41" s="549"/>
      <c r="EB41" s="549"/>
      <c r="EC41" s="549"/>
      <c r="ED41" s="549"/>
      <c r="EE41" s="549"/>
      <c r="EF41" s="549"/>
      <c r="EG41" s="549"/>
      <c r="EH41" s="549"/>
      <c r="EI41" s="549"/>
      <c r="EJ41" s="549"/>
      <c r="EK41" s="549"/>
      <c r="EL41" s="549"/>
      <c r="EM41" s="549"/>
      <c r="EN41" s="549"/>
      <c r="EO41" s="124"/>
      <c r="EP41" s="60"/>
      <c r="EQ41" s="60"/>
      <c r="ER41" s="60"/>
      <c r="ES41" s="60"/>
      <c r="ET41" s="60"/>
      <c r="EU41" s="60"/>
      <c r="EV41" s="60"/>
      <c r="EW41" s="60"/>
      <c r="EX41" s="61">
        <f xml:space="preserve"> IF( ISNUMBER(O41), 0, 1 )</f>
        <v>0</v>
      </c>
      <c r="EY41" s="60"/>
      <c r="EZ41" s="60"/>
      <c r="FA41" s="60"/>
      <c r="FB41" s="60"/>
      <c r="FC41" s="60"/>
      <c r="FD41" s="60"/>
      <c r="FE41" s="60"/>
      <c r="FF41" s="60"/>
      <c r="FG41" s="61">
        <f xml:space="preserve"> IF( ISNUMBER(X41), 0, 1 )</f>
        <v>0</v>
      </c>
      <c r="FH41" s="60"/>
      <c r="FI41" s="60"/>
      <c r="FJ41" s="60"/>
      <c r="FK41" s="60"/>
      <c r="FL41" s="60"/>
      <c r="FM41" s="60"/>
      <c r="FN41" s="60"/>
      <c r="FO41" s="60"/>
      <c r="FP41" s="61">
        <f xml:space="preserve"> IF( ISNUMBER(AG41), 0, 1 )</f>
        <v>0</v>
      </c>
      <c r="FQ41" s="60"/>
      <c r="FR41" s="60"/>
      <c r="FS41" s="60"/>
      <c r="FT41" s="60"/>
      <c r="FU41" s="60"/>
      <c r="FV41" s="60"/>
      <c r="FW41" s="60"/>
      <c r="FX41" s="60"/>
      <c r="FY41" s="61">
        <f xml:space="preserve"> IF( ISNUMBER(AP41), 0, 1 )</f>
        <v>0</v>
      </c>
      <c r="FZ41" s="60"/>
      <c r="GA41" s="60"/>
      <c r="GB41" s="60"/>
      <c r="GC41" s="60"/>
      <c r="GD41" s="60"/>
      <c r="GE41" s="60"/>
      <c r="GF41" s="60"/>
      <c r="GG41" s="60"/>
      <c r="GH41" s="61">
        <f xml:space="preserve"> IF( ISNUMBER(AY41), 0, 1 )</f>
        <v>0</v>
      </c>
      <c r="GI41" s="60"/>
      <c r="GJ41" s="60"/>
      <c r="GK41" s="60"/>
      <c r="GL41" s="60"/>
      <c r="GM41" s="60"/>
      <c r="GN41" s="60"/>
      <c r="GO41" s="60"/>
      <c r="GP41" s="60"/>
      <c r="GQ41" s="61">
        <f xml:space="preserve"> IF( ISNUMBER(BH41), 0, 1 )</f>
        <v>0</v>
      </c>
      <c r="GR41" s="60"/>
      <c r="GS41" s="60"/>
      <c r="GT41" s="60"/>
      <c r="GU41" s="60"/>
      <c r="GV41" s="60"/>
      <c r="GW41" s="60"/>
      <c r="GX41" s="60"/>
      <c r="GY41" s="60"/>
      <c r="GZ41" s="61">
        <f xml:space="preserve"> IF( ISNUMBER(BQ41), 0, 1 )</f>
        <v>0</v>
      </c>
      <c r="HA41" s="60"/>
      <c r="HB41" s="60"/>
      <c r="HC41" s="60"/>
      <c r="HD41" s="60"/>
      <c r="HE41" s="60"/>
      <c r="HF41" s="60"/>
      <c r="HG41" s="60"/>
      <c r="HH41" s="60"/>
      <c r="HI41" s="61">
        <f xml:space="preserve"> IF( ISNUMBER(BZ41), 0, 1 )</f>
        <v>0</v>
      </c>
      <c r="HJ41" s="60"/>
      <c r="HK41" s="60"/>
      <c r="HL41" s="60"/>
      <c r="HM41" s="60"/>
      <c r="HN41" s="60"/>
      <c r="HO41" s="60"/>
      <c r="HP41" s="60"/>
      <c r="HQ41" s="60"/>
      <c r="HR41" s="61">
        <f xml:space="preserve"> IF( ISNUMBER(CI41), 0, 1 )</f>
        <v>0</v>
      </c>
      <c r="HS41" s="60"/>
      <c r="HT41" s="60"/>
      <c r="HU41" s="60"/>
      <c r="HV41" s="60"/>
      <c r="HW41" s="60"/>
      <c r="HX41" s="60"/>
      <c r="HY41" s="60"/>
      <c r="HZ41" s="60"/>
      <c r="IA41" s="61">
        <f xml:space="preserve"> IF( ISNUMBER(CR41), 0, 1 )</f>
        <v>0</v>
      </c>
      <c r="IB41" s="60"/>
      <c r="IC41" s="60"/>
      <c r="ID41" s="60"/>
      <c r="IE41" s="60"/>
      <c r="IF41" s="60"/>
      <c r="IG41" s="60"/>
      <c r="IH41" s="60"/>
      <c r="II41" s="60"/>
      <c r="IJ41" s="61">
        <f xml:space="preserve"> IF( ISNUMBER(DA41), 0, 1 )</f>
        <v>0</v>
      </c>
      <c r="IK41" s="60"/>
      <c r="IL41" s="60"/>
      <c r="IM41" s="60"/>
      <c r="IN41" s="60"/>
      <c r="IO41" s="60"/>
      <c r="IP41" s="60"/>
      <c r="IQ41" s="60"/>
      <c r="IR41" s="60"/>
      <c r="IS41" s="61">
        <f xml:space="preserve"> IF( ISNUMBER(DJ41), 0, 1 )</f>
        <v>0</v>
      </c>
      <c r="IT41" s="60"/>
      <c r="IU41" s="60"/>
      <c r="IV41" s="60"/>
      <c r="IW41" s="60"/>
      <c r="IX41" s="60"/>
      <c r="IY41" s="60"/>
      <c r="IZ41" s="60"/>
      <c r="JA41" s="60"/>
      <c r="JB41" s="61">
        <f xml:space="preserve"> IF( ISNUMBER(DS41), 0, 1 )</f>
        <v>0</v>
      </c>
      <c r="JC41" s="124"/>
    </row>
    <row r="42" spans="2:263" ht="14.25" customHeight="1" x14ac:dyDescent="0.25">
      <c r="B42" s="62">
        <v>25</v>
      </c>
      <c r="C42" s="796" t="s">
        <v>2027</v>
      </c>
      <c r="D42" s="702" t="s">
        <v>2028</v>
      </c>
      <c r="E42" s="64" t="s">
        <v>41</v>
      </c>
      <c r="F42" s="79">
        <v>3</v>
      </c>
      <c r="G42" s="656"/>
      <c r="H42" s="656"/>
      <c r="I42" s="656"/>
      <c r="J42" s="656"/>
      <c r="K42" s="656"/>
      <c r="L42" s="656"/>
      <c r="M42" s="656"/>
      <c r="N42" s="656"/>
      <c r="O42" s="786">
        <v>0</v>
      </c>
      <c r="P42" s="748"/>
      <c r="Q42" s="748"/>
      <c r="R42" s="748"/>
      <c r="S42" s="748"/>
      <c r="T42" s="748"/>
      <c r="U42" s="748"/>
      <c r="V42" s="748"/>
      <c r="W42" s="748"/>
      <c r="X42" s="786">
        <v>0</v>
      </c>
      <c r="Y42" s="748"/>
      <c r="Z42" s="748"/>
      <c r="AA42" s="748"/>
      <c r="AB42" s="748"/>
      <c r="AC42" s="748"/>
      <c r="AD42" s="748"/>
      <c r="AE42" s="748"/>
      <c r="AF42" s="748"/>
      <c r="AG42" s="786">
        <v>3.6405468632576543E-3</v>
      </c>
      <c r="AH42" s="748"/>
      <c r="AI42" s="748"/>
      <c r="AJ42" s="748"/>
      <c r="AK42" s="748"/>
      <c r="AL42" s="748"/>
      <c r="AM42" s="748"/>
      <c r="AN42" s="748"/>
      <c r="AO42" s="748"/>
      <c r="AP42" s="786">
        <v>3.5236515717327332E-3</v>
      </c>
      <c r="AQ42" s="748"/>
      <c r="AR42" s="748"/>
      <c r="AS42" s="748"/>
      <c r="AT42" s="748"/>
      <c r="AU42" s="748"/>
      <c r="AV42" s="748"/>
      <c r="AW42" s="748"/>
      <c r="AX42" s="748"/>
      <c r="AY42" s="786">
        <v>4.7101355472946027E-3</v>
      </c>
      <c r="AZ42" s="748"/>
      <c r="BA42" s="748"/>
      <c r="BB42" s="748"/>
      <c r="BC42" s="748"/>
      <c r="BD42" s="748"/>
      <c r="BE42" s="748"/>
      <c r="BF42" s="748"/>
      <c r="BG42" s="748"/>
      <c r="BH42" s="786">
        <v>2.2461538971812467E-3</v>
      </c>
      <c r="BI42" s="748"/>
      <c r="BJ42" s="751"/>
      <c r="BK42" s="751"/>
      <c r="BL42" s="751"/>
      <c r="BM42" s="751"/>
      <c r="BN42" s="751"/>
      <c r="BO42" s="751"/>
      <c r="BP42" s="751"/>
      <c r="BQ42" s="786">
        <v>0</v>
      </c>
      <c r="BR42" s="751"/>
      <c r="BS42" s="751"/>
      <c r="BT42" s="751"/>
      <c r="BU42" s="751"/>
      <c r="BV42" s="751"/>
      <c r="BW42" s="751"/>
      <c r="BX42" s="751"/>
      <c r="BY42" s="751"/>
      <c r="BZ42" s="786">
        <v>0</v>
      </c>
      <c r="CA42" s="751"/>
      <c r="CB42" s="751"/>
      <c r="CC42" s="751"/>
      <c r="CD42" s="751"/>
      <c r="CE42" s="751"/>
      <c r="CF42" s="751"/>
      <c r="CG42" s="751"/>
      <c r="CH42" s="751"/>
      <c r="CI42" s="786">
        <v>0</v>
      </c>
      <c r="CJ42" s="751"/>
      <c r="CK42" s="751"/>
      <c r="CL42" s="751"/>
      <c r="CM42" s="751"/>
      <c r="CN42" s="751"/>
      <c r="CO42" s="751"/>
      <c r="CP42" s="751"/>
      <c r="CQ42" s="751"/>
      <c r="CR42" s="786">
        <v>0</v>
      </c>
      <c r="CS42" s="751"/>
      <c r="CT42" s="751"/>
      <c r="CU42" s="751"/>
      <c r="CV42" s="751"/>
      <c r="CW42" s="751"/>
      <c r="CX42" s="751"/>
      <c r="CY42" s="751"/>
      <c r="CZ42" s="751"/>
      <c r="DA42" s="786">
        <v>0</v>
      </c>
      <c r="DB42" s="751"/>
      <c r="DC42" s="751"/>
      <c r="DD42" s="751"/>
      <c r="DE42" s="751"/>
      <c r="DF42" s="751"/>
      <c r="DG42" s="751"/>
      <c r="DH42" s="751"/>
      <c r="DI42" s="751"/>
      <c r="DJ42" s="786">
        <v>0</v>
      </c>
      <c r="DK42" s="751"/>
      <c r="DL42" s="751"/>
      <c r="DM42" s="751"/>
      <c r="DN42" s="751"/>
      <c r="DO42" s="751"/>
      <c r="DP42" s="751"/>
      <c r="DQ42" s="751"/>
      <c r="DR42" s="751"/>
      <c r="DS42" s="786">
        <v>0</v>
      </c>
      <c r="DT42" s="657"/>
      <c r="DU42" s="784"/>
      <c r="DV42" s="785"/>
      <c r="DX42" s="43">
        <f xml:space="preserve"> IF( SUM( EP42:JB42 ) = 0, 0, $EP$5 )</f>
        <v>0</v>
      </c>
      <c r="EA42" s="549"/>
      <c r="EB42" s="549"/>
      <c r="EC42" s="549"/>
      <c r="ED42" s="549"/>
      <c r="EE42" s="549"/>
      <c r="EF42" s="549"/>
      <c r="EG42" s="549"/>
      <c r="EH42" s="549"/>
      <c r="EI42" s="549"/>
      <c r="EJ42" s="549"/>
      <c r="EK42" s="549"/>
      <c r="EL42" s="549"/>
      <c r="EM42" s="549"/>
      <c r="EN42" s="549"/>
      <c r="EO42" s="124"/>
      <c r="EP42" s="60"/>
      <c r="EQ42" s="60"/>
      <c r="ER42" s="60"/>
      <c r="ES42" s="60"/>
      <c r="ET42" s="60"/>
      <c r="EU42" s="60"/>
      <c r="EV42" s="60"/>
      <c r="EW42" s="60"/>
      <c r="EX42" s="61">
        <f xml:space="preserve"> IF( ISNUMBER(O42), 0, 1 )</f>
        <v>0</v>
      </c>
      <c r="EY42" s="60"/>
      <c r="EZ42" s="60"/>
      <c r="FA42" s="60"/>
      <c r="FB42" s="60"/>
      <c r="FC42" s="60"/>
      <c r="FD42" s="60"/>
      <c r="FE42" s="60"/>
      <c r="FF42" s="60"/>
      <c r="FG42" s="61">
        <f xml:space="preserve"> IF( ISNUMBER(X42), 0, 1 )</f>
        <v>0</v>
      </c>
      <c r="FH42" s="60"/>
      <c r="FI42" s="60"/>
      <c r="FJ42" s="60"/>
      <c r="FK42" s="60"/>
      <c r="FL42" s="60"/>
      <c r="FM42" s="60"/>
      <c r="FN42" s="60"/>
      <c r="FO42" s="60"/>
      <c r="FP42" s="61">
        <f xml:space="preserve"> IF( ISNUMBER(AG42), 0, 1 )</f>
        <v>0</v>
      </c>
      <c r="FQ42" s="60"/>
      <c r="FR42" s="60"/>
      <c r="FS42" s="60"/>
      <c r="FT42" s="60"/>
      <c r="FU42" s="60"/>
      <c r="FV42" s="60"/>
      <c r="FW42" s="60"/>
      <c r="FX42" s="60"/>
      <c r="FY42" s="61">
        <f xml:space="preserve"> IF( ISNUMBER(AP42), 0, 1 )</f>
        <v>0</v>
      </c>
      <c r="FZ42" s="60"/>
      <c r="GA42" s="60"/>
      <c r="GB42" s="60"/>
      <c r="GC42" s="60"/>
      <c r="GD42" s="60"/>
      <c r="GE42" s="60"/>
      <c r="GF42" s="60"/>
      <c r="GG42" s="60"/>
      <c r="GH42" s="61">
        <f xml:space="preserve"> IF( ISNUMBER(AY42), 0, 1 )</f>
        <v>0</v>
      </c>
      <c r="GI42" s="60"/>
      <c r="GJ42" s="60"/>
      <c r="GK42" s="60"/>
      <c r="GL42" s="60"/>
      <c r="GM42" s="60"/>
      <c r="GN42" s="60"/>
      <c r="GO42" s="60"/>
      <c r="GP42" s="60"/>
      <c r="GQ42" s="61">
        <f xml:space="preserve"> IF( ISNUMBER(BH42), 0, 1 )</f>
        <v>0</v>
      </c>
      <c r="GR42" s="60"/>
      <c r="GS42" s="60"/>
      <c r="GT42" s="60"/>
      <c r="GU42" s="60"/>
      <c r="GV42" s="60"/>
      <c r="GW42" s="60"/>
      <c r="GX42" s="60"/>
      <c r="GY42" s="60"/>
      <c r="GZ42" s="61">
        <f xml:space="preserve"> IF( ISNUMBER(BQ42), 0, 1 )</f>
        <v>0</v>
      </c>
      <c r="HA42" s="60"/>
      <c r="HB42" s="60"/>
      <c r="HC42" s="60"/>
      <c r="HD42" s="60"/>
      <c r="HE42" s="60"/>
      <c r="HF42" s="60"/>
      <c r="HG42" s="60"/>
      <c r="HH42" s="60"/>
      <c r="HI42" s="61">
        <f xml:space="preserve"> IF( ISNUMBER(BZ42), 0, 1 )</f>
        <v>0</v>
      </c>
      <c r="HJ42" s="60"/>
      <c r="HK42" s="60"/>
      <c r="HL42" s="60"/>
      <c r="HM42" s="60"/>
      <c r="HN42" s="60"/>
      <c r="HO42" s="60"/>
      <c r="HP42" s="60"/>
      <c r="HQ42" s="60"/>
      <c r="HR42" s="61">
        <f xml:space="preserve"> IF( ISNUMBER(CI42), 0, 1 )</f>
        <v>0</v>
      </c>
      <c r="HS42" s="60"/>
      <c r="HT42" s="60"/>
      <c r="HU42" s="60"/>
      <c r="HV42" s="60"/>
      <c r="HW42" s="60"/>
      <c r="HX42" s="60"/>
      <c r="HY42" s="60"/>
      <c r="HZ42" s="60"/>
      <c r="IA42" s="61">
        <f xml:space="preserve"> IF( ISNUMBER(CR42), 0, 1 )</f>
        <v>0</v>
      </c>
      <c r="IB42" s="60"/>
      <c r="IC42" s="60"/>
      <c r="ID42" s="60"/>
      <c r="IE42" s="60"/>
      <c r="IF42" s="60"/>
      <c r="IG42" s="60"/>
      <c r="IH42" s="60"/>
      <c r="II42" s="60"/>
      <c r="IJ42" s="61">
        <f xml:space="preserve"> IF( ISNUMBER(DA42), 0, 1 )</f>
        <v>0</v>
      </c>
      <c r="IK42" s="60"/>
      <c r="IL42" s="60"/>
      <c r="IM42" s="60"/>
      <c r="IN42" s="60"/>
      <c r="IO42" s="60"/>
      <c r="IP42" s="60"/>
      <c r="IQ42" s="60"/>
      <c r="IR42" s="60"/>
      <c r="IS42" s="61">
        <f xml:space="preserve"> IF( ISNUMBER(DJ42), 0, 1 )</f>
        <v>0</v>
      </c>
      <c r="IT42" s="60"/>
      <c r="IU42" s="60"/>
      <c r="IV42" s="60"/>
      <c r="IW42" s="60"/>
      <c r="IX42" s="60"/>
      <c r="IY42" s="60"/>
      <c r="IZ42" s="60"/>
      <c r="JA42" s="60"/>
      <c r="JB42" s="61">
        <f xml:space="preserve"> IF( ISNUMBER(DS42), 0, 1 )</f>
        <v>0</v>
      </c>
      <c r="JC42" s="124"/>
    </row>
    <row r="43" spans="2:263" ht="14.25" customHeight="1" x14ac:dyDescent="0.25">
      <c r="B43" s="62">
        <v>26</v>
      </c>
      <c r="C43" s="796" t="s">
        <v>2029</v>
      </c>
      <c r="D43" s="702" t="s">
        <v>2030</v>
      </c>
      <c r="E43" s="64" t="s">
        <v>41</v>
      </c>
      <c r="F43" s="79">
        <v>3</v>
      </c>
      <c r="G43" s="656"/>
      <c r="H43" s="656"/>
      <c r="I43" s="656"/>
      <c r="J43" s="656"/>
      <c r="K43" s="656"/>
      <c r="L43" s="656"/>
      <c r="M43" s="656"/>
      <c r="N43" s="656"/>
      <c r="O43" s="786">
        <v>0</v>
      </c>
      <c r="P43" s="748"/>
      <c r="Q43" s="748"/>
      <c r="R43" s="748"/>
      <c r="S43" s="748"/>
      <c r="T43" s="748"/>
      <c r="U43" s="748"/>
      <c r="V43" s="748"/>
      <c r="W43" s="748"/>
      <c r="X43" s="786">
        <v>0</v>
      </c>
      <c r="Y43" s="748"/>
      <c r="Z43" s="748"/>
      <c r="AA43" s="748"/>
      <c r="AB43" s="748"/>
      <c r="AC43" s="748"/>
      <c r="AD43" s="748"/>
      <c r="AE43" s="748"/>
      <c r="AF43" s="748"/>
      <c r="AG43" s="786">
        <v>0</v>
      </c>
      <c r="AH43" s="748"/>
      <c r="AI43" s="748"/>
      <c r="AJ43" s="748"/>
      <c r="AK43" s="748"/>
      <c r="AL43" s="748"/>
      <c r="AM43" s="748"/>
      <c r="AN43" s="748"/>
      <c r="AO43" s="748"/>
      <c r="AP43" s="786">
        <v>5.7517508243782236E-3</v>
      </c>
      <c r="AQ43" s="748"/>
      <c r="AR43" s="748"/>
      <c r="AS43" s="748"/>
      <c r="AT43" s="748"/>
      <c r="AU43" s="748"/>
      <c r="AV43" s="748"/>
      <c r="AW43" s="748"/>
      <c r="AX43" s="748"/>
      <c r="AY43" s="786">
        <v>3.7578540738931465E-2</v>
      </c>
      <c r="AZ43" s="748"/>
      <c r="BA43" s="748"/>
      <c r="BB43" s="748"/>
      <c r="BC43" s="748"/>
      <c r="BD43" s="748"/>
      <c r="BE43" s="748"/>
      <c r="BF43" s="748"/>
      <c r="BG43" s="748"/>
      <c r="BH43" s="786">
        <v>8.7835290084231119E-2</v>
      </c>
      <c r="BI43" s="748"/>
      <c r="BJ43" s="751"/>
      <c r="BK43" s="751"/>
      <c r="BL43" s="751"/>
      <c r="BM43" s="751"/>
      <c r="BN43" s="751"/>
      <c r="BO43" s="751"/>
      <c r="BP43" s="751"/>
      <c r="BQ43" s="786">
        <v>0.1159859887519637</v>
      </c>
      <c r="BR43" s="751"/>
      <c r="BS43" s="751"/>
      <c r="BT43" s="751"/>
      <c r="BU43" s="751"/>
      <c r="BV43" s="751"/>
      <c r="BW43" s="751"/>
      <c r="BX43" s="751"/>
      <c r="BY43" s="751"/>
      <c r="BZ43" s="786">
        <v>0.11578667475196368</v>
      </c>
      <c r="CA43" s="751"/>
      <c r="CB43" s="751"/>
      <c r="CC43" s="751"/>
      <c r="CD43" s="751"/>
      <c r="CE43" s="751"/>
      <c r="CF43" s="751"/>
      <c r="CG43" s="751"/>
      <c r="CH43" s="751"/>
      <c r="CI43" s="786">
        <v>0.11126715438907434</v>
      </c>
      <c r="CJ43" s="751"/>
      <c r="CK43" s="751"/>
      <c r="CL43" s="751"/>
      <c r="CM43" s="751"/>
      <c r="CN43" s="751"/>
      <c r="CO43" s="751"/>
      <c r="CP43" s="751"/>
      <c r="CQ43" s="751"/>
      <c r="CR43" s="786">
        <v>0.10169936284704267</v>
      </c>
      <c r="CS43" s="751"/>
      <c r="CT43" s="751"/>
      <c r="CU43" s="751"/>
      <c r="CV43" s="751"/>
      <c r="CW43" s="751"/>
      <c r="CX43" s="751"/>
      <c r="CY43" s="751"/>
      <c r="CZ43" s="751"/>
      <c r="DA43" s="786">
        <v>3.1153086505011002E-2</v>
      </c>
      <c r="DB43" s="751"/>
      <c r="DC43" s="751"/>
      <c r="DD43" s="751"/>
      <c r="DE43" s="751"/>
      <c r="DF43" s="751"/>
      <c r="DG43" s="751"/>
      <c r="DH43" s="751"/>
      <c r="DI43" s="751"/>
      <c r="DJ43" s="786">
        <v>3.1976787847853967E-2</v>
      </c>
      <c r="DK43" s="751"/>
      <c r="DL43" s="751"/>
      <c r="DM43" s="751"/>
      <c r="DN43" s="751"/>
      <c r="DO43" s="751"/>
      <c r="DP43" s="751"/>
      <c r="DQ43" s="751"/>
      <c r="DR43" s="751"/>
      <c r="DS43" s="786">
        <v>3.2800449590696917E-2</v>
      </c>
      <c r="DT43" s="657"/>
      <c r="DU43" s="784"/>
      <c r="DV43" s="785"/>
      <c r="DX43" s="43">
        <f xml:space="preserve"> IF( SUM( EP43:JB43 ) = 0, 0, $EP$5 )</f>
        <v>0</v>
      </c>
      <c r="EA43" s="549"/>
      <c r="EB43" s="549"/>
      <c r="EC43" s="549"/>
      <c r="ED43" s="549"/>
      <c r="EE43" s="549"/>
      <c r="EF43" s="549"/>
      <c r="EG43" s="549"/>
      <c r="EH43" s="549"/>
      <c r="EI43" s="549"/>
      <c r="EJ43" s="549"/>
      <c r="EK43" s="549"/>
      <c r="EL43" s="549"/>
      <c r="EM43" s="549"/>
      <c r="EN43" s="549"/>
      <c r="EO43" s="124"/>
      <c r="EP43" s="60"/>
      <c r="EQ43" s="60"/>
      <c r="ER43" s="60"/>
      <c r="ES43" s="60"/>
      <c r="ET43" s="60"/>
      <c r="EU43" s="60"/>
      <c r="EV43" s="60"/>
      <c r="EW43" s="60"/>
      <c r="EX43" s="61">
        <f xml:space="preserve"> IF( ISNUMBER(O43), 0, 1 )</f>
        <v>0</v>
      </c>
      <c r="EY43" s="60"/>
      <c r="EZ43" s="60"/>
      <c r="FA43" s="60"/>
      <c r="FB43" s="60"/>
      <c r="FC43" s="60"/>
      <c r="FD43" s="60"/>
      <c r="FE43" s="60"/>
      <c r="FF43" s="60"/>
      <c r="FG43" s="61">
        <f xml:space="preserve"> IF( ISNUMBER(X43), 0, 1 )</f>
        <v>0</v>
      </c>
      <c r="FH43" s="60"/>
      <c r="FI43" s="60"/>
      <c r="FJ43" s="60"/>
      <c r="FK43" s="60"/>
      <c r="FL43" s="60"/>
      <c r="FM43" s="60"/>
      <c r="FN43" s="60"/>
      <c r="FO43" s="60"/>
      <c r="FP43" s="61">
        <f xml:space="preserve"> IF( ISNUMBER(AG43), 0, 1 )</f>
        <v>0</v>
      </c>
      <c r="FQ43" s="60"/>
      <c r="FR43" s="60"/>
      <c r="FS43" s="60"/>
      <c r="FT43" s="60"/>
      <c r="FU43" s="60"/>
      <c r="FV43" s="60"/>
      <c r="FW43" s="60"/>
      <c r="FX43" s="60"/>
      <c r="FY43" s="61">
        <f xml:space="preserve"> IF( ISNUMBER(AP43), 0, 1 )</f>
        <v>0</v>
      </c>
      <c r="FZ43" s="60"/>
      <c r="GA43" s="60"/>
      <c r="GB43" s="60"/>
      <c r="GC43" s="60"/>
      <c r="GD43" s="60"/>
      <c r="GE43" s="60"/>
      <c r="GF43" s="60"/>
      <c r="GG43" s="60"/>
      <c r="GH43" s="61">
        <f xml:space="preserve"> IF( ISNUMBER(AY43), 0, 1 )</f>
        <v>0</v>
      </c>
      <c r="GI43" s="60"/>
      <c r="GJ43" s="60"/>
      <c r="GK43" s="60"/>
      <c r="GL43" s="60"/>
      <c r="GM43" s="60"/>
      <c r="GN43" s="60"/>
      <c r="GO43" s="60"/>
      <c r="GP43" s="60"/>
      <c r="GQ43" s="61">
        <f xml:space="preserve"> IF( ISNUMBER(BH43), 0, 1 )</f>
        <v>0</v>
      </c>
      <c r="GR43" s="60"/>
      <c r="GS43" s="60"/>
      <c r="GT43" s="60"/>
      <c r="GU43" s="60"/>
      <c r="GV43" s="60"/>
      <c r="GW43" s="60"/>
      <c r="GX43" s="60"/>
      <c r="GY43" s="60"/>
      <c r="GZ43" s="61">
        <f xml:space="preserve"> IF( ISNUMBER(BQ43), 0, 1 )</f>
        <v>0</v>
      </c>
      <c r="HA43" s="60"/>
      <c r="HB43" s="60"/>
      <c r="HC43" s="60"/>
      <c r="HD43" s="60"/>
      <c r="HE43" s="60"/>
      <c r="HF43" s="60"/>
      <c r="HG43" s="60"/>
      <c r="HH43" s="60"/>
      <c r="HI43" s="61">
        <f xml:space="preserve"> IF( ISNUMBER(BZ43), 0, 1 )</f>
        <v>0</v>
      </c>
      <c r="HJ43" s="60"/>
      <c r="HK43" s="60"/>
      <c r="HL43" s="60"/>
      <c r="HM43" s="60"/>
      <c r="HN43" s="60"/>
      <c r="HO43" s="60"/>
      <c r="HP43" s="60"/>
      <c r="HQ43" s="60"/>
      <c r="HR43" s="61">
        <f xml:space="preserve"> IF( ISNUMBER(CI43), 0, 1 )</f>
        <v>0</v>
      </c>
      <c r="HS43" s="60"/>
      <c r="HT43" s="60"/>
      <c r="HU43" s="60"/>
      <c r="HV43" s="60"/>
      <c r="HW43" s="60"/>
      <c r="HX43" s="60"/>
      <c r="HY43" s="60"/>
      <c r="HZ43" s="60"/>
      <c r="IA43" s="61">
        <f xml:space="preserve"> IF( ISNUMBER(CR43), 0, 1 )</f>
        <v>0</v>
      </c>
      <c r="IB43" s="60"/>
      <c r="IC43" s="60"/>
      <c r="ID43" s="60"/>
      <c r="IE43" s="60"/>
      <c r="IF43" s="60"/>
      <c r="IG43" s="60"/>
      <c r="IH43" s="60"/>
      <c r="II43" s="60"/>
      <c r="IJ43" s="61">
        <f xml:space="preserve"> IF( ISNUMBER(DA43), 0, 1 )</f>
        <v>0</v>
      </c>
      <c r="IK43" s="60"/>
      <c r="IL43" s="60"/>
      <c r="IM43" s="60"/>
      <c r="IN43" s="60"/>
      <c r="IO43" s="60"/>
      <c r="IP43" s="60"/>
      <c r="IQ43" s="60"/>
      <c r="IR43" s="60"/>
      <c r="IS43" s="61">
        <f xml:space="preserve"> IF( ISNUMBER(DJ43), 0, 1 )</f>
        <v>0</v>
      </c>
      <c r="IT43" s="60"/>
      <c r="IU43" s="60"/>
      <c r="IV43" s="60"/>
      <c r="IW43" s="60"/>
      <c r="IX43" s="60"/>
      <c r="IY43" s="60"/>
      <c r="IZ43" s="60"/>
      <c r="JA43" s="60"/>
      <c r="JB43" s="61">
        <f xml:space="preserve"> IF( ISNUMBER(DS43), 0, 1 )</f>
        <v>0</v>
      </c>
      <c r="JC43" s="124"/>
    </row>
    <row r="44" spans="2:263" ht="14.25" customHeight="1" thickBot="1" x14ac:dyDescent="0.3">
      <c r="B44" s="95">
        <v>27</v>
      </c>
      <c r="C44" s="790" t="s">
        <v>2031</v>
      </c>
      <c r="D44" s="177" t="s">
        <v>2032</v>
      </c>
      <c r="E44" s="97" t="s">
        <v>41</v>
      </c>
      <c r="F44" s="465">
        <v>3</v>
      </c>
      <c r="G44" s="656"/>
      <c r="H44" s="656"/>
      <c r="I44" s="656"/>
      <c r="J44" s="656"/>
      <c r="K44" s="656"/>
      <c r="L44" s="656"/>
      <c r="M44" s="656"/>
      <c r="N44" s="656"/>
      <c r="O44" s="797">
        <v>0</v>
      </c>
      <c r="P44" s="748"/>
      <c r="Q44" s="748"/>
      <c r="R44" s="748"/>
      <c r="S44" s="748"/>
      <c r="T44" s="748"/>
      <c r="U44" s="748"/>
      <c r="V44" s="748"/>
      <c r="W44" s="748"/>
      <c r="X44" s="797">
        <v>0</v>
      </c>
      <c r="Y44" s="748"/>
      <c r="Z44" s="748"/>
      <c r="AA44" s="748"/>
      <c r="AB44" s="748"/>
      <c r="AC44" s="748"/>
      <c r="AD44" s="748"/>
      <c r="AE44" s="748"/>
      <c r="AF44" s="748"/>
      <c r="AG44" s="797">
        <v>0</v>
      </c>
      <c r="AH44" s="748"/>
      <c r="AI44" s="748"/>
      <c r="AJ44" s="748"/>
      <c r="AK44" s="748"/>
      <c r="AL44" s="748"/>
      <c r="AM44" s="748"/>
      <c r="AN44" s="748"/>
      <c r="AO44" s="748"/>
      <c r="AP44" s="797">
        <v>3.9354509595412868E-5</v>
      </c>
      <c r="AQ44" s="748"/>
      <c r="AR44" s="748"/>
      <c r="AS44" s="748"/>
      <c r="AT44" s="748"/>
      <c r="AU44" s="748"/>
      <c r="AV44" s="748"/>
      <c r="AW44" s="748"/>
      <c r="AX44" s="748"/>
      <c r="AY44" s="797">
        <v>3.2365056903444628E-4</v>
      </c>
      <c r="AZ44" s="748"/>
      <c r="BA44" s="748"/>
      <c r="BB44" s="748"/>
      <c r="BC44" s="748"/>
      <c r="BD44" s="748"/>
      <c r="BE44" s="748"/>
      <c r="BF44" s="748"/>
      <c r="BG44" s="748"/>
      <c r="BH44" s="797">
        <v>1.4607944366926973E-3</v>
      </c>
      <c r="BI44" s="748"/>
      <c r="BJ44" s="751"/>
      <c r="BK44" s="751"/>
      <c r="BL44" s="751"/>
      <c r="BM44" s="751"/>
      <c r="BN44" s="751"/>
      <c r="BO44" s="751"/>
      <c r="BP44" s="751"/>
      <c r="BQ44" s="797">
        <v>0</v>
      </c>
      <c r="BR44" s="751"/>
      <c r="BS44" s="751"/>
      <c r="BT44" s="751"/>
      <c r="BU44" s="751"/>
      <c r="BV44" s="751"/>
      <c r="BW44" s="751"/>
      <c r="BX44" s="751"/>
      <c r="BY44" s="751"/>
      <c r="BZ44" s="797">
        <v>0</v>
      </c>
      <c r="CA44" s="751"/>
      <c r="CB44" s="751"/>
      <c r="CC44" s="751"/>
      <c r="CD44" s="751"/>
      <c r="CE44" s="751"/>
      <c r="CF44" s="751"/>
      <c r="CG44" s="751"/>
      <c r="CH44" s="751"/>
      <c r="CI44" s="797">
        <v>0</v>
      </c>
      <c r="CJ44" s="751"/>
      <c r="CK44" s="751"/>
      <c r="CL44" s="751"/>
      <c r="CM44" s="751"/>
      <c r="CN44" s="751"/>
      <c r="CO44" s="751"/>
      <c r="CP44" s="751"/>
      <c r="CQ44" s="751"/>
      <c r="CR44" s="797">
        <v>0</v>
      </c>
      <c r="CS44" s="751"/>
      <c r="CT44" s="751"/>
      <c r="CU44" s="751"/>
      <c r="CV44" s="751"/>
      <c r="CW44" s="751"/>
      <c r="CX44" s="751"/>
      <c r="CY44" s="751"/>
      <c r="CZ44" s="751"/>
      <c r="DA44" s="797">
        <v>0</v>
      </c>
      <c r="DB44" s="751"/>
      <c r="DC44" s="751"/>
      <c r="DD44" s="751"/>
      <c r="DE44" s="751"/>
      <c r="DF44" s="751"/>
      <c r="DG44" s="751"/>
      <c r="DH44" s="751"/>
      <c r="DI44" s="751"/>
      <c r="DJ44" s="797">
        <v>0</v>
      </c>
      <c r="DK44" s="751"/>
      <c r="DL44" s="751"/>
      <c r="DM44" s="751"/>
      <c r="DN44" s="751"/>
      <c r="DO44" s="751"/>
      <c r="DP44" s="751"/>
      <c r="DQ44" s="751"/>
      <c r="DR44" s="751"/>
      <c r="DS44" s="797">
        <v>0</v>
      </c>
      <c r="DT44" s="657"/>
      <c r="DU44" s="792"/>
      <c r="DV44" s="793"/>
      <c r="DX44" s="43">
        <f xml:space="preserve"> IF( SUM( EP44:JB44 ) = 0, 0, $EP$5 )</f>
        <v>0</v>
      </c>
      <c r="EA44" s="549"/>
      <c r="EB44" s="549"/>
      <c r="EC44" s="549"/>
      <c r="ED44" s="549"/>
      <c r="EE44" s="549"/>
      <c r="EF44" s="549"/>
      <c r="EG44" s="549"/>
      <c r="EH44" s="549"/>
      <c r="EI44" s="549"/>
      <c r="EJ44" s="549"/>
      <c r="EK44" s="549"/>
      <c r="EL44" s="549"/>
      <c r="EM44" s="549"/>
      <c r="EN44" s="549"/>
      <c r="EO44" s="124"/>
      <c r="EP44" s="60"/>
      <c r="EQ44" s="60"/>
      <c r="ER44" s="60"/>
      <c r="ES44" s="60"/>
      <c r="ET44" s="60"/>
      <c r="EU44" s="60"/>
      <c r="EV44" s="60"/>
      <c r="EW44" s="60"/>
      <c r="EX44" s="61">
        <f xml:space="preserve"> IF( ISNUMBER(O44), 0, 1 )</f>
        <v>0</v>
      </c>
      <c r="EY44" s="60"/>
      <c r="EZ44" s="60"/>
      <c r="FA44" s="60"/>
      <c r="FB44" s="60"/>
      <c r="FC44" s="60"/>
      <c r="FD44" s="60"/>
      <c r="FE44" s="60"/>
      <c r="FF44" s="60"/>
      <c r="FG44" s="61">
        <f xml:space="preserve"> IF( ISNUMBER(X44), 0, 1 )</f>
        <v>0</v>
      </c>
      <c r="FH44" s="60"/>
      <c r="FI44" s="60"/>
      <c r="FJ44" s="60"/>
      <c r="FK44" s="60"/>
      <c r="FL44" s="60"/>
      <c r="FM44" s="60"/>
      <c r="FN44" s="60"/>
      <c r="FO44" s="60"/>
      <c r="FP44" s="61">
        <f xml:space="preserve"> IF( ISNUMBER(AG44), 0, 1 )</f>
        <v>0</v>
      </c>
      <c r="FQ44" s="60"/>
      <c r="FR44" s="60"/>
      <c r="FS44" s="60"/>
      <c r="FT44" s="60"/>
      <c r="FU44" s="60"/>
      <c r="FV44" s="60"/>
      <c r="FW44" s="60"/>
      <c r="FX44" s="60"/>
      <c r="FY44" s="61">
        <f xml:space="preserve"> IF( ISNUMBER(AP44), 0, 1 )</f>
        <v>0</v>
      </c>
      <c r="FZ44" s="60"/>
      <c r="GA44" s="60"/>
      <c r="GB44" s="60"/>
      <c r="GC44" s="60"/>
      <c r="GD44" s="60"/>
      <c r="GE44" s="60"/>
      <c r="GF44" s="60"/>
      <c r="GG44" s="60"/>
      <c r="GH44" s="61">
        <f xml:space="preserve"> IF( ISNUMBER(AY44), 0, 1 )</f>
        <v>0</v>
      </c>
      <c r="GI44" s="60"/>
      <c r="GJ44" s="60"/>
      <c r="GK44" s="60"/>
      <c r="GL44" s="60"/>
      <c r="GM44" s="60"/>
      <c r="GN44" s="60"/>
      <c r="GO44" s="60"/>
      <c r="GP44" s="60"/>
      <c r="GQ44" s="61">
        <f xml:space="preserve"> IF( ISNUMBER(BH44), 0, 1 )</f>
        <v>0</v>
      </c>
      <c r="GR44" s="60"/>
      <c r="GS44" s="60"/>
      <c r="GT44" s="60"/>
      <c r="GU44" s="60"/>
      <c r="GV44" s="60"/>
      <c r="GW44" s="60"/>
      <c r="GX44" s="60"/>
      <c r="GY44" s="60"/>
      <c r="GZ44" s="61">
        <f xml:space="preserve"> IF( ISNUMBER(BQ44), 0, 1 )</f>
        <v>0</v>
      </c>
      <c r="HA44" s="60"/>
      <c r="HB44" s="60"/>
      <c r="HC44" s="60"/>
      <c r="HD44" s="60"/>
      <c r="HE44" s="60"/>
      <c r="HF44" s="60"/>
      <c r="HG44" s="60"/>
      <c r="HH44" s="60"/>
      <c r="HI44" s="61">
        <f xml:space="preserve"> IF( ISNUMBER(BZ44), 0, 1 )</f>
        <v>0</v>
      </c>
      <c r="HJ44" s="60"/>
      <c r="HK44" s="60"/>
      <c r="HL44" s="60"/>
      <c r="HM44" s="60"/>
      <c r="HN44" s="60"/>
      <c r="HO44" s="60"/>
      <c r="HP44" s="60"/>
      <c r="HQ44" s="60"/>
      <c r="HR44" s="61">
        <f xml:space="preserve"> IF( ISNUMBER(CI44), 0, 1 )</f>
        <v>0</v>
      </c>
      <c r="HS44" s="60"/>
      <c r="HT44" s="60"/>
      <c r="HU44" s="60"/>
      <c r="HV44" s="60"/>
      <c r="HW44" s="60"/>
      <c r="HX44" s="60"/>
      <c r="HY44" s="60"/>
      <c r="HZ44" s="60"/>
      <c r="IA44" s="61">
        <f xml:space="preserve"> IF( ISNUMBER(CR44), 0, 1 )</f>
        <v>0</v>
      </c>
      <c r="IB44" s="60"/>
      <c r="IC44" s="60"/>
      <c r="ID44" s="60"/>
      <c r="IE44" s="60"/>
      <c r="IF44" s="60"/>
      <c r="IG44" s="60"/>
      <c r="IH44" s="60"/>
      <c r="II44" s="60"/>
      <c r="IJ44" s="61">
        <f xml:space="preserve"> IF( ISNUMBER(DA44), 0, 1 )</f>
        <v>0</v>
      </c>
      <c r="IK44" s="60"/>
      <c r="IL44" s="60"/>
      <c r="IM44" s="60"/>
      <c r="IN44" s="60"/>
      <c r="IO44" s="60"/>
      <c r="IP44" s="60"/>
      <c r="IQ44" s="60"/>
      <c r="IR44" s="60"/>
      <c r="IS44" s="61">
        <f xml:space="preserve"> IF( ISNUMBER(DJ44), 0, 1 )</f>
        <v>0</v>
      </c>
      <c r="IT44" s="60"/>
      <c r="IU44" s="60"/>
      <c r="IV44" s="60"/>
      <c r="IW44" s="60"/>
      <c r="IX44" s="60"/>
      <c r="IY44" s="60"/>
      <c r="IZ44" s="60"/>
      <c r="JA44" s="60"/>
      <c r="JB44" s="61">
        <f xml:space="preserve"> IF( ISNUMBER(DS44), 0, 1 )</f>
        <v>0</v>
      </c>
      <c r="JC44" s="124"/>
    </row>
    <row r="45" spans="2:263" ht="14.25" customHeight="1" x14ac:dyDescent="0.25">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c r="AP45" s="656"/>
      <c r="AQ45" s="656"/>
      <c r="AR45" s="656"/>
      <c r="AS45" s="656"/>
      <c r="AT45" s="656"/>
      <c r="AU45" s="656"/>
      <c r="AV45" s="656"/>
      <c r="AW45" s="656"/>
      <c r="AX45" s="656"/>
      <c r="AY45" s="656"/>
      <c r="AZ45" s="656"/>
      <c r="BA45" s="656"/>
      <c r="BB45" s="656"/>
      <c r="BC45" s="656"/>
      <c r="BD45" s="656"/>
      <c r="BE45" s="656"/>
      <c r="BF45" s="656"/>
      <c r="BG45" s="656"/>
      <c r="BH45" s="656"/>
      <c r="BI45" s="656"/>
      <c r="BJ45" s="657"/>
      <c r="BK45" s="657"/>
      <c r="BL45" s="657"/>
      <c r="BM45" s="657"/>
      <c r="BN45" s="657"/>
      <c r="BO45" s="657"/>
      <c r="BP45" s="657"/>
      <c r="BQ45" s="657"/>
      <c r="BR45" s="657"/>
      <c r="BS45" s="657"/>
      <c r="BT45" s="657"/>
      <c r="BU45" s="657"/>
      <c r="BV45" s="657"/>
      <c r="BW45" s="657"/>
      <c r="BX45" s="657"/>
      <c r="BY45" s="657"/>
      <c r="BZ45" s="657"/>
      <c r="CA45" s="657"/>
      <c r="CB45" s="657"/>
      <c r="CC45" s="657"/>
      <c r="CD45" s="657"/>
      <c r="CE45" s="657"/>
      <c r="CF45" s="657"/>
      <c r="CG45" s="657"/>
      <c r="CH45" s="657"/>
      <c r="CI45" s="657"/>
      <c r="CJ45" s="657"/>
      <c r="CK45" s="657"/>
      <c r="CL45" s="657"/>
      <c r="CM45" s="657"/>
      <c r="CN45" s="657"/>
      <c r="CO45" s="657"/>
      <c r="CP45" s="657"/>
      <c r="CQ45" s="657"/>
      <c r="CR45" s="657"/>
      <c r="CS45" s="657"/>
      <c r="CT45" s="657"/>
      <c r="CU45" s="657"/>
      <c r="CV45" s="657"/>
      <c r="CW45" s="657"/>
      <c r="CX45" s="657"/>
      <c r="CY45" s="657"/>
      <c r="CZ45" s="657"/>
      <c r="DA45" s="657"/>
      <c r="DB45" s="657"/>
      <c r="DC45" s="657"/>
      <c r="DD45" s="657"/>
      <c r="DE45" s="657"/>
      <c r="DF45" s="657"/>
      <c r="DG45" s="657"/>
      <c r="DH45" s="657"/>
      <c r="DI45" s="657"/>
      <c r="DJ45" s="657"/>
      <c r="DK45" s="657"/>
      <c r="DL45" s="657"/>
      <c r="DM45" s="657"/>
      <c r="DN45" s="657"/>
      <c r="DO45" s="657"/>
      <c r="DP45" s="657"/>
      <c r="DQ45" s="657"/>
      <c r="DR45" s="657"/>
      <c r="DS45" s="657"/>
      <c r="DT45" s="657"/>
      <c r="DU45" s="749"/>
      <c r="DV45" s="204"/>
      <c r="DX45" s="43"/>
      <c r="EA45" s="549"/>
      <c r="EB45" s="549"/>
      <c r="EC45" s="549"/>
      <c r="ED45" s="549"/>
      <c r="EE45" s="549"/>
      <c r="EF45" s="549"/>
      <c r="EG45" s="549"/>
      <c r="EH45" s="549"/>
      <c r="EI45" s="549"/>
      <c r="EJ45" s="549"/>
      <c r="EK45" s="549"/>
      <c r="EL45" s="549"/>
      <c r="EM45" s="549"/>
      <c r="EN45" s="549"/>
      <c r="EO45" s="124"/>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124"/>
    </row>
    <row r="46" spans="2:263" ht="14.25" customHeight="1" x14ac:dyDescent="0.2">
      <c r="B46" s="206" t="s">
        <v>298</v>
      </c>
      <c r="C46" s="207"/>
      <c r="D46" s="208"/>
      <c r="E46" s="208"/>
      <c r="F46" s="208"/>
      <c r="G46" s="35"/>
      <c r="H46" s="209"/>
      <c r="I46" s="209"/>
      <c r="J46" s="209"/>
      <c r="K46" s="209"/>
      <c r="L46" s="209"/>
      <c r="M46" s="209"/>
      <c r="N46" s="209"/>
      <c r="O46" s="656"/>
      <c r="P46" s="35"/>
      <c r="Q46" s="209"/>
      <c r="R46" s="209"/>
      <c r="S46" s="209"/>
      <c r="T46" s="209"/>
      <c r="U46" s="209"/>
      <c r="V46" s="209"/>
      <c r="W46" s="209"/>
      <c r="X46" s="209"/>
      <c r="Y46" s="35"/>
      <c r="Z46" s="209"/>
      <c r="AA46" s="209"/>
      <c r="AB46" s="209"/>
      <c r="AC46" s="209"/>
      <c r="AD46" s="209"/>
      <c r="AE46" s="209"/>
      <c r="AF46" s="209"/>
      <c r="AG46" s="209"/>
      <c r="AH46" s="35"/>
      <c r="AI46" s="209"/>
      <c r="AJ46" s="209"/>
      <c r="AK46" s="209"/>
      <c r="AL46" s="209"/>
      <c r="AM46" s="209"/>
      <c r="AN46" s="209"/>
      <c r="AO46" s="209"/>
      <c r="AP46" s="209"/>
      <c r="AQ46" s="35"/>
      <c r="AR46" s="209"/>
      <c r="AS46" s="209"/>
      <c r="AT46" s="209"/>
      <c r="AU46" s="209"/>
      <c r="AV46" s="209"/>
      <c r="AW46" s="209"/>
      <c r="AX46" s="209"/>
      <c r="AY46" s="209"/>
      <c r="AZ46" s="35"/>
      <c r="BA46" s="209"/>
      <c r="BB46" s="209"/>
      <c r="BC46" s="209"/>
      <c r="BD46" s="209"/>
      <c r="BE46" s="209"/>
      <c r="BF46" s="209"/>
      <c r="BG46" s="209"/>
      <c r="BH46" s="209"/>
      <c r="BI46" s="209"/>
      <c r="BJ46" s="209"/>
      <c r="BK46" s="111"/>
      <c r="BL46" s="111"/>
      <c r="BM46" s="111"/>
      <c r="BN46" s="111"/>
      <c r="BO46" s="657"/>
      <c r="BP46" s="657"/>
      <c r="BQ46" s="657"/>
      <c r="BR46" s="657"/>
      <c r="BS46" s="657"/>
      <c r="BT46" s="657"/>
      <c r="BU46" s="657"/>
      <c r="BV46" s="657"/>
      <c r="BW46" s="657"/>
      <c r="BX46" s="657"/>
      <c r="BY46" s="657"/>
      <c r="BZ46" s="657"/>
      <c r="CA46" s="657"/>
      <c r="CB46" s="657"/>
      <c r="CC46" s="657"/>
      <c r="CD46" s="657"/>
      <c r="CE46" s="657"/>
      <c r="CF46" s="657"/>
      <c r="CG46" s="657"/>
      <c r="CH46" s="657"/>
      <c r="CI46" s="657"/>
      <c r="CJ46" s="657"/>
      <c r="CK46" s="657"/>
      <c r="CL46" s="657"/>
      <c r="CM46" s="657"/>
      <c r="CN46" s="657"/>
      <c r="CO46" s="657"/>
      <c r="CP46" s="657"/>
      <c r="CQ46" s="657"/>
      <c r="CR46" s="657"/>
      <c r="CS46" s="657"/>
      <c r="CT46" s="657"/>
      <c r="CU46" s="657"/>
      <c r="CV46" s="657"/>
      <c r="CW46" s="657"/>
      <c r="CX46" s="657"/>
      <c r="CY46" s="657"/>
      <c r="CZ46" s="657"/>
      <c r="DA46" s="657"/>
      <c r="DB46" s="657"/>
      <c r="DC46" s="657"/>
      <c r="DD46" s="657"/>
      <c r="DE46" s="657"/>
      <c r="DF46" s="657"/>
      <c r="DG46" s="657"/>
      <c r="DH46" s="657"/>
      <c r="DI46" s="657"/>
      <c r="DJ46" s="657"/>
      <c r="DK46" s="657"/>
      <c r="DL46" s="657"/>
      <c r="DM46" s="657"/>
      <c r="DN46" s="657"/>
      <c r="DO46" s="657"/>
      <c r="DP46" s="657"/>
      <c r="DQ46" s="657"/>
      <c r="DR46" s="657"/>
      <c r="DS46" s="657"/>
      <c r="DT46" s="657"/>
      <c r="DU46" s="749"/>
      <c r="DV46" s="204"/>
      <c r="DX46" s="43"/>
      <c r="EO46" s="124"/>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c r="IW46" s="60"/>
      <c r="IX46" s="60"/>
      <c r="IY46" s="60"/>
      <c r="IZ46" s="60"/>
      <c r="JA46" s="60"/>
      <c r="JB46" s="60"/>
      <c r="JC46" s="124"/>
    </row>
    <row r="47" spans="2:263" ht="14.25" customHeight="1" x14ac:dyDescent="0.2">
      <c r="B47" s="211"/>
      <c r="C47" s="212" t="s">
        <v>299</v>
      </c>
      <c r="D47" s="208"/>
      <c r="E47" s="208"/>
      <c r="F47" s="208"/>
      <c r="G47" s="35"/>
      <c r="H47" s="209"/>
      <c r="I47" s="209"/>
      <c r="J47" s="209"/>
      <c r="K47" s="209"/>
      <c r="L47" s="209"/>
      <c r="M47" s="209"/>
      <c r="N47" s="209"/>
      <c r="O47" s="209"/>
      <c r="P47" s="35"/>
      <c r="Q47" s="209"/>
      <c r="R47" s="209"/>
      <c r="S47" s="209"/>
      <c r="T47" s="209"/>
      <c r="U47" s="209"/>
      <c r="V47" s="209"/>
      <c r="W47" s="209"/>
      <c r="X47" s="209"/>
      <c r="Y47" s="35"/>
      <c r="Z47" s="209"/>
      <c r="AA47" s="209"/>
      <c r="AB47" s="209"/>
      <c r="AC47" s="209"/>
      <c r="AD47" s="209"/>
      <c r="AE47" s="209"/>
      <c r="AF47" s="209"/>
      <c r="AG47" s="209"/>
      <c r="AH47" s="35"/>
      <c r="AI47" s="209"/>
      <c r="AJ47" s="209"/>
      <c r="AK47" s="209"/>
      <c r="AL47" s="209"/>
      <c r="AM47" s="209"/>
      <c r="AN47" s="209"/>
      <c r="AO47" s="209"/>
      <c r="AP47" s="209"/>
      <c r="AQ47" s="35"/>
      <c r="AR47" s="209"/>
      <c r="AS47" s="209"/>
      <c r="AT47" s="209"/>
      <c r="AU47" s="209"/>
      <c r="AV47" s="209"/>
      <c r="AW47" s="209"/>
      <c r="AX47" s="209"/>
      <c r="AY47" s="209"/>
      <c r="AZ47" s="35"/>
      <c r="BA47" s="209"/>
      <c r="BB47" s="209"/>
      <c r="BC47" s="209"/>
      <c r="BD47" s="209"/>
      <c r="BE47" s="209"/>
      <c r="BF47" s="209"/>
      <c r="BG47" s="209"/>
      <c r="BH47" s="209"/>
      <c r="BI47" s="209"/>
      <c r="BJ47" s="209"/>
      <c r="BK47" s="111"/>
      <c r="BL47" s="111"/>
      <c r="BM47" s="111"/>
      <c r="BN47" s="111"/>
      <c r="BO47" s="657"/>
      <c r="BP47" s="657"/>
      <c r="BQ47" s="657"/>
      <c r="BR47" s="657"/>
      <c r="BS47" s="657"/>
      <c r="BT47" s="657"/>
      <c r="BU47" s="657"/>
      <c r="BV47" s="657"/>
      <c r="BW47" s="657"/>
      <c r="BX47" s="657"/>
      <c r="BY47" s="657"/>
      <c r="BZ47" s="657"/>
      <c r="CA47" s="657"/>
      <c r="CB47" s="657"/>
      <c r="CC47" s="657"/>
      <c r="CD47" s="657"/>
      <c r="CE47" s="657"/>
      <c r="CF47" s="657"/>
      <c r="CG47" s="657"/>
      <c r="CH47" s="657"/>
      <c r="CI47" s="657"/>
      <c r="CJ47" s="657"/>
      <c r="CK47" s="657"/>
      <c r="CL47" s="657"/>
      <c r="CM47" s="657"/>
      <c r="CN47" s="657"/>
      <c r="CO47" s="657"/>
      <c r="CP47" s="657"/>
      <c r="CQ47" s="657"/>
      <c r="CR47" s="657"/>
      <c r="CS47" s="657"/>
      <c r="CT47" s="657"/>
      <c r="CU47" s="657"/>
      <c r="CV47" s="657"/>
      <c r="CW47" s="657"/>
      <c r="CX47" s="657"/>
      <c r="CY47" s="657"/>
      <c r="CZ47" s="657"/>
      <c r="DA47" s="657"/>
      <c r="DB47" s="657"/>
      <c r="DC47" s="657"/>
      <c r="DD47" s="657"/>
      <c r="DE47" s="657"/>
      <c r="DF47" s="657"/>
      <c r="DG47" s="657"/>
      <c r="DH47" s="657"/>
      <c r="DI47" s="657"/>
      <c r="DJ47" s="657"/>
      <c r="DK47" s="657"/>
      <c r="DL47" s="657"/>
      <c r="DM47" s="657"/>
      <c r="DN47" s="657"/>
      <c r="DO47" s="657"/>
      <c r="DP47" s="657"/>
      <c r="DQ47" s="657"/>
      <c r="DR47" s="657"/>
      <c r="DS47" s="657"/>
      <c r="DT47" s="657"/>
      <c r="DU47" s="749"/>
      <c r="DV47" s="204"/>
      <c r="DX47" s="43"/>
      <c r="EO47" s="147"/>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147"/>
    </row>
    <row r="48" spans="2:263" ht="14.25" customHeight="1" x14ac:dyDescent="0.2">
      <c r="B48" s="213"/>
      <c r="C48" s="212" t="s">
        <v>300</v>
      </c>
      <c r="D48" s="208"/>
      <c r="E48" s="208"/>
      <c r="F48" s="208"/>
      <c r="G48" s="35"/>
      <c r="H48" s="209"/>
      <c r="I48" s="209"/>
      <c r="J48" s="209"/>
      <c r="K48" s="209"/>
      <c r="L48" s="209"/>
      <c r="M48" s="209"/>
      <c r="N48" s="209"/>
      <c r="O48" s="209"/>
      <c r="P48" s="35"/>
      <c r="Q48" s="209"/>
      <c r="R48" s="209"/>
      <c r="S48" s="209"/>
      <c r="T48" s="209"/>
      <c r="U48" s="209"/>
      <c r="V48" s="209"/>
      <c r="W48" s="209"/>
      <c r="X48" s="209"/>
      <c r="Y48" s="35"/>
      <c r="Z48" s="209"/>
      <c r="AA48" s="209"/>
      <c r="AB48" s="209"/>
      <c r="AC48" s="209"/>
      <c r="AD48" s="209"/>
      <c r="AE48" s="209"/>
      <c r="AF48" s="209"/>
      <c r="AG48" s="209"/>
      <c r="AH48" s="35"/>
      <c r="AI48" s="209"/>
      <c r="AJ48" s="209"/>
      <c r="AK48" s="209"/>
      <c r="AL48" s="209"/>
      <c r="AM48" s="209"/>
      <c r="AN48" s="209"/>
      <c r="AO48" s="209"/>
      <c r="AP48" s="209"/>
      <c r="AQ48" s="35"/>
      <c r="AR48" s="209"/>
      <c r="AS48" s="209"/>
      <c r="AT48" s="209"/>
      <c r="AU48" s="209"/>
      <c r="AV48" s="209"/>
      <c r="AW48" s="209"/>
      <c r="AX48" s="209"/>
      <c r="AY48" s="209"/>
      <c r="AZ48" s="35"/>
      <c r="BA48" s="209"/>
      <c r="BB48" s="209"/>
      <c r="BC48" s="209"/>
      <c r="BD48" s="209"/>
      <c r="BE48" s="209"/>
      <c r="BF48" s="209"/>
      <c r="BG48" s="209"/>
      <c r="BH48" s="209"/>
      <c r="BI48" s="209"/>
      <c r="BJ48" s="209"/>
      <c r="BK48" s="111"/>
      <c r="BL48" s="111"/>
      <c r="BM48" s="111"/>
      <c r="BN48" s="111"/>
      <c r="BO48" s="657"/>
      <c r="BP48" s="657"/>
      <c r="BQ48" s="657"/>
      <c r="BR48" s="657"/>
      <c r="BS48" s="657"/>
      <c r="BT48" s="657"/>
      <c r="BU48" s="657"/>
      <c r="BV48" s="657"/>
      <c r="BW48" s="657"/>
      <c r="BX48" s="657"/>
      <c r="BY48" s="657"/>
      <c r="BZ48" s="657"/>
      <c r="CA48" s="657"/>
      <c r="CB48" s="657"/>
      <c r="CC48" s="657"/>
      <c r="CD48" s="657"/>
      <c r="CE48" s="657"/>
      <c r="CF48" s="657"/>
      <c r="CG48" s="657"/>
      <c r="CH48" s="657"/>
      <c r="CI48" s="657"/>
      <c r="CJ48" s="657"/>
      <c r="CK48" s="657"/>
      <c r="CL48" s="657"/>
      <c r="CM48" s="657"/>
      <c r="CN48" s="657"/>
      <c r="CO48" s="657"/>
      <c r="CP48" s="657"/>
      <c r="CQ48" s="657"/>
      <c r="CR48" s="657"/>
      <c r="CS48" s="657"/>
      <c r="CT48" s="657"/>
      <c r="CU48" s="657"/>
      <c r="CV48" s="657"/>
      <c r="CW48" s="657"/>
      <c r="CX48" s="657"/>
      <c r="CY48" s="657"/>
      <c r="CZ48" s="657"/>
      <c r="DA48" s="657"/>
      <c r="DB48" s="657"/>
      <c r="DC48" s="657"/>
      <c r="DD48" s="657"/>
      <c r="DE48" s="657"/>
      <c r="DF48" s="657"/>
      <c r="DG48" s="657"/>
      <c r="DH48" s="657"/>
      <c r="DI48" s="657"/>
      <c r="DJ48" s="657"/>
      <c r="DK48" s="657"/>
      <c r="DL48" s="657"/>
      <c r="DM48" s="657"/>
      <c r="DN48" s="657"/>
      <c r="DO48" s="657"/>
      <c r="DP48" s="657"/>
      <c r="DQ48" s="657"/>
      <c r="DR48" s="657"/>
      <c r="DS48" s="657"/>
      <c r="DT48" s="657"/>
      <c r="DU48" s="749"/>
      <c r="DV48" s="204"/>
      <c r="DX48" s="43"/>
      <c r="EO48" s="147"/>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147"/>
    </row>
    <row r="49" spans="2:263" ht="14.25" customHeight="1" x14ac:dyDescent="0.2">
      <c r="B49" s="214"/>
      <c r="C49" s="212" t="s">
        <v>301</v>
      </c>
      <c r="D49" s="208"/>
      <c r="E49" s="208"/>
      <c r="F49" s="208"/>
      <c r="G49" s="35"/>
      <c r="H49" s="209"/>
      <c r="I49" s="209"/>
      <c r="J49" s="209"/>
      <c r="K49" s="209"/>
      <c r="L49" s="209"/>
      <c r="M49" s="209"/>
      <c r="N49" s="209"/>
      <c r="O49" s="209"/>
      <c r="P49" s="35"/>
      <c r="Q49" s="209"/>
      <c r="R49" s="209"/>
      <c r="S49" s="209"/>
      <c r="T49" s="209"/>
      <c r="U49" s="209"/>
      <c r="V49" s="209"/>
      <c r="W49" s="209"/>
      <c r="X49" s="209"/>
      <c r="Y49" s="35"/>
      <c r="Z49" s="209"/>
      <c r="AA49" s="209"/>
      <c r="AB49" s="209"/>
      <c r="AC49" s="209"/>
      <c r="AD49" s="209"/>
      <c r="AE49" s="209"/>
      <c r="AF49" s="209"/>
      <c r="AG49" s="209"/>
      <c r="AH49" s="35"/>
      <c r="AI49" s="209"/>
      <c r="AJ49" s="209"/>
      <c r="AK49" s="209"/>
      <c r="AL49" s="209"/>
      <c r="AM49" s="209"/>
      <c r="AN49" s="209"/>
      <c r="AO49" s="209"/>
      <c r="AP49" s="209"/>
      <c r="AQ49" s="35"/>
      <c r="AR49" s="209"/>
      <c r="AS49" s="209"/>
      <c r="AT49" s="209"/>
      <c r="AU49" s="209"/>
      <c r="AV49" s="209"/>
      <c r="AW49" s="209"/>
      <c r="AX49" s="209"/>
      <c r="AY49" s="209"/>
      <c r="AZ49" s="35"/>
      <c r="BA49" s="209"/>
      <c r="BB49" s="209"/>
      <c r="BC49" s="209"/>
      <c r="BD49" s="209"/>
      <c r="BE49" s="209"/>
      <c r="BF49" s="209"/>
      <c r="BG49" s="209"/>
      <c r="BH49" s="209"/>
      <c r="BI49" s="209"/>
      <c r="BJ49" s="209"/>
      <c r="BK49" s="111"/>
      <c r="BL49" s="111"/>
      <c r="BM49" s="111"/>
      <c r="BN49" s="111"/>
      <c r="BO49" s="657"/>
      <c r="BP49" s="657"/>
      <c r="BQ49" s="657"/>
      <c r="BR49" s="657"/>
      <c r="BS49" s="657"/>
      <c r="BT49" s="657"/>
      <c r="BU49" s="657"/>
      <c r="BV49" s="657"/>
      <c r="BW49" s="657"/>
      <c r="BX49" s="657"/>
      <c r="BY49" s="657"/>
      <c r="BZ49" s="657"/>
      <c r="CA49" s="657"/>
      <c r="CB49" s="657"/>
      <c r="CC49" s="657"/>
      <c r="CD49" s="657"/>
      <c r="CE49" s="657"/>
      <c r="CF49" s="657"/>
      <c r="CG49" s="657"/>
      <c r="CH49" s="657"/>
      <c r="CI49" s="657"/>
      <c r="CJ49" s="657"/>
      <c r="CK49" s="657"/>
      <c r="CL49" s="657"/>
      <c r="CM49" s="657"/>
      <c r="CN49" s="657"/>
      <c r="CO49" s="657"/>
      <c r="CP49" s="657"/>
      <c r="CQ49" s="657"/>
      <c r="CR49" s="657"/>
      <c r="CS49" s="657"/>
      <c r="CT49" s="657"/>
      <c r="CU49" s="657"/>
      <c r="CV49" s="657"/>
      <c r="CW49" s="657"/>
      <c r="CX49" s="657"/>
      <c r="CY49" s="657"/>
      <c r="CZ49" s="657"/>
      <c r="DA49" s="657"/>
      <c r="DB49" s="657"/>
      <c r="DC49" s="657"/>
      <c r="DD49" s="657"/>
      <c r="DE49" s="657"/>
      <c r="DF49" s="657"/>
      <c r="DG49" s="657"/>
      <c r="DH49" s="657"/>
      <c r="DI49" s="657"/>
      <c r="DJ49" s="657"/>
      <c r="DK49" s="657"/>
      <c r="DL49" s="657"/>
      <c r="DM49" s="657"/>
      <c r="DN49" s="657"/>
      <c r="DO49" s="657"/>
      <c r="DP49" s="657"/>
      <c r="DQ49" s="657"/>
      <c r="DR49" s="657"/>
      <c r="DS49" s="657"/>
      <c r="DT49" s="657"/>
      <c r="DU49" s="749"/>
      <c r="DV49" s="204"/>
      <c r="DX49" s="43"/>
      <c r="EO49" s="147"/>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c r="IX49" s="60"/>
      <c r="IY49" s="60"/>
      <c r="IZ49" s="60"/>
      <c r="JA49" s="60"/>
      <c r="JB49" s="60"/>
      <c r="JC49" s="147"/>
    </row>
    <row r="50" spans="2:263" ht="14.25" customHeight="1" x14ac:dyDescent="0.2">
      <c r="B50" s="215"/>
      <c r="C50" s="212" t="s">
        <v>302</v>
      </c>
      <c r="D50" s="208"/>
      <c r="E50" s="208"/>
      <c r="F50" s="208"/>
      <c r="G50" s="35"/>
      <c r="H50" s="209"/>
      <c r="I50" s="209"/>
      <c r="J50" s="209"/>
      <c r="K50" s="209"/>
      <c r="L50" s="209"/>
      <c r="M50" s="209"/>
      <c r="N50" s="209"/>
      <c r="O50" s="209"/>
      <c r="P50" s="35"/>
      <c r="Q50" s="209"/>
      <c r="R50" s="209"/>
      <c r="S50" s="209"/>
      <c r="T50" s="209"/>
      <c r="U50" s="209"/>
      <c r="V50" s="209"/>
      <c r="W50" s="209"/>
      <c r="X50" s="209"/>
      <c r="Y50" s="35"/>
      <c r="Z50" s="209"/>
      <c r="AA50" s="209"/>
      <c r="AB50" s="209"/>
      <c r="AC50" s="209"/>
      <c r="AD50" s="209"/>
      <c r="AE50" s="209"/>
      <c r="AF50" s="209"/>
      <c r="AG50" s="209"/>
      <c r="AH50" s="35"/>
      <c r="AI50" s="209"/>
      <c r="AJ50" s="209"/>
      <c r="AK50" s="209"/>
      <c r="AL50" s="209"/>
      <c r="AM50" s="209"/>
      <c r="AN50" s="209"/>
      <c r="AO50" s="209"/>
      <c r="AP50" s="209"/>
      <c r="AQ50" s="35"/>
      <c r="AR50" s="209"/>
      <c r="AS50" s="209"/>
      <c r="AT50" s="209"/>
      <c r="AU50" s="209"/>
      <c r="AV50" s="209"/>
      <c r="AW50" s="209"/>
      <c r="AX50" s="209"/>
      <c r="AY50" s="209"/>
      <c r="AZ50" s="35"/>
      <c r="BA50" s="209"/>
      <c r="BB50" s="209"/>
      <c r="BC50" s="209"/>
      <c r="BD50" s="209"/>
      <c r="BE50" s="209"/>
      <c r="BF50" s="209"/>
      <c r="BG50" s="209"/>
      <c r="BH50" s="209"/>
      <c r="BI50" s="209"/>
      <c r="BJ50" s="209"/>
      <c r="BK50" s="111"/>
      <c r="BL50" s="111"/>
      <c r="BM50" s="111"/>
      <c r="BN50" s="111"/>
      <c r="BO50" s="657"/>
      <c r="BP50" s="657"/>
      <c r="BQ50" s="657"/>
      <c r="BR50" s="657"/>
      <c r="BS50" s="657"/>
      <c r="BT50" s="657"/>
      <c r="BU50" s="657"/>
      <c r="BV50" s="657"/>
      <c r="BW50" s="657"/>
      <c r="BX50" s="657"/>
      <c r="BY50" s="657"/>
      <c r="BZ50" s="657"/>
      <c r="CA50" s="657"/>
      <c r="CB50" s="657"/>
      <c r="CC50" s="657"/>
      <c r="CD50" s="657"/>
      <c r="CE50" s="657"/>
      <c r="CF50" s="657"/>
      <c r="CG50" s="657"/>
      <c r="CH50" s="657"/>
      <c r="CI50" s="657"/>
      <c r="CJ50" s="657"/>
      <c r="CK50" s="657"/>
      <c r="CL50" s="657"/>
      <c r="CM50" s="657"/>
      <c r="CN50" s="657"/>
      <c r="CO50" s="657"/>
      <c r="CP50" s="657"/>
      <c r="CQ50" s="657"/>
      <c r="CR50" s="657"/>
      <c r="CS50" s="657"/>
      <c r="CT50" s="657"/>
      <c r="CU50" s="657"/>
      <c r="CV50" s="657"/>
      <c r="CW50" s="657"/>
      <c r="CX50" s="657"/>
      <c r="CY50" s="657"/>
      <c r="CZ50" s="657"/>
      <c r="DA50" s="657"/>
      <c r="DB50" s="657"/>
      <c r="DC50" s="657"/>
      <c r="DD50" s="657"/>
      <c r="DE50" s="657"/>
      <c r="DF50" s="657"/>
      <c r="DG50" s="657"/>
      <c r="DH50" s="657"/>
      <c r="DI50" s="657"/>
      <c r="DJ50" s="657"/>
      <c r="DK50" s="657"/>
      <c r="DL50" s="657"/>
      <c r="DM50" s="657"/>
      <c r="DN50" s="657"/>
      <c r="DO50" s="657"/>
      <c r="DP50" s="657"/>
      <c r="DQ50" s="657"/>
      <c r="DR50" s="657"/>
      <c r="DS50" s="657"/>
      <c r="DT50" s="657"/>
      <c r="DU50" s="749"/>
      <c r="DV50" s="204"/>
      <c r="DX50" s="43"/>
      <c r="EO50" s="519"/>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c r="IW50" s="60"/>
      <c r="IX50" s="60"/>
      <c r="IY50" s="60"/>
      <c r="IZ50" s="60"/>
      <c r="JA50" s="60"/>
      <c r="JB50" s="60"/>
      <c r="JC50" s="519"/>
    </row>
    <row r="51" spans="2:263" ht="14.25" customHeight="1" thickBot="1" x14ac:dyDescent="0.3">
      <c r="B51" s="798"/>
      <c r="C51" s="212"/>
      <c r="D51" s="208"/>
      <c r="E51" s="208"/>
      <c r="F51" s="208"/>
      <c r="G51" s="35"/>
      <c r="H51" s="209"/>
      <c r="I51" s="209"/>
      <c r="J51" s="209"/>
      <c r="K51" s="209"/>
      <c r="L51" s="209"/>
      <c r="M51" s="209"/>
      <c r="N51" s="209"/>
      <c r="O51" s="209"/>
      <c r="P51" s="35"/>
      <c r="Q51" s="209"/>
      <c r="R51" s="209"/>
      <c r="S51" s="209"/>
      <c r="T51" s="209"/>
      <c r="U51" s="209"/>
      <c r="V51" s="209"/>
      <c r="W51" s="209"/>
      <c r="X51" s="35"/>
      <c r="Y51" s="209"/>
      <c r="Z51" s="209"/>
      <c r="AA51" s="209"/>
      <c r="AB51" s="209"/>
      <c r="AC51" s="209"/>
      <c r="AD51" s="209"/>
      <c r="AE51" s="209"/>
      <c r="AF51" s="209"/>
      <c r="AG51" s="35"/>
      <c r="AH51" s="209"/>
      <c r="AI51" s="209"/>
      <c r="AJ51" s="209"/>
      <c r="AK51" s="209"/>
      <c r="AL51" s="209"/>
      <c r="AM51" s="209"/>
      <c r="AN51" s="209"/>
      <c r="AO51" s="209"/>
      <c r="AP51" s="35"/>
      <c r="AQ51" s="209"/>
      <c r="AR51" s="209"/>
      <c r="AS51" s="209"/>
      <c r="AT51" s="209"/>
      <c r="AU51" s="209"/>
      <c r="AV51" s="209"/>
      <c r="AW51" s="209"/>
      <c r="AX51" s="209"/>
      <c r="AY51" s="35"/>
      <c r="AZ51" s="209"/>
      <c r="BA51" s="209"/>
      <c r="BB51" s="209"/>
      <c r="BC51" s="209"/>
      <c r="BD51" s="209"/>
      <c r="BE51" s="209"/>
      <c r="BF51" s="209"/>
      <c r="BG51" s="209"/>
      <c r="BH51" s="35"/>
      <c r="BI51" s="209"/>
      <c r="BJ51" s="209"/>
      <c r="BK51" s="209"/>
      <c r="BL51" s="209"/>
      <c r="BM51" s="209"/>
      <c r="BN51" s="209"/>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657"/>
      <c r="CN51" s="657"/>
      <c r="CO51" s="657"/>
      <c r="CP51" s="657"/>
      <c r="CQ51" s="657"/>
      <c r="CR51" s="657"/>
      <c r="CS51" s="657"/>
      <c r="CT51" s="657"/>
      <c r="CU51" s="657"/>
      <c r="CV51" s="657"/>
      <c r="CW51" s="657"/>
      <c r="CX51" s="657"/>
      <c r="CY51" s="657"/>
      <c r="CZ51" s="657"/>
      <c r="DA51" s="657"/>
      <c r="DB51" s="657"/>
      <c r="DC51" s="657"/>
      <c r="DD51" s="657"/>
      <c r="DE51" s="657"/>
      <c r="DF51" s="657"/>
      <c r="DG51" s="657"/>
      <c r="DH51" s="657"/>
      <c r="DI51" s="657"/>
      <c r="DJ51" s="657"/>
      <c r="DK51" s="657"/>
      <c r="DL51" s="657"/>
      <c r="DM51" s="657"/>
      <c r="DN51" s="657"/>
      <c r="DO51" s="657"/>
      <c r="DP51" s="657"/>
      <c r="DQ51" s="657"/>
      <c r="DR51" s="657"/>
      <c r="DS51" s="657"/>
      <c r="DT51" s="657"/>
      <c r="DU51" s="749"/>
      <c r="DV51" s="204"/>
      <c r="DX51" s="43"/>
      <c r="EO51" s="519"/>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519"/>
    </row>
    <row r="52" spans="2:263" ht="16.5" thickBot="1" x14ac:dyDescent="0.3">
      <c r="B52" s="1202" t="s">
        <v>2033</v>
      </c>
      <c r="C52" s="1203"/>
      <c r="D52" s="1203"/>
      <c r="E52" s="1203"/>
      <c r="F52" s="1203"/>
      <c r="G52" s="1203"/>
      <c r="H52" s="1203"/>
      <c r="I52" s="1203"/>
      <c r="J52" s="1203"/>
      <c r="K52" s="1203"/>
      <c r="L52" s="1203"/>
      <c r="M52" s="1204"/>
      <c r="N52" s="209"/>
      <c r="O52" s="209"/>
      <c r="P52" s="35"/>
      <c r="Q52" s="209"/>
      <c r="R52" s="209"/>
      <c r="S52" s="209"/>
      <c r="T52" s="209"/>
      <c r="U52" s="209"/>
      <c r="V52" s="209"/>
      <c r="W52" s="209"/>
      <c r="X52" s="35"/>
      <c r="Y52" s="209"/>
      <c r="Z52" s="209"/>
      <c r="AA52" s="209"/>
      <c r="AB52" s="209"/>
      <c r="AC52" s="209"/>
      <c r="AD52" s="209"/>
      <c r="AE52" s="209"/>
      <c r="AF52" s="209"/>
      <c r="AG52" s="35"/>
      <c r="AH52" s="209"/>
      <c r="AI52" s="209"/>
      <c r="AJ52" s="209"/>
      <c r="AK52" s="209"/>
      <c r="AL52" s="209"/>
      <c r="AM52" s="209"/>
      <c r="AN52" s="209"/>
      <c r="AO52" s="209"/>
      <c r="AP52" s="35"/>
      <c r="AQ52" s="209"/>
      <c r="AR52" s="209"/>
      <c r="AS52" s="209"/>
      <c r="AT52" s="209"/>
      <c r="AU52" s="209"/>
      <c r="AV52" s="209"/>
      <c r="AW52" s="209"/>
      <c r="AX52" s="209"/>
      <c r="AY52" s="35"/>
      <c r="AZ52" s="209"/>
      <c r="BA52" s="209"/>
      <c r="BB52" s="209"/>
      <c r="BC52" s="209"/>
      <c r="BD52" s="209"/>
      <c r="BE52" s="209"/>
      <c r="BF52" s="209"/>
      <c r="BG52" s="209"/>
      <c r="BH52" s="35"/>
      <c r="BI52" s="209"/>
      <c r="BJ52" s="209"/>
      <c r="BK52" s="209"/>
      <c r="BL52" s="209"/>
      <c r="BM52" s="209"/>
      <c r="BN52" s="209"/>
      <c r="BO52" s="657"/>
      <c r="BP52" s="657"/>
      <c r="BQ52" s="657"/>
      <c r="BR52" s="657"/>
      <c r="BS52" s="657"/>
      <c r="BT52" s="657"/>
      <c r="BU52" s="657"/>
      <c r="BV52" s="657"/>
      <c r="BW52" s="657"/>
      <c r="BX52" s="657"/>
      <c r="BY52" s="657"/>
      <c r="BZ52" s="657"/>
      <c r="CA52" s="657"/>
      <c r="CB52" s="657"/>
      <c r="CC52" s="657"/>
      <c r="CD52" s="657"/>
      <c r="CE52" s="657"/>
      <c r="CF52" s="657"/>
      <c r="CG52" s="657"/>
      <c r="CH52" s="657"/>
      <c r="CI52" s="657"/>
      <c r="CJ52" s="657"/>
      <c r="CK52" s="657"/>
      <c r="CL52" s="657"/>
      <c r="CM52" s="657"/>
      <c r="CN52" s="657"/>
      <c r="CO52" s="657"/>
      <c r="CP52" s="657"/>
      <c r="CQ52" s="657"/>
      <c r="CR52" s="657"/>
      <c r="CS52" s="657"/>
      <c r="CT52" s="657"/>
      <c r="CU52" s="657"/>
      <c r="CV52" s="657"/>
      <c r="CW52" s="657"/>
      <c r="CX52" s="657"/>
      <c r="CY52" s="657"/>
      <c r="CZ52" s="657"/>
      <c r="DA52" s="657"/>
      <c r="DB52" s="657"/>
      <c r="DC52" s="657"/>
      <c r="DD52" s="657"/>
      <c r="DE52" s="657"/>
      <c r="DF52" s="657"/>
      <c r="DG52" s="657"/>
      <c r="DH52" s="657"/>
      <c r="DI52" s="657"/>
      <c r="DJ52" s="657"/>
      <c r="DK52" s="657"/>
      <c r="DL52" s="657"/>
      <c r="DM52" s="657"/>
      <c r="DN52" s="657"/>
      <c r="DO52" s="657"/>
      <c r="DP52" s="657"/>
      <c r="DQ52" s="657"/>
      <c r="DR52" s="657"/>
      <c r="DS52" s="657"/>
      <c r="DT52" s="657"/>
      <c r="DU52" s="749"/>
      <c r="DV52" s="204"/>
      <c r="DX52" s="43"/>
      <c r="EO52" s="519"/>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519"/>
    </row>
    <row r="53" spans="2:263" ht="16.5" thickBot="1" x14ac:dyDescent="0.3">
      <c r="B53" s="799"/>
      <c r="C53" s="218"/>
      <c r="D53" s="219"/>
      <c r="E53" s="220"/>
      <c r="F53" s="220"/>
      <c r="G53" s="220"/>
      <c r="H53" s="220"/>
      <c r="I53" s="220"/>
      <c r="J53" s="220"/>
      <c r="K53" s="220"/>
      <c r="L53" s="220"/>
      <c r="M53" s="220"/>
      <c r="N53" s="209"/>
      <c r="O53" s="209"/>
      <c r="P53" s="35"/>
      <c r="Q53" s="209"/>
      <c r="R53" s="209"/>
      <c r="S53" s="209"/>
      <c r="T53" s="209"/>
      <c r="U53" s="209"/>
      <c r="V53" s="209"/>
      <c r="W53" s="209"/>
      <c r="X53" s="35"/>
      <c r="Y53" s="209"/>
      <c r="Z53" s="209"/>
      <c r="AA53" s="209"/>
      <c r="AB53" s="209"/>
      <c r="AC53" s="209"/>
      <c r="AD53" s="209"/>
      <c r="AE53" s="209"/>
      <c r="AF53" s="209"/>
      <c r="AG53" s="35"/>
      <c r="AH53" s="209"/>
      <c r="AI53" s="209"/>
      <c r="AJ53" s="209"/>
      <c r="AK53" s="209"/>
      <c r="AL53" s="209"/>
      <c r="AM53" s="209"/>
      <c r="AN53" s="209"/>
      <c r="AO53" s="209"/>
      <c r="AP53" s="35"/>
      <c r="AQ53" s="209"/>
      <c r="AR53" s="209"/>
      <c r="AS53" s="209"/>
      <c r="AT53" s="209"/>
      <c r="AU53" s="209"/>
      <c r="AV53" s="209"/>
      <c r="AW53" s="209"/>
      <c r="AX53" s="209"/>
      <c r="AY53" s="35"/>
      <c r="AZ53" s="209"/>
      <c r="BA53" s="209"/>
      <c r="BB53" s="209"/>
      <c r="BC53" s="209"/>
      <c r="BD53" s="209"/>
      <c r="BE53" s="209"/>
      <c r="BF53" s="209"/>
      <c r="BG53" s="209"/>
      <c r="BH53" s="35"/>
      <c r="BI53" s="209"/>
      <c r="BJ53" s="209"/>
      <c r="BK53" s="209"/>
      <c r="BL53" s="209"/>
      <c r="BM53" s="209"/>
      <c r="BN53" s="209"/>
      <c r="BO53" s="657"/>
      <c r="BP53" s="657"/>
      <c r="BQ53" s="657"/>
      <c r="BR53" s="657"/>
      <c r="BS53" s="657"/>
      <c r="BT53" s="657"/>
      <c r="BU53" s="657"/>
      <c r="BV53" s="657"/>
      <c r="BW53" s="657"/>
      <c r="BX53" s="657"/>
      <c r="BY53" s="657"/>
      <c r="BZ53" s="657"/>
      <c r="CA53" s="657"/>
      <c r="CB53" s="657"/>
      <c r="CC53" s="657"/>
      <c r="CD53" s="657"/>
      <c r="CE53" s="657"/>
      <c r="CF53" s="657"/>
      <c r="CG53" s="657"/>
      <c r="CH53" s="657"/>
      <c r="CI53" s="657"/>
      <c r="CJ53" s="657"/>
      <c r="CK53" s="657"/>
      <c r="CL53" s="657"/>
      <c r="CM53" s="657"/>
      <c r="CN53" s="657"/>
      <c r="CO53" s="657"/>
      <c r="CP53" s="657"/>
      <c r="CQ53" s="657"/>
      <c r="CR53" s="657"/>
      <c r="CS53" s="657"/>
      <c r="CT53" s="657"/>
      <c r="CU53" s="657"/>
      <c r="CV53" s="657"/>
      <c r="CW53" s="657"/>
      <c r="CX53" s="657"/>
      <c r="CY53" s="657"/>
      <c r="CZ53" s="657"/>
      <c r="DA53" s="657"/>
      <c r="DB53" s="657"/>
      <c r="DC53" s="657"/>
      <c r="DD53" s="657"/>
      <c r="DE53" s="657"/>
      <c r="DF53" s="657"/>
      <c r="DG53" s="657"/>
      <c r="DH53" s="657"/>
      <c r="DI53" s="657"/>
      <c r="DJ53" s="657"/>
      <c r="DK53" s="657"/>
      <c r="DL53" s="657"/>
      <c r="DM53" s="657"/>
      <c r="DN53" s="657"/>
      <c r="DO53" s="657"/>
      <c r="DP53" s="657"/>
      <c r="DQ53" s="657"/>
      <c r="DR53" s="657"/>
      <c r="DS53" s="657"/>
      <c r="DT53" s="657"/>
      <c r="DU53" s="749"/>
      <c r="DV53" s="204"/>
      <c r="DX53" s="43"/>
      <c r="EO53" s="519"/>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519"/>
    </row>
    <row r="54" spans="2:263" ht="30" customHeight="1" thickBot="1" x14ac:dyDescent="0.3">
      <c r="B54" s="1191" t="s">
        <v>2034</v>
      </c>
      <c r="C54" s="1192"/>
      <c r="D54" s="1192"/>
      <c r="E54" s="1192"/>
      <c r="F54" s="1192"/>
      <c r="G54" s="1192"/>
      <c r="H54" s="1192"/>
      <c r="I54" s="1192"/>
      <c r="J54" s="1192"/>
      <c r="K54" s="1192"/>
      <c r="L54" s="1192"/>
      <c r="M54" s="1193"/>
      <c r="N54" s="209"/>
      <c r="O54" s="209"/>
      <c r="P54" s="35"/>
      <c r="Q54" s="209"/>
      <c r="R54" s="209"/>
      <c r="S54" s="209"/>
      <c r="T54" s="209"/>
      <c r="U54" s="209"/>
      <c r="V54" s="209"/>
      <c r="W54" s="209"/>
      <c r="X54" s="35"/>
      <c r="Y54" s="209"/>
      <c r="Z54" s="209"/>
      <c r="AA54" s="209"/>
      <c r="AB54" s="209"/>
      <c r="AC54" s="209"/>
      <c r="AD54" s="209"/>
      <c r="AE54" s="209"/>
      <c r="AF54" s="209"/>
      <c r="AG54" s="35"/>
      <c r="AH54" s="209"/>
      <c r="AI54" s="209"/>
      <c r="AJ54" s="209"/>
      <c r="AK54" s="209"/>
      <c r="AL54" s="209"/>
      <c r="AM54" s="209"/>
      <c r="AN54" s="209"/>
      <c r="AO54" s="209"/>
      <c r="AP54" s="35"/>
      <c r="AQ54" s="209"/>
      <c r="AR54" s="209"/>
      <c r="AS54" s="209"/>
      <c r="AT54" s="209"/>
      <c r="AU54" s="209"/>
      <c r="AV54" s="209"/>
      <c r="AW54" s="209"/>
      <c r="AX54" s="209"/>
      <c r="AY54" s="35"/>
      <c r="AZ54" s="209"/>
      <c r="BA54" s="209"/>
      <c r="BB54" s="209"/>
      <c r="BC54" s="209"/>
      <c r="BD54" s="209"/>
      <c r="BE54" s="209"/>
      <c r="BF54" s="209"/>
      <c r="BG54" s="209"/>
      <c r="BH54" s="35"/>
      <c r="BI54" s="209"/>
      <c r="BJ54" s="209"/>
      <c r="BK54" s="209"/>
      <c r="BL54" s="209"/>
      <c r="BM54" s="209"/>
      <c r="BN54" s="209"/>
      <c r="BO54" s="657"/>
      <c r="BP54" s="657"/>
      <c r="BQ54" s="657"/>
      <c r="BR54" s="657"/>
      <c r="BS54" s="657"/>
      <c r="BT54" s="657"/>
      <c r="BU54" s="657"/>
      <c r="BV54" s="657"/>
      <c r="BW54" s="657"/>
      <c r="BX54" s="657"/>
      <c r="BY54" s="657"/>
      <c r="BZ54" s="657"/>
      <c r="CA54" s="657"/>
      <c r="CB54" s="657"/>
      <c r="CC54" s="657"/>
      <c r="CD54" s="657"/>
      <c r="CE54" s="657"/>
      <c r="CF54" s="657"/>
      <c r="CG54" s="657"/>
      <c r="CH54" s="657"/>
      <c r="CI54" s="657"/>
      <c r="CJ54" s="657"/>
      <c r="CK54" s="657"/>
      <c r="CL54" s="657"/>
      <c r="CM54" s="657"/>
      <c r="CN54" s="657"/>
      <c r="CO54" s="657"/>
      <c r="CP54" s="657"/>
      <c r="CQ54" s="657"/>
      <c r="CR54" s="657"/>
      <c r="CS54" s="657"/>
      <c r="CT54" s="657"/>
      <c r="CU54" s="657"/>
      <c r="DE54" s="657"/>
      <c r="DF54" s="657"/>
      <c r="DG54" s="657"/>
      <c r="DH54" s="657"/>
      <c r="DI54" s="657"/>
      <c r="DJ54" s="657"/>
      <c r="DK54" s="657"/>
      <c r="DL54" s="657"/>
      <c r="DM54" s="657"/>
      <c r="DN54" s="657"/>
      <c r="DO54" s="657"/>
      <c r="DP54" s="657"/>
      <c r="DQ54" s="657"/>
      <c r="DR54" s="657"/>
      <c r="DS54" s="657"/>
      <c r="DT54" s="657"/>
      <c r="DU54" s="749"/>
      <c r="DV54" s="204"/>
      <c r="DX54" s="43"/>
      <c r="EO54" s="519"/>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c r="IW54" s="60"/>
      <c r="IX54" s="60"/>
      <c r="IY54" s="60"/>
      <c r="IZ54" s="60"/>
      <c r="JA54" s="60"/>
      <c r="JB54" s="60"/>
      <c r="JC54" s="519"/>
    </row>
    <row r="55" spans="2:263" ht="16.5" thickBot="1" x14ac:dyDescent="0.3">
      <c r="B55" s="217"/>
      <c r="C55" s="218"/>
      <c r="D55" s="219"/>
      <c r="E55" s="220"/>
      <c r="F55" s="220"/>
      <c r="G55" s="220"/>
      <c r="H55" s="220"/>
      <c r="I55" s="220"/>
      <c r="J55" s="220"/>
      <c r="K55" s="220"/>
      <c r="L55" s="220"/>
      <c r="M55" s="220"/>
      <c r="N55" s="209"/>
      <c r="O55" s="209"/>
      <c r="P55" s="35"/>
      <c r="Q55" s="209"/>
      <c r="R55" s="209"/>
      <c r="S55" s="209"/>
      <c r="T55" s="209"/>
      <c r="U55" s="209"/>
      <c r="V55" s="209"/>
      <c r="W55" s="209"/>
      <c r="X55" s="35"/>
      <c r="Y55" s="209"/>
      <c r="Z55" s="209"/>
      <c r="AA55" s="209"/>
      <c r="AB55" s="209"/>
      <c r="AC55" s="209"/>
      <c r="AD55" s="209"/>
      <c r="AE55" s="209"/>
      <c r="AF55" s="209"/>
      <c r="AG55" s="35"/>
      <c r="AH55" s="209"/>
      <c r="AI55" s="209"/>
      <c r="AJ55" s="209"/>
      <c r="AK55" s="209"/>
      <c r="AL55" s="209"/>
      <c r="AM55" s="209"/>
      <c r="AN55" s="209"/>
      <c r="AO55" s="209"/>
      <c r="AP55" s="35"/>
      <c r="AQ55" s="209"/>
      <c r="AR55" s="209"/>
      <c r="AS55" s="209"/>
      <c r="AT55" s="209"/>
      <c r="AU55" s="209"/>
      <c r="AV55" s="209"/>
      <c r="AW55" s="209"/>
      <c r="AX55" s="209"/>
      <c r="AY55" s="35"/>
      <c r="AZ55" s="209"/>
      <c r="BA55" s="209"/>
      <c r="BB55" s="209"/>
      <c r="BC55" s="209"/>
      <c r="BD55" s="209"/>
      <c r="BE55" s="209"/>
      <c r="BF55" s="209"/>
      <c r="BG55" s="209"/>
      <c r="BH55" s="35"/>
      <c r="BI55" s="209"/>
      <c r="BJ55" s="209"/>
      <c r="BK55" s="209"/>
      <c r="BL55" s="209"/>
      <c r="BM55" s="209"/>
      <c r="BN55" s="209"/>
      <c r="BO55" s="657"/>
      <c r="BP55" s="657"/>
      <c r="BQ55" s="657"/>
      <c r="BR55" s="657"/>
      <c r="BS55" s="657"/>
      <c r="BT55" s="657"/>
      <c r="BU55" s="657"/>
      <c r="BV55" s="657"/>
      <c r="BW55" s="657"/>
      <c r="BX55" s="657"/>
      <c r="BY55" s="657"/>
      <c r="BZ55" s="657"/>
      <c r="CA55" s="657"/>
      <c r="CB55" s="657"/>
      <c r="CC55" s="657"/>
      <c r="CD55" s="657"/>
      <c r="CE55" s="657"/>
      <c r="CF55" s="657"/>
      <c r="CG55" s="657"/>
      <c r="CH55" s="657"/>
      <c r="CI55" s="657"/>
      <c r="CJ55" s="657"/>
      <c r="CK55" s="657"/>
      <c r="CL55" s="657"/>
      <c r="CM55" s="657"/>
      <c r="CN55" s="657"/>
      <c r="CO55" s="657"/>
      <c r="CP55" s="657"/>
      <c r="CQ55" s="657"/>
      <c r="CR55" s="657"/>
      <c r="CS55" s="657"/>
      <c r="CT55" s="657"/>
      <c r="CU55" s="657"/>
      <c r="CV55" s="657"/>
      <c r="CW55" s="657"/>
      <c r="CX55" s="657"/>
      <c r="CY55" s="657"/>
      <c r="CZ55" s="657"/>
      <c r="DA55" s="657"/>
      <c r="DB55" s="657"/>
      <c r="DC55" s="657"/>
      <c r="DD55" s="657"/>
      <c r="DE55" s="657"/>
      <c r="DF55" s="657"/>
      <c r="DG55" s="657"/>
      <c r="DH55" s="657"/>
      <c r="DI55" s="657"/>
      <c r="DJ55" s="657"/>
      <c r="DK55" s="657"/>
      <c r="DL55" s="657"/>
      <c r="DM55" s="657"/>
      <c r="DN55" s="657"/>
      <c r="DO55" s="657"/>
      <c r="DP55" s="657"/>
      <c r="DQ55" s="657"/>
      <c r="DR55" s="657"/>
      <c r="DS55" s="657"/>
      <c r="DT55" s="657"/>
      <c r="DU55" s="749"/>
      <c r="DV55" s="204"/>
      <c r="DX55" s="43"/>
      <c r="EO55" s="519"/>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519"/>
    </row>
    <row r="56" spans="2:263" ht="15.75" x14ac:dyDescent="0.25">
      <c r="B56" s="221" t="s">
        <v>304</v>
      </c>
      <c r="C56" s="1264" t="s">
        <v>305</v>
      </c>
      <c r="D56" s="1265"/>
      <c r="E56" s="1265"/>
      <c r="F56" s="1265"/>
      <c r="G56" s="1265"/>
      <c r="H56" s="1265"/>
      <c r="I56" s="1265"/>
      <c r="J56" s="1265"/>
      <c r="K56" s="1265"/>
      <c r="L56" s="1265"/>
      <c r="M56" s="1266"/>
      <c r="N56" s="209"/>
      <c r="O56" s="209"/>
      <c r="P56" s="35"/>
      <c r="Q56" s="209"/>
      <c r="R56" s="209"/>
      <c r="S56" s="209"/>
      <c r="T56" s="209"/>
      <c r="U56" s="209"/>
      <c r="V56" s="209"/>
      <c r="W56" s="209"/>
      <c r="X56" s="35"/>
      <c r="Y56" s="209"/>
      <c r="Z56" s="209"/>
      <c r="AA56" s="209"/>
      <c r="AB56" s="209"/>
      <c r="AC56" s="209"/>
      <c r="AD56" s="209"/>
      <c r="AE56" s="209"/>
      <c r="AF56" s="209"/>
      <c r="AG56" s="35"/>
      <c r="AH56" s="209"/>
      <c r="AI56" s="209"/>
      <c r="AJ56" s="209"/>
      <c r="AK56" s="209"/>
      <c r="AL56" s="209"/>
      <c r="AM56" s="209"/>
      <c r="AN56" s="209"/>
      <c r="AO56" s="209"/>
      <c r="AP56" s="35"/>
      <c r="AQ56" s="209"/>
      <c r="AR56" s="209"/>
      <c r="AS56" s="209"/>
      <c r="AT56" s="209"/>
      <c r="AU56" s="209"/>
      <c r="AV56" s="209"/>
      <c r="AW56" s="209"/>
      <c r="AX56" s="209"/>
      <c r="AY56" s="35"/>
      <c r="AZ56" s="209"/>
      <c r="BA56" s="209"/>
      <c r="BB56" s="209"/>
      <c r="BC56" s="209"/>
      <c r="BD56" s="209"/>
      <c r="BE56" s="209"/>
      <c r="BF56" s="209"/>
      <c r="BG56" s="209"/>
      <c r="BH56" s="35"/>
      <c r="BI56" s="209"/>
      <c r="BJ56" s="209"/>
      <c r="BK56" s="209"/>
      <c r="BL56" s="209"/>
      <c r="BM56" s="209"/>
      <c r="BN56" s="209"/>
      <c r="BO56" s="657"/>
      <c r="BP56" s="657"/>
      <c r="BQ56" s="657"/>
      <c r="BR56" s="657"/>
      <c r="BS56" s="657"/>
      <c r="BT56" s="657"/>
      <c r="BU56" s="657"/>
      <c r="BV56" s="657"/>
      <c r="BW56" s="657"/>
      <c r="BX56" s="657"/>
      <c r="BY56" s="657"/>
      <c r="BZ56" s="657"/>
      <c r="CA56" s="657"/>
      <c r="CB56" s="657"/>
      <c r="CC56" s="657"/>
      <c r="CD56" s="657"/>
      <c r="CE56" s="657"/>
      <c r="CF56" s="657"/>
      <c r="CG56" s="657"/>
      <c r="CH56" s="657"/>
      <c r="CI56" s="657"/>
      <c r="CJ56" s="657"/>
      <c r="CK56" s="657"/>
      <c r="CL56" s="657"/>
      <c r="CM56" s="657"/>
      <c r="CN56" s="657"/>
      <c r="CO56" s="657"/>
      <c r="CP56" s="657"/>
      <c r="CQ56" s="657"/>
      <c r="CR56" s="657"/>
      <c r="CS56" s="657"/>
      <c r="CT56" s="657"/>
      <c r="CU56" s="657"/>
      <c r="CV56" s="657"/>
      <c r="CW56" s="657"/>
      <c r="CX56" s="657"/>
      <c r="CY56" s="657"/>
      <c r="CZ56" s="657"/>
      <c r="DA56" s="657"/>
      <c r="DB56" s="657"/>
      <c r="DC56" s="657"/>
      <c r="DD56" s="657"/>
      <c r="DE56" s="657"/>
      <c r="DF56" s="657"/>
      <c r="DG56" s="657"/>
      <c r="DH56" s="657"/>
      <c r="DI56" s="657"/>
      <c r="DJ56" s="657"/>
      <c r="DK56" s="657"/>
      <c r="DL56" s="657"/>
      <c r="DM56" s="657"/>
      <c r="DN56" s="657"/>
      <c r="DO56" s="657"/>
      <c r="DP56" s="657"/>
      <c r="DQ56" s="657"/>
      <c r="DR56" s="657"/>
      <c r="DS56" s="657"/>
      <c r="DT56" s="657"/>
      <c r="DU56" s="749"/>
      <c r="DV56" s="204"/>
      <c r="DX56" s="43"/>
      <c r="EO56" s="526"/>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526"/>
    </row>
    <row r="57" spans="2:263" ht="15.75" x14ac:dyDescent="0.25">
      <c r="B57" s="800" t="s">
        <v>306</v>
      </c>
      <c r="C57" s="544" t="str">
        <f>$C$9</f>
        <v>Expenditure</v>
      </c>
      <c r="D57" s="801"/>
      <c r="E57" s="801"/>
      <c r="F57" s="801"/>
      <c r="G57" s="801"/>
      <c r="H57" s="801"/>
      <c r="I57" s="801"/>
      <c r="J57" s="801"/>
      <c r="K57" s="801"/>
      <c r="L57" s="801"/>
      <c r="M57" s="802"/>
      <c r="N57" s="209"/>
      <c r="O57" s="209"/>
      <c r="P57" s="35"/>
      <c r="Q57" s="209"/>
      <c r="R57" s="209"/>
      <c r="S57" s="209"/>
      <c r="T57" s="209"/>
      <c r="U57" s="209"/>
      <c r="V57" s="209"/>
      <c r="W57" s="209"/>
      <c r="X57" s="35"/>
      <c r="Y57" s="209"/>
      <c r="Z57" s="209"/>
      <c r="AA57" s="209"/>
      <c r="AB57" s="209"/>
      <c r="AC57" s="209"/>
      <c r="AD57" s="209"/>
      <c r="AE57" s="209"/>
      <c r="AF57" s="209"/>
      <c r="AG57" s="35"/>
      <c r="AH57" s="209"/>
      <c r="AI57" s="209"/>
      <c r="AJ57" s="209"/>
      <c r="AK57" s="209"/>
      <c r="AL57" s="209"/>
      <c r="AM57" s="209"/>
      <c r="AN57" s="209"/>
      <c r="AO57" s="209"/>
      <c r="AP57" s="35"/>
      <c r="AQ57" s="209"/>
      <c r="AR57" s="209"/>
      <c r="AS57" s="209"/>
      <c r="AT57" s="209"/>
      <c r="AU57" s="209"/>
      <c r="AV57" s="209"/>
      <c r="AW57" s="209"/>
      <c r="AX57" s="209"/>
      <c r="AY57" s="35"/>
      <c r="AZ57" s="209"/>
      <c r="BA57" s="209"/>
      <c r="BB57" s="209"/>
      <c r="BC57" s="209"/>
      <c r="BD57" s="209"/>
      <c r="BE57" s="209"/>
      <c r="BF57" s="209"/>
      <c r="BG57" s="209"/>
      <c r="BH57" s="35"/>
      <c r="BI57" s="209"/>
      <c r="BJ57" s="209"/>
      <c r="BK57" s="209"/>
      <c r="BL57" s="209"/>
      <c r="BM57" s="209"/>
      <c r="BN57" s="209"/>
      <c r="BO57" s="657"/>
      <c r="BP57" s="657"/>
      <c r="BQ57" s="657"/>
      <c r="BR57" s="657"/>
      <c r="BS57" s="657"/>
      <c r="BT57" s="657"/>
      <c r="BU57" s="657"/>
      <c r="BV57" s="657"/>
      <c r="BW57" s="657"/>
      <c r="BX57" s="657"/>
      <c r="BY57" s="657"/>
      <c r="BZ57" s="657"/>
      <c r="CA57" s="657"/>
      <c r="CB57" s="657"/>
      <c r="CC57" s="657"/>
      <c r="CD57" s="657"/>
      <c r="CE57" s="657"/>
      <c r="CF57" s="657"/>
      <c r="CG57" s="657"/>
      <c r="CH57" s="657"/>
      <c r="CI57" s="657"/>
      <c r="CJ57" s="657"/>
      <c r="CK57" s="657"/>
      <c r="CL57" s="657"/>
      <c r="CM57" s="657"/>
      <c r="CN57" s="657"/>
      <c r="CO57" s="657"/>
      <c r="CP57" s="657"/>
      <c r="CQ57" s="657"/>
      <c r="CR57" s="657"/>
      <c r="CS57" s="657"/>
      <c r="CT57" s="657"/>
      <c r="CU57" s="657"/>
      <c r="CV57" s="657"/>
      <c r="CW57" s="657"/>
      <c r="CX57" s="657"/>
      <c r="CY57" s="657"/>
      <c r="CZ57" s="657"/>
      <c r="DA57" s="657"/>
      <c r="DB57" s="657"/>
      <c r="DC57" s="657"/>
      <c r="DD57" s="657"/>
      <c r="DE57" s="657"/>
      <c r="DF57" s="657"/>
      <c r="DG57" s="657"/>
      <c r="DH57" s="657"/>
      <c r="DI57" s="657"/>
      <c r="DJ57" s="657"/>
      <c r="DK57" s="657"/>
      <c r="DL57" s="657"/>
      <c r="DM57" s="657"/>
      <c r="DN57" s="657"/>
      <c r="DO57" s="657"/>
      <c r="DP57" s="657"/>
      <c r="DQ57" s="657"/>
      <c r="DR57" s="657"/>
      <c r="DS57" s="657"/>
      <c r="DT57" s="657"/>
      <c r="DU57" s="749"/>
      <c r="DV57" s="204"/>
      <c r="DX57" s="43"/>
      <c r="EO57" s="526"/>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c r="IW57" s="60"/>
      <c r="IX57" s="60"/>
      <c r="IY57" s="60"/>
      <c r="IZ57" s="60"/>
      <c r="JA57" s="60"/>
      <c r="JB57" s="60"/>
      <c r="JC57" s="526"/>
    </row>
    <row r="58" spans="2:263" ht="45" customHeight="1" x14ac:dyDescent="0.25">
      <c r="B58" s="226">
        <v>1</v>
      </c>
      <c r="C58" s="1261" t="s">
        <v>2035</v>
      </c>
      <c r="D58" s="1262"/>
      <c r="E58" s="1262"/>
      <c r="F58" s="1262"/>
      <c r="G58" s="1262"/>
      <c r="H58" s="1262"/>
      <c r="I58" s="1262"/>
      <c r="J58" s="1262"/>
      <c r="K58" s="1262"/>
      <c r="L58" s="1262"/>
      <c r="M58" s="1263"/>
      <c r="N58" s="209"/>
      <c r="O58" s="209"/>
      <c r="P58" s="35"/>
      <c r="Q58" s="209"/>
      <c r="R58" s="209"/>
      <c r="S58" s="209"/>
      <c r="T58" s="209"/>
      <c r="U58" s="209"/>
      <c r="V58" s="209"/>
      <c r="W58" s="209"/>
      <c r="X58" s="35"/>
      <c r="Y58" s="209"/>
      <c r="Z58" s="209"/>
      <c r="AA58" s="209"/>
      <c r="AB58" s="209"/>
      <c r="AC58" s="209"/>
      <c r="AD58" s="209"/>
      <c r="AE58" s="209"/>
      <c r="AF58" s="209"/>
      <c r="AG58" s="35"/>
      <c r="AH58" s="209"/>
      <c r="AI58" s="209"/>
      <c r="AJ58" s="209"/>
      <c r="AK58" s="209"/>
      <c r="AL58" s="209"/>
      <c r="AM58" s="209"/>
      <c r="AN58" s="209"/>
      <c r="AO58" s="209"/>
      <c r="AP58" s="35"/>
      <c r="AQ58" s="209"/>
      <c r="AR58" s="209"/>
      <c r="AS58" s="209"/>
      <c r="AT58" s="209"/>
      <c r="AU58" s="209"/>
      <c r="AV58" s="209"/>
      <c r="AW58" s="209"/>
      <c r="AX58" s="209"/>
      <c r="AY58" s="35"/>
      <c r="AZ58" s="209"/>
      <c r="BA58" s="209"/>
      <c r="BB58" s="209"/>
      <c r="BC58" s="209"/>
      <c r="BD58" s="209"/>
      <c r="BE58" s="209"/>
      <c r="BF58" s="209"/>
      <c r="BG58" s="209"/>
      <c r="BH58" s="35"/>
      <c r="BI58" s="209"/>
      <c r="BJ58" s="209"/>
      <c r="BK58" s="209"/>
      <c r="BL58" s="209"/>
      <c r="BM58" s="209"/>
      <c r="BN58" s="209"/>
      <c r="BO58" s="657"/>
      <c r="BP58" s="657"/>
      <c r="BQ58" s="657"/>
      <c r="BR58" s="657"/>
      <c r="BS58" s="657"/>
      <c r="BT58" s="657"/>
      <c r="BU58" s="657"/>
      <c r="BV58" s="657"/>
      <c r="BW58" s="657"/>
      <c r="BX58" s="657"/>
      <c r="BY58" s="657"/>
      <c r="BZ58" s="657"/>
      <c r="CA58" s="657"/>
      <c r="CB58" s="657"/>
      <c r="CC58" s="657"/>
      <c r="CD58" s="657"/>
      <c r="CE58" s="657"/>
      <c r="CF58" s="657"/>
      <c r="CG58" s="657"/>
      <c r="CH58" s="657"/>
      <c r="CI58" s="657"/>
      <c r="CJ58" s="657"/>
      <c r="CK58" s="657"/>
      <c r="CL58" s="657"/>
      <c r="CM58" s="657"/>
      <c r="CN58" s="657"/>
      <c r="CO58" s="657"/>
      <c r="CP58" s="657"/>
      <c r="CQ58" s="657"/>
      <c r="CR58" s="657"/>
      <c r="CS58" s="657"/>
      <c r="CT58" s="657"/>
      <c r="CU58" s="657"/>
      <c r="CV58" s="657"/>
      <c r="CW58" s="657"/>
      <c r="CX58" s="657"/>
      <c r="CY58" s="657"/>
      <c r="CZ58" s="657"/>
      <c r="DA58" s="657"/>
      <c r="DB58" s="657"/>
      <c r="DC58" s="657"/>
      <c r="DD58" s="657"/>
      <c r="DE58" s="657"/>
      <c r="DF58" s="657"/>
      <c r="DG58" s="657"/>
      <c r="DH58" s="657"/>
      <c r="DI58" s="657"/>
      <c r="DJ58" s="657"/>
      <c r="DK58" s="657"/>
      <c r="DL58" s="657"/>
      <c r="DM58" s="657"/>
      <c r="DN58" s="657"/>
      <c r="DO58" s="657"/>
      <c r="DP58" s="657"/>
      <c r="DQ58" s="657"/>
      <c r="DR58" s="657"/>
      <c r="DS58" s="657"/>
      <c r="DT58" s="657"/>
      <c r="DU58" s="749"/>
      <c r="DV58" s="204"/>
      <c r="DX58" s="43"/>
      <c r="EO58" s="526"/>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c r="IW58" s="60"/>
      <c r="IX58" s="60"/>
      <c r="IY58" s="60"/>
      <c r="IZ58" s="60"/>
      <c r="JA58" s="60"/>
      <c r="JB58" s="60"/>
      <c r="JC58" s="526"/>
    </row>
    <row r="59" spans="2:263" ht="73.5" customHeight="1" x14ac:dyDescent="0.25">
      <c r="B59" s="226">
        <v>2</v>
      </c>
      <c r="C59" s="1261" t="s">
        <v>2036</v>
      </c>
      <c r="D59" s="1262"/>
      <c r="E59" s="1262"/>
      <c r="F59" s="1262"/>
      <c r="G59" s="1262"/>
      <c r="H59" s="1262"/>
      <c r="I59" s="1262"/>
      <c r="J59" s="1262"/>
      <c r="K59" s="1262"/>
      <c r="L59" s="1262"/>
      <c r="M59" s="1263"/>
      <c r="N59" s="209"/>
      <c r="O59" s="209"/>
      <c r="P59" s="35"/>
      <c r="Q59" s="209"/>
      <c r="R59" s="209"/>
      <c r="S59" s="209"/>
      <c r="T59" s="209"/>
      <c r="U59" s="209"/>
      <c r="V59" s="209"/>
      <c r="W59" s="209"/>
      <c r="X59" s="35"/>
      <c r="Y59" s="209"/>
      <c r="Z59" s="209"/>
      <c r="AA59" s="209"/>
      <c r="AB59" s="209"/>
      <c r="AC59" s="209"/>
      <c r="AD59" s="209"/>
      <c r="AE59" s="209"/>
      <c r="AF59" s="209"/>
      <c r="AG59" s="35"/>
      <c r="AH59" s="209"/>
      <c r="AI59" s="209"/>
      <c r="AJ59" s="209"/>
      <c r="AK59" s="209"/>
      <c r="AL59" s="209"/>
      <c r="AM59" s="209"/>
      <c r="AN59" s="209"/>
      <c r="AO59" s="209"/>
      <c r="AP59" s="35"/>
      <c r="AQ59" s="209"/>
      <c r="AR59" s="209"/>
      <c r="AS59" s="209"/>
      <c r="AT59" s="209"/>
      <c r="AU59" s="209"/>
      <c r="AV59" s="209"/>
      <c r="AW59" s="209"/>
      <c r="AX59" s="209"/>
      <c r="AY59" s="35"/>
      <c r="AZ59" s="209"/>
      <c r="BA59" s="209"/>
      <c r="BB59" s="209"/>
      <c r="BC59" s="209"/>
      <c r="BD59" s="209"/>
      <c r="BE59" s="209"/>
      <c r="BF59" s="209"/>
      <c r="BG59" s="209"/>
      <c r="BH59" s="35"/>
      <c r="BI59" s="209"/>
      <c r="BJ59" s="209"/>
      <c r="BK59" s="209"/>
      <c r="BL59" s="209"/>
      <c r="BM59" s="209"/>
      <c r="BN59" s="209"/>
      <c r="BO59" s="657"/>
      <c r="BP59" s="657"/>
      <c r="BQ59" s="657"/>
      <c r="BR59" s="657"/>
      <c r="BS59" s="657"/>
      <c r="BT59" s="657"/>
      <c r="BU59" s="657"/>
      <c r="BV59" s="657"/>
      <c r="BW59" s="657"/>
      <c r="BX59" s="657"/>
      <c r="BY59" s="657"/>
      <c r="BZ59" s="657"/>
      <c r="CA59" s="657"/>
      <c r="CB59" s="657"/>
      <c r="CC59" s="657"/>
      <c r="CD59" s="657"/>
      <c r="CE59" s="657"/>
      <c r="CF59" s="657"/>
      <c r="CG59" s="657"/>
      <c r="CH59" s="657"/>
      <c r="CI59" s="657"/>
      <c r="CJ59" s="657"/>
      <c r="CK59" s="657"/>
      <c r="CL59" s="657"/>
      <c r="CM59" s="657"/>
      <c r="CN59" s="657"/>
      <c r="CO59" s="657"/>
      <c r="CP59" s="657"/>
      <c r="CQ59" s="657"/>
      <c r="CR59" s="657"/>
      <c r="CS59" s="657"/>
      <c r="CT59" s="657"/>
      <c r="CU59" s="657"/>
      <c r="CV59" s="657"/>
      <c r="CW59" s="657"/>
      <c r="CX59" s="657"/>
      <c r="CY59" s="657"/>
      <c r="CZ59" s="657"/>
      <c r="DA59" s="657"/>
      <c r="DB59" s="657"/>
      <c r="DC59" s="657"/>
      <c r="DD59" s="657"/>
      <c r="DE59" s="657"/>
      <c r="DF59" s="657"/>
      <c r="DG59" s="657"/>
      <c r="DH59" s="657"/>
      <c r="DI59" s="657"/>
      <c r="DJ59" s="657"/>
      <c r="DK59" s="657"/>
      <c r="DL59" s="657"/>
      <c r="DM59" s="657"/>
      <c r="DN59" s="657"/>
      <c r="DO59" s="657"/>
      <c r="DP59" s="657"/>
      <c r="DQ59" s="657"/>
      <c r="DR59" s="657"/>
      <c r="DS59" s="657"/>
      <c r="DT59" s="657"/>
      <c r="DU59" s="749"/>
      <c r="DV59" s="204"/>
      <c r="DX59" s="537"/>
      <c r="EO59" s="526"/>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c r="IW59" s="60"/>
      <c r="IX59" s="60"/>
      <c r="IY59" s="60"/>
      <c r="IZ59" s="60"/>
      <c r="JA59" s="60"/>
      <c r="JB59" s="60"/>
      <c r="JC59" s="526"/>
    </row>
    <row r="60" spans="2:263" ht="60" customHeight="1" x14ac:dyDescent="0.25">
      <c r="B60" s="226">
        <v>3</v>
      </c>
      <c r="C60" s="1261" t="s">
        <v>2037</v>
      </c>
      <c r="D60" s="1262"/>
      <c r="E60" s="1262"/>
      <c r="F60" s="1262"/>
      <c r="G60" s="1262"/>
      <c r="H60" s="1262"/>
      <c r="I60" s="1262"/>
      <c r="J60" s="1262"/>
      <c r="K60" s="1262"/>
      <c r="L60" s="1262"/>
      <c r="M60" s="1263"/>
      <c r="N60" s="209"/>
      <c r="O60" s="209"/>
      <c r="P60" s="35"/>
      <c r="Q60" s="209"/>
      <c r="R60" s="209"/>
      <c r="S60" s="209"/>
      <c r="T60" s="209"/>
      <c r="U60" s="209"/>
      <c r="V60" s="209"/>
      <c r="W60" s="209"/>
      <c r="X60" s="35"/>
      <c r="Y60" s="209"/>
      <c r="Z60" s="209"/>
      <c r="AA60" s="209"/>
      <c r="AB60" s="209"/>
      <c r="AC60" s="209"/>
      <c r="AD60" s="209"/>
      <c r="AE60" s="209"/>
      <c r="AF60" s="209"/>
      <c r="AG60" s="35"/>
      <c r="AH60" s="209"/>
      <c r="AI60" s="209"/>
      <c r="AJ60" s="209"/>
      <c r="AK60" s="209"/>
      <c r="AL60" s="209"/>
      <c r="AM60" s="209"/>
      <c r="AN60" s="209"/>
      <c r="AO60" s="209"/>
      <c r="AP60" s="35"/>
      <c r="AQ60" s="209"/>
      <c r="AR60" s="209"/>
      <c r="AS60" s="209"/>
      <c r="AT60" s="209"/>
      <c r="AU60" s="209"/>
      <c r="AV60" s="209"/>
      <c r="AW60" s="209"/>
      <c r="AX60" s="209"/>
      <c r="AY60" s="35"/>
      <c r="AZ60" s="209"/>
      <c r="BA60" s="209"/>
      <c r="BB60" s="209"/>
      <c r="BC60" s="209"/>
      <c r="BD60" s="209"/>
      <c r="BE60" s="209"/>
      <c r="BF60" s="209"/>
      <c r="BG60" s="209"/>
      <c r="BH60" s="35"/>
      <c r="BI60" s="209"/>
      <c r="BJ60" s="209"/>
      <c r="BK60" s="209"/>
      <c r="BL60" s="209"/>
      <c r="BM60" s="209"/>
      <c r="BN60" s="209"/>
      <c r="BO60" s="657"/>
      <c r="BP60" s="657"/>
      <c r="BQ60" s="657"/>
      <c r="BR60" s="657"/>
      <c r="BS60" s="657"/>
      <c r="BT60" s="657"/>
      <c r="BU60" s="657"/>
      <c r="BV60" s="657"/>
      <c r="BW60" s="657"/>
      <c r="BX60" s="657"/>
      <c r="BY60" s="657"/>
      <c r="BZ60" s="657"/>
      <c r="CA60" s="657"/>
      <c r="CB60" s="657"/>
      <c r="CC60" s="657"/>
      <c r="CD60" s="657"/>
      <c r="CE60" s="657"/>
      <c r="CF60" s="657"/>
      <c r="CG60" s="657"/>
      <c r="CH60" s="657"/>
      <c r="CI60" s="657"/>
      <c r="CJ60" s="657"/>
      <c r="CK60" s="657"/>
      <c r="CL60" s="657"/>
      <c r="CM60" s="657"/>
      <c r="CN60" s="657"/>
      <c r="CO60" s="657"/>
      <c r="CP60" s="657"/>
      <c r="CQ60" s="657"/>
      <c r="CR60" s="657"/>
      <c r="CS60" s="657"/>
      <c r="CT60" s="657"/>
      <c r="CU60" s="657"/>
      <c r="CV60" s="657"/>
      <c r="CW60" s="657"/>
      <c r="CX60" s="657"/>
      <c r="CY60" s="657"/>
      <c r="CZ60" s="657"/>
      <c r="DA60" s="657"/>
      <c r="DB60" s="657"/>
      <c r="DC60" s="657"/>
      <c r="DD60" s="657"/>
      <c r="DE60" s="657"/>
      <c r="DF60" s="657"/>
      <c r="DG60" s="657"/>
      <c r="DH60" s="657"/>
      <c r="DI60" s="657"/>
      <c r="DJ60" s="657"/>
      <c r="DK60" s="657"/>
      <c r="DL60" s="657"/>
      <c r="DM60" s="657"/>
      <c r="DN60" s="657"/>
      <c r="DO60" s="657"/>
      <c r="DP60" s="657"/>
      <c r="DQ60" s="657"/>
      <c r="DR60" s="657"/>
      <c r="DS60" s="657"/>
      <c r="DT60" s="657"/>
      <c r="DU60" s="749"/>
      <c r="DV60" s="204"/>
      <c r="DX60" s="537"/>
      <c r="EO60" s="526"/>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c r="IW60" s="60"/>
      <c r="IX60" s="60"/>
      <c r="IY60" s="60"/>
      <c r="IZ60" s="60"/>
      <c r="JA60" s="60"/>
      <c r="JB60" s="60"/>
      <c r="JC60" s="526"/>
    </row>
    <row r="61" spans="2:263" ht="237.75" customHeight="1" x14ac:dyDescent="0.25">
      <c r="B61" s="226">
        <v>4</v>
      </c>
      <c r="C61" s="1261" t="s">
        <v>2038</v>
      </c>
      <c r="D61" s="1262"/>
      <c r="E61" s="1262"/>
      <c r="F61" s="1262"/>
      <c r="G61" s="1262"/>
      <c r="H61" s="1262"/>
      <c r="I61" s="1262"/>
      <c r="J61" s="1262"/>
      <c r="K61" s="1262"/>
      <c r="L61" s="1262"/>
      <c r="M61" s="1263"/>
      <c r="N61" s="209"/>
      <c r="O61" s="209"/>
      <c r="P61" s="35"/>
      <c r="Q61" s="209"/>
      <c r="R61" s="209"/>
      <c r="S61" s="209"/>
      <c r="T61" s="209"/>
      <c r="U61" s="209"/>
      <c r="V61" s="209"/>
      <c r="W61" s="209"/>
      <c r="X61" s="35"/>
      <c r="Y61" s="209"/>
      <c r="Z61" s="209"/>
      <c r="AA61" s="209"/>
      <c r="AB61" s="209"/>
      <c r="AC61" s="209"/>
      <c r="AD61" s="209"/>
      <c r="AE61" s="209"/>
      <c r="AF61" s="209"/>
      <c r="AG61" s="35"/>
      <c r="AH61" s="209"/>
      <c r="AI61" s="209"/>
      <c r="AJ61" s="209"/>
      <c r="AK61" s="209"/>
      <c r="AL61" s="209"/>
      <c r="AM61" s="209"/>
      <c r="AN61" s="209"/>
      <c r="AO61" s="209"/>
      <c r="AP61" s="35"/>
      <c r="AQ61" s="209"/>
      <c r="AR61" s="209"/>
      <c r="AS61" s="209"/>
      <c r="AT61" s="209"/>
      <c r="AU61" s="209"/>
      <c r="AV61" s="209"/>
      <c r="AW61" s="209"/>
      <c r="AX61" s="209"/>
      <c r="AY61" s="35"/>
      <c r="AZ61" s="209"/>
      <c r="BA61" s="209"/>
      <c r="BB61" s="209"/>
      <c r="BC61" s="209"/>
      <c r="BD61" s="209"/>
      <c r="BE61" s="209"/>
      <c r="BF61" s="209"/>
      <c r="BG61" s="209"/>
      <c r="BH61" s="35"/>
      <c r="BI61" s="209"/>
      <c r="BJ61" s="209"/>
      <c r="BK61" s="209"/>
      <c r="BL61" s="209"/>
      <c r="BM61" s="209"/>
      <c r="BN61" s="209"/>
      <c r="BO61" s="657"/>
      <c r="BP61" s="657"/>
      <c r="BQ61" s="657"/>
      <c r="BR61" s="657"/>
      <c r="BS61" s="657"/>
      <c r="BT61" s="657"/>
      <c r="BU61" s="657"/>
      <c r="BV61" s="657"/>
      <c r="BW61" s="657"/>
      <c r="BX61" s="657"/>
      <c r="BY61" s="657"/>
      <c r="BZ61" s="657"/>
      <c r="CA61" s="657"/>
      <c r="CB61" s="657"/>
      <c r="CC61" s="657"/>
      <c r="CD61" s="657"/>
      <c r="CE61" s="657"/>
      <c r="CF61" s="657"/>
      <c r="CG61" s="657"/>
      <c r="CH61" s="657"/>
      <c r="CI61" s="657"/>
      <c r="CJ61" s="657"/>
      <c r="CK61" s="657"/>
      <c r="CL61" s="657"/>
      <c r="CM61" s="657"/>
      <c r="CN61" s="657"/>
      <c r="CO61" s="657"/>
      <c r="CP61" s="657"/>
      <c r="CQ61" s="657"/>
      <c r="CR61" s="657"/>
      <c r="CS61" s="657"/>
      <c r="CT61" s="657"/>
      <c r="CU61" s="657"/>
      <c r="CV61" s="657"/>
      <c r="CW61" s="657"/>
      <c r="CX61" s="657"/>
      <c r="CY61" s="657"/>
      <c r="CZ61" s="657"/>
      <c r="DA61" s="657"/>
      <c r="DB61" s="657"/>
      <c r="DC61" s="657"/>
      <c r="DD61" s="657"/>
      <c r="DE61" s="657"/>
      <c r="DF61" s="657"/>
      <c r="DG61" s="657"/>
      <c r="DH61" s="657"/>
      <c r="DI61" s="657"/>
      <c r="DJ61" s="657"/>
      <c r="DK61" s="657"/>
      <c r="DL61" s="657"/>
      <c r="DM61" s="657"/>
      <c r="DN61" s="657"/>
      <c r="DO61" s="657"/>
      <c r="DP61" s="657"/>
      <c r="DQ61" s="657"/>
      <c r="DR61" s="657"/>
      <c r="DS61" s="657"/>
      <c r="DT61" s="657"/>
      <c r="DU61" s="749"/>
      <c r="DV61" s="204"/>
      <c r="EO61" s="526"/>
      <c r="EP61" s="539"/>
      <c r="JC61" s="526"/>
    </row>
    <row r="62" spans="2:263" ht="45" customHeight="1" x14ac:dyDescent="0.25">
      <c r="B62" s="226">
        <v>5</v>
      </c>
      <c r="C62" s="1261" t="s">
        <v>2039</v>
      </c>
      <c r="D62" s="1262"/>
      <c r="E62" s="1262"/>
      <c r="F62" s="1262"/>
      <c r="G62" s="1262"/>
      <c r="H62" s="1262"/>
      <c r="I62" s="1262"/>
      <c r="J62" s="1262"/>
      <c r="K62" s="1262"/>
      <c r="L62" s="1262"/>
      <c r="M62" s="1263"/>
      <c r="N62" s="209"/>
      <c r="O62" s="209"/>
      <c r="P62" s="35"/>
      <c r="Q62" s="209"/>
      <c r="R62" s="209"/>
      <c r="S62" s="209"/>
      <c r="T62" s="209"/>
      <c r="U62" s="209"/>
      <c r="V62" s="209"/>
      <c r="W62" s="209"/>
      <c r="X62" s="35"/>
      <c r="Y62" s="209"/>
      <c r="Z62" s="209"/>
      <c r="AA62" s="209"/>
      <c r="AB62" s="209"/>
      <c r="AC62" s="209"/>
      <c r="AD62" s="209"/>
      <c r="AE62" s="209"/>
      <c r="AF62" s="209"/>
      <c r="AG62" s="35"/>
      <c r="AH62" s="209"/>
      <c r="AI62" s="209"/>
      <c r="AJ62" s="209"/>
      <c r="AK62" s="209"/>
      <c r="AL62" s="209"/>
      <c r="AM62" s="209"/>
      <c r="AN62" s="209"/>
      <c r="AO62" s="209"/>
      <c r="AP62" s="35"/>
      <c r="AQ62" s="209"/>
      <c r="AR62" s="209"/>
      <c r="AS62" s="209"/>
      <c r="AT62" s="209"/>
      <c r="AU62" s="209"/>
      <c r="AV62" s="209"/>
      <c r="AW62" s="209"/>
      <c r="AX62" s="209"/>
      <c r="AY62" s="35"/>
      <c r="AZ62" s="209"/>
      <c r="BA62" s="209"/>
      <c r="BB62" s="209"/>
      <c r="BC62" s="209"/>
      <c r="BD62" s="209"/>
      <c r="BE62" s="209"/>
      <c r="BF62" s="209"/>
      <c r="BG62" s="209"/>
      <c r="BH62" s="35"/>
      <c r="BI62" s="209"/>
      <c r="BJ62" s="209"/>
      <c r="BK62" s="209"/>
      <c r="BL62" s="209"/>
      <c r="BM62" s="209"/>
      <c r="BN62" s="209"/>
      <c r="BO62" s="657"/>
      <c r="BP62" s="657"/>
      <c r="BQ62" s="657"/>
      <c r="BR62" s="657"/>
      <c r="BS62" s="657"/>
      <c r="BT62" s="657"/>
      <c r="BU62" s="657"/>
      <c r="BV62" s="657"/>
      <c r="BW62" s="657"/>
      <c r="BX62" s="657"/>
      <c r="BY62" s="657"/>
      <c r="BZ62" s="657"/>
      <c r="CA62" s="657"/>
      <c r="CB62" s="657"/>
      <c r="CC62" s="657"/>
      <c r="CD62" s="657"/>
      <c r="CE62" s="657"/>
      <c r="CF62" s="657"/>
      <c r="CG62" s="657"/>
      <c r="CH62" s="657"/>
      <c r="CI62" s="657"/>
      <c r="CJ62" s="657"/>
      <c r="CK62" s="657"/>
      <c r="CL62" s="657"/>
      <c r="CM62" s="657"/>
      <c r="CN62" s="657"/>
      <c r="CO62" s="657"/>
      <c r="CP62" s="657"/>
      <c r="CQ62" s="657"/>
      <c r="CR62" s="657"/>
      <c r="CS62" s="657"/>
      <c r="CT62" s="657"/>
      <c r="CU62" s="657"/>
      <c r="CV62" s="657"/>
      <c r="CW62" s="657"/>
      <c r="CX62" s="657"/>
      <c r="CY62" s="657"/>
      <c r="CZ62" s="657"/>
      <c r="DA62" s="657"/>
      <c r="DB62" s="657"/>
      <c r="DC62" s="657"/>
      <c r="DD62" s="657"/>
      <c r="DE62" s="657"/>
      <c r="DF62" s="657"/>
      <c r="DG62" s="657"/>
      <c r="DH62" s="657"/>
      <c r="DI62" s="657"/>
      <c r="DJ62" s="657"/>
      <c r="DK62" s="657"/>
      <c r="DL62" s="657"/>
      <c r="DM62" s="657"/>
      <c r="DN62" s="657"/>
      <c r="DO62" s="657"/>
      <c r="DP62" s="657"/>
      <c r="DQ62" s="657"/>
      <c r="DR62" s="657"/>
      <c r="DS62" s="657"/>
      <c r="DT62" s="657"/>
      <c r="DU62" s="749"/>
      <c r="DV62" s="204"/>
      <c r="EO62" s="526"/>
      <c r="EP62" s="540"/>
      <c r="JC62" s="526"/>
    </row>
    <row r="63" spans="2:263" ht="15" customHeight="1" x14ac:dyDescent="0.25">
      <c r="B63" s="226">
        <v>6</v>
      </c>
      <c r="C63" s="1261" t="s">
        <v>2040</v>
      </c>
      <c r="D63" s="1262"/>
      <c r="E63" s="1262"/>
      <c r="F63" s="1262"/>
      <c r="G63" s="1262"/>
      <c r="H63" s="1262"/>
      <c r="I63" s="1262"/>
      <c r="J63" s="1262"/>
      <c r="K63" s="1262"/>
      <c r="L63" s="1262"/>
      <c r="M63" s="1263"/>
      <c r="N63" s="209"/>
      <c r="O63" s="209"/>
      <c r="P63" s="35"/>
      <c r="Q63" s="209"/>
      <c r="R63" s="209"/>
      <c r="S63" s="209"/>
      <c r="T63" s="209"/>
      <c r="U63" s="209"/>
      <c r="V63" s="209"/>
      <c r="W63" s="209"/>
      <c r="X63" s="35"/>
      <c r="Y63" s="209"/>
      <c r="Z63" s="209"/>
      <c r="AA63" s="209"/>
      <c r="AB63" s="209"/>
      <c r="AC63" s="209"/>
      <c r="AD63" s="209"/>
      <c r="AE63" s="209"/>
      <c r="AF63" s="209"/>
      <c r="AG63" s="35"/>
      <c r="AH63" s="209"/>
      <c r="AI63" s="209"/>
      <c r="AJ63" s="209"/>
      <c r="AK63" s="209"/>
      <c r="AL63" s="209"/>
      <c r="AM63" s="209"/>
      <c r="AN63" s="209"/>
      <c r="AO63" s="209"/>
      <c r="AP63" s="35"/>
      <c r="AQ63" s="209"/>
      <c r="AR63" s="209"/>
      <c r="AS63" s="209"/>
      <c r="AT63" s="209"/>
      <c r="AU63" s="209"/>
      <c r="AV63" s="209"/>
      <c r="AW63" s="209"/>
      <c r="AX63" s="209"/>
      <c r="AY63" s="35"/>
      <c r="AZ63" s="209"/>
      <c r="BA63" s="209"/>
      <c r="BB63" s="209"/>
      <c r="BC63" s="209"/>
      <c r="BD63" s="209"/>
      <c r="BE63" s="209"/>
      <c r="BF63" s="209"/>
      <c r="BG63" s="209"/>
      <c r="BH63" s="35"/>
      <c r="BI63" s="209"/>
      <c r="BJ63" s="209"/>
      <c r="BK63" s="209"/>
      <c r="BL63" s="209"/>
      <c r="BM63" s="209"/>
      <c r="BN63" s="209"/>
      <c r="BO63" s="657"/>
      <c r="BP63" s="657"/>
      <c r="BQ63" s="657"/>
      <c r="BR63" s="657"/>
      <c r="BS63" s="657"/>
      <c r="BT63" s="657"/>
      <c r="BU63" s="657"/>
      <c r="BV63" s="657"/>
      <c r="BW63" s="657"/>
      <c r="BX63" s="657"/>
      <c r="BY63" s="657"/>
      <c r="BZ63" s="657"/>
      <c r="CA63" s="657"/>
      <c r="CB63" s="657"/>
      <c r="CC63" s="657"/>
      <c r="CD63" s="657"/>
      <c r="CE63" s="657"/>
      <c r="CF63" s="657"/>
      <c r="CG63" s="657"/>
      <c r="CH63" s="657"/>
      <c r="CI63" s="657"/>
      <c r="CJ63" s="657"/>
      <c r="CK63" s="657"/>
      <c r="CL63" s="657"/>
      <c r="CM63" s="657"/>
      <c r="CN63" s="657"/>
      <c r="CO63" s="657"/>
      <c r="CP63" s="657"/>
      <c r="CQ63" s="657"/>
      <c r="CR63" s="657"/>
      <c r="CS63" s="657"/>
      <c r="CT63" s="657"/>
      <c r="CU63" s="657"/>
      <c r="CV63" s="657"/>
      <c r="CW63" s="657"/>
      <c r="CX63" s="657"/>
      <c r="CY63" s="657"/>
      <c r="CZ63" s="657"/>
      <c r="DA63" s="657"/>
      <c r="DB63" s="657"/>
      <c r="DC63" s="657"/>
      <c r="DD63" s="657"/>
      <c r="DE63" s="657"/>
      <c r="DF63" s="657"/>
      <c r="DG63" s="657"/>
      <c r="DH63" s="657"/>
      <c r="DI63" s="657"/>
      <c r="DJ63" s="657"/>
      <c r="DK63" s="657"/>
      <c r="DL63" s="657"/>
      <c r="DM63" s="657"/>
      <c r="DN63" s="657"/>
      <c r="DO63" s="657"/>
      <c r="DP63" s="657"/>
      <c r="DQ63" s="657"/>
      <c r="DR63" s="657"/>
      <c r="DS63" s="657"/>
      <c r="DT63" s="657"/>
      <c r="DU63" s="749"/>
      <c r="DV63" s="204"/>
      <c r="EO63" s="526"/>
      <c r="EP63" s="540"/>
      <c r="JC63" s="526"/>
    </row>
    <row r="64" spans="2:263" ht="15" customHeight="1" x14ac:dyDescent="0.25">
      <c r="B64" s="226">
        <v>7</v>
      </c>
      <c r="C64" s="1261" t="s">
        <v>325</v>
      </c>
      <c r="D64" s="1262"/>
      <c r="E64" s="1262"/>
      <c r="F64" s="1262"/>
      <c r="G64" s="1262"/>
      <c r="H64" s="1262"/>
      <c r="I64" s="1262"/>
      <c r="J64" s="1262"/>
      <c r="K64" s="1262"/>
      <c r="L64" s="1262"/>
      <c r="M64" s="1263"/>
      <c r="N64" s="209"/>
      <c r="O64" s="209"/>
      <c r="P64" s="35"/>
      <c r="Q64" s="209"/>
      <c r="R64" s="209"/>
      <c r="S64" s="209"/>
      <c r="T64" s="209"/>
      <c r="U64" s="209"/>
      <c r="V64" s="209"/>
      <c r="W64" s="209"/>
      <c r="X64" s="35"/>
      <c r="Y64" s="209"/>
      <c r="Z64" s="209"/>
      <c r="AA64" s="209"/>
      <c r="AB64" s="209"/>
      <c r="AC64" s="209"/>
      <c r="AD64" s="209"/>
      <c r="AE64" s="209"/>
      <c r="AF64" s="209"/>
      <c r="AG64" s="35"/>
      <c r="AH64" s="209"/>
      <c r="AI64" s="209"/>
      <c r="AJ64" s="209"/>
      <c r="AK64" s="209"/>
      <c r="AL64" s="209"/>
      <c r="AM64" s="209"/>
      <c r="AN64" s="209"/>
      <c r="AO64" s="209"/>
      <c r="AP64" s="35"/>
      <c r="AQ64" s="209"/>
      <c r="AR64" s="209"/>
      <c r="AS64" s="209"/>
      <c r="AT64" s="209"/>
      <c r="AU64" s="209"/>
      <c r="AV64" s="209"/>
      <c r="AW64" s="209"/>
      <c r="AX64" s="209"/>
      <c r="AY64" s="35"/>
      <c r="AZ64" s="209"/>
      <c r="BA64" s="209"/>
      <c r="BB64" s="209"/>
      <c r="BC64" s="209"/>
      <c r="BD64" s="209"/>
      <c r="BE64" s="209"/>
      <c r="BF64" s="209"/>
      <c r="BG64" s="209"/>
      <c r="BH64" s="35"/>
      <c r="BI64" s="209"/>
      <c r="BJ64" s="209"/>
      <c r="BK64" s="209"/>
      <c r="BL64" s="209"/>
      <c r="BM64" s="209"/>
      <c r="BN64" s="209"/>
      <c r="BO64" s="657"/>
      <c r="BP64" s="657"/>
      <c r="BQ64" s="657"/>
      <c r="BR64" s="657"/>
      <c r="BS64" s="657"/>
      <c r="BT64" s="657"/>
      <c r="BU64" s="657"/>
      <c r="BV64" s="657"/>
      <c r="BW64" s="657"/>
      <c r="BX64" s="657"/>
      <c r="BY64" s="657"/>
      <c r="BZ64" s="657"/>
      <c r="CA64" s="657"/>
      <c r="CB64" s="657"/>
      <c r="CC64" s="657"/>
      <c r="CD64" s="657"/>
      <c r="CE64" s="657"/>
      <c r="CF64" s="657"/>
      <c r="CG64" s="657"/>
      <c r="CH64" s="657"/>
      <c r="CI64" s="657"/>
      <c r="CJ64" s="657"/>
      <c r="CK64" s="657"/>
      <c r="CL64" s="657"/>
      <c r="CM64" s="657"/>
      <c r="CN64" s="657"/>
      <c r="CO64" s="657"/>
      <c r="CP64" s="657"/>
      <c r="CQ64" s="657"/>
      <c r="CR64" s="657"/>
      <c r="CS64" s="657"/>
      <c r="CT64" s="657"/>
      <c r="CU64" s="657"/>
      <c r="CV64" s="657"/>
      <c r="CW64" s="657"/>
      <c r="CX64" s="657"/>
      <c r="CY64" s="657"/>
      <c r="CZ64" s="657"/>
      <c r="DA64" s="657"/>
      <c r="DB64" s="657"/>
      <c r="DC64" s="657"/>
      <c r="DD64" s="657"/>
      <c r="DE64" s="657"/>
      <c r="DF64" s="657"/>
      <c r="DG64" s="657"/>
      <c r="DH64" s="657"/>
      <c r="DI64" s="657"/>
      <c r="DJ64" s="657"/>
      <c r="DK64" s="657"/>
      <c r="DL64" s="657"/>
      <c r="DM64" s="657"/>
      <c r="DN64" s="657"/>
      <c r="DO64" s="657"/>
      <c r="DP64" s="657"/>
      <c r="DQ64" s="657"/>
      <c r="DR64" s="657"/>
      <c r="DS64" s="657"/>
      <c r="DT64" s="657"/>
      <c r="DU64" s="749"/>
      <c r="DV64" s="204"/>
      <c r="EO64" s="526"/>
      <c r="EP64" s="540"/>
      <c r="JC64" s="526"/>
    </row>
    <row r="65" spans="2:263" ht="90" customHeight="1" x14ac:dyDescent="0.25">
      <c r="B65" s="226">
        <v>8</v>
      </c>
      <c r="C65" s="1261" t="s">
        <v>2041</v>
      </c>
      <c r="D65" s="1262"/>
      <c r="E65" s="1262"/>
      <c r="F65" s="1262"/>
      <c r="G65" s="1262"/>
      <c r="H65" s="1262"/>
      <c r="I65" s="1262"/>
      <c r="J65" s="1262"/>
      <c r="K65" s="1262"/>
      <c r="L65" s="1262"/>
      <c r="M65" s="1263"/>
      <c r="N65" s="209"/>
      <c r="O65" s="209"/>
      <c r="P65" s="35"/>
      <c r="Q65" s="209"/>
      <c r="R65" s="209"/>
      <c r="S65" s="209"/>
      <c r="T65" s="209"/>
      <c r="U65" s="209"/>
      <c r="V65" s="209"/>
      <c r="W65" s="209"/>
      <c r="X65" s="35"/>
      <c r="Y65" s="209"/>
      <c r="Z65" s="209"/>
      <c r="AA65" s="209"/>
      <c r="AB65" s="209"/>
      <c r="AC65" s="209"/>
      <c r="AD65" s="209"/>
      <c r="AE65" s="209"/>
      <c r="AF65" s="209"/>
      <c r="AG65" s="35"/>
      <c r="AH65" s="209"/>
      <c r="AI65" s="209"/>
      <c r="AJ65" s="209"/>
      <c r="AK65" s="209"/>
      <c r="AL65" s="209"/>
      <c r="AM65" s="209"/>
      <c r="AN65" s="209"/>
      <c r="AO65" s="209"/>
      <c r="AP65" s="35"/>
      <c r="AQ65" s="209"/>
      <c r="AR65" s="209"/>
      <c r="AS65" s="209"/>
      <c r="AT65" s="209"/>
      <c r="AU65" s="209"/>
      <c r="AV65" s="209"/>
      <c r="AW65" s="209"/>
      <c r="AX65" s="209"/>
      <c r="AY65" s="35"/>
      <c r="AZ65" s="209"/>
      <c r="BA65" s="209"/>
      <c r="BB65" s="209"/>
      <c r="BC65" s="209"/>
      <c r="BD65" s="209"/>
      <c r="BE65" s="209"/>
      <c r="BF65" s="209"/>
      <c r="BG65" s="209"/>
      <c r="BH65" s="35"/>
      <c r="BI65" s="209"/>
      <c r="BJ65" s="209"/>
      <c r="BK65" s="209"/>
      <c r="BL65" s="209"/>
      <c r="BM65" s="209"/>
      <c r="BN65" s="209"/>
      <c r="BO65" s="657"/>
      <c r="BP65" s="657"/>
      <c r="BQ65" s="657"/>
      <c r="BR65" s="657"/>
      <c r="BS65" s="657"/>
      <c r="BT65" s="657"/>
      <c r="BU65" s="657"/>
      <c r="BV65" s="657"/>
      <c r="BW65" s="657"/>
      <c r="BX65" s="657"/>
      <c r="BY65" s="657"/>
      <c r="BZ65" s="657"/>
      <c r="CA65" s="657"/>
      <c r="CB65" s="657"/>
      <c r="CC65" s="657"/>
      <c r="CD65" s="657"/>
      <c r="CE65" s="657"/>
      <c r="CF65" s="657"/>
      <c r="CG65" s="657"/>
      <c r="CH65" s="657"/>
      <c r="CI65" s="657"/>
      <c r="CJ65" s="657"/>
      <c r="CK65" s="657"/>
      <c r="CL65" s="657"/>
      <c r="CM65" s="657"/>
      <c r="CN65" s="657"/>
      <c r="CO65" s="657"/>
      <c r="CP65" s="657"/>
      <c r="CQ65" s="657"/>
      <c r="CR65" s="657"/>
      <c r="CS65" s="657"/>
      <c r="CT65" s="657"/>
      <c r="CU65" s="657"/>
      <c r="CV65" s="657"/>
      <c r="CW65" s="657"/>
      <c r="CX65" s="657"/>
      <c r="CY65" s="657"/>
      <c r="CZ65" s="657"/>
      <c r="DA65" s="657"/>
      <c r="DB65" s="657"/>
      <c r="DC65" s="657"/>
      <c r="DD65" s="657"/>
      <c r="DE65" s="657"/>
      <c r="DF65" s="657"/>
      <c r="DG65" s="657"/>
      <c r="DH65" s="657"/>
      <c r="DI65" s="657"/>
      <c r="DJ65" s="657"/>
      <c r="DK65" s="657"/>
      <c r="DL65" s="657"/>
      <c r="DM65" s="657"/>
      <c r="DN65" s="657"/>
      <c r="DO65" s="657"/>
      <c r="DP65" s="657"/>
      <c r="DQ65" s="657"/>
      <c r="DR65" s="657"/>
      <c r="DS65" s="657"/>
      <c r="DT65" s="657"/>
      <c r="DU65" s="749"/>
      <c r="DV65" s="204"/>
      <c r="EO65" s="526"/>
      <c r="EP65" s="540"/>
      <c r="JC65" s="526"/>
    </row>
    <row r="66" spans="2:263" ht="15" customHeight="1" x14ac:dyDescent="0.25">
      <c r="B66" s="226">
        <v>9</v>
      </c>
      <c r="C66" s="1261" t="s">
        <v>2042</v>
      </c>
      <c r="D66" s="1262"/>
      <c r="E66" s="1262"/>
      <c r="F66" s="1262"/>
      <c r="G66" s="1262"/>
      <c r="H66" s="1262"/>
      <c r="I66" s="1262"/>
      <c r="J66" s="1262"/>
      <c r="K66" s="1262"/>
      <c r="L66" s="1262"/>
      <c r="M66" s="1263"/>
      <c r="N66" s="209"/>
      <c r="O66" s="209"/>
      <c r="P66" s="35"/>
      <c r="Q66" s="209"/>
      <c r="R66" s="209"/>
      <c r="S66" s="209"/>
      <c r="T66" s="209"/>
      <c r="U66" s="209"/>
      <c r="V66" s="209"/>
      <c r="W66" s="209"/>
      <c r="X66" s="35"/>
      <c r="Y66" s="209"/>
      <c r="Z66" s="209"/>
      <c r="AA66" s="209"/>
      <c r="AB66" s="209"/>
      <c r="AC66" s="209"/>
      <c r="AD66" s="209"/>
      <c r="AE66" s="209"/>
      <c r="AF66" s="209"/>
      <c r="AG66" s="35"/>
      <c r="AH66" s="209"/>
      <c r="AI66" s="209"/>
      <c r="AJ66" s="209"/>
      <c r="AK66" s="209"/>
      <c r="AL66" s="209"/>
      <c r="AM66" s="209"/>
      <c r="AN66" s="209"/>
      <c r="AO66" s="209"/>
      <c r="AP66" s="35"/>
      <c r="AQ66" s="209"/>
      <c r="AR66" s="209"/>
      <c r="AS66" s="209"/>
      <c r="AT66" s="209"/>
      <c r="AU66" s="209"/>
      <c r="AV66" s="209"/>
      <c r="AW66" s="209"/>
      <c r="AX66" s="209"/>
      <c r="AY66" s="35"/>
      <c r="AZ66" s="209"/>
      <c r="BA66" s="209"/>
      <c r="BB66" s="209"/>
      <c r="BC66" s="209"/>
      <c r="BD66" s="209"/>
      <c r="BE66" s="209"/>
      <c r="BF66" s="209"/>
      <c r="BG66" s="209"/>
      <c r="BH66" s="35"/>
      <c r="BI66" s="209"/>
      <c r="BJ66" s="209"/>
      <c r="BK66" s="209"/>
      <c r="BL66" s="209"/>
      <c r="BM66" s="209"/>
      <c r="BN66" s="209"/>
      <c r="BO66" s="657"/>
      <c r="BP66" s="657"/>
      <c r="BQ66" s="657"/>
      <c r="BR66" s="657"/>
      <c r="BS66" s="657"/>
      <c r="BT66" s="657"/>
      <c r="BU66" s="657"/>
      <c r="BV66" s="657"/>
      <c r="BW66" s="657"/>
      <c r="BX66" s="657"/>
      <c r="BY66" s="657"/>
      <c r="BZ66" s="657"/>
      <c r="CA66" s="657"/>
      <c r="CB66" s="657"/>
      <c r="CC66" s="657"/>
      <c r="CD66" s="657"/>
      <c r="CE66" s="657"/>
      <c r="CF66" s="657"/>
      <c r="CG66" s="657"/>
      <c r="CH66" s="657"/>
      <c r="CI66" s="657"/>
      <c r="CJ66" s="657"/>
      <c r="CK66" s="657"/>
      <c r="CL66" s="657"/>
      <c r="CM66" s="657"/>
      <c r="CN66" s="657"/>
      <c r="CO66" s="657"/>
      <c r="CP66" s="657"/>
      <c r="CQ66" s="657"/>
      <c r="CR66" s="657"/>
      <c r="CS66" s="657"/>
      <c r="CT66" s="657"/>
      <c r="CU66" s="657"/>
      <c r="CV66" s="657"/>
      <c r="CW66" s="657"/>
      <c r="CX66" s="657"/>
      <c r="CY66" s="657"/>
      <c r="CZ66" s="657"/>
      <c r="DA66" s="657"/>
      <c r="DB66" s="657"/>
      <c r="DC66" s="657"/>
      <c r="DD66" s="657"/>
      <c r="DE66" s="657"/>
      <c r="DF66" s="657"/>
      <c r="DG66" s="657"/>
      <c r="DH66" s="657"/>
      <c r="DI66" s="657"/>
      <c r="DJ66" s="657"/>
      <c r="DK66" s="657"/>
      <c r="DL66" s="657"/>
      <c r="DM66" s="657"/>
      <c r="DN66" s="657"/>
      <c r="DO66" s="657"/>
      <c r="DP66" s="657"/>
      <c r="DQ66" s="657"/>
      <c r="DR66" s="657"/>
      <c r="DS66" s="657"/>
      <c r="DT66" s="657"/>
      <c r="DU66" s="749"/>
      <c r="DV66" s="204"/>
      <c r="EO66" s="526"/>
      <c r="EP66" s="539"/>
      <c r="JC66" s="526"/>
    </row>
    <row r="67" spans="2:263" ht="15" customHeight="1" x14ac:dyDescent="0.25">
      <c r="B67" s="226">
        <v>10</v>
      </c>
      <c r="C67" s="1261" t="s">
        <v>2043</v>
      </c>
      <c r="D67" s="1262"/>
      <c r="E67" s="1262"/>
      <c r="F67" s="1262"/>
      <c r="G67" s="1262"/>
      <c r="H67" s="1262"/>
      <c r="I67" s="1262"/>
      <c r="J67" s="1262"/>
      <c r="K67" s="1262"/>
      <c r="L67" s="1262"/>
      <c r="M67" s="1263"/>
      <c r="N67" s="209"/>
      <c r="O67" s="209"/>
      <c r="P67" s="35"/>
      <c r="Q67" s="209"/>
      <c r="R67" s="209"/>
      <c r="S67" s="209"/>
      <c r="T67" s="209"/>
      <c r="U67" s="209"/>
      <c r="V67" s="209"/>
      <c r="W67" s="209"/>
      <c r="X67" s="35"/>
      <c r="Y67" s="209"/>
      <c r="Z67" s="209"/>
      <c r="AA67" s="209"/>
      <c r="AB67" s="209"/>
      <c r="AC67" s="209"/>
      <c r="AD67" s="209"/>
      <c r="AE67" s="209"/>
      <c r="AF67" s="209"/>
      <c r="AG67" s="35"/>
      <c r="AH67" s="209"/>
      <c r="AI67" s="209"/>
      <c r="AJ67" s="209"/>
      <c r="AK67" s="209"/>
      <c r="AL67" s="209"/>
      <c r="AM67" s="209"/>
      <c r="AN67" s="209"/>
      <c r="AO67" s="209"/>
      <c r="AP67" s="35"/>
      <c r="AQ67" s="209"/>
      <c r="AR67" s="209"/>
      <c r="AS67" s="209"/>
      <c r="AT67" s="209"/>
      <c r="AU67" s="209"/>
      <c r="AV67" s="209"/>
      <c r="AW67" s="209"/>
      <c r="AX67" s="209"/>
      <c r="AY67" s="35"/>
      <c r="AZ67" s="209"/>
      <c r="BA67" s="209"/>
      <c r="BB67" s="209"/>
      <c r="BC67" s="209"/>
      <c r="BD67" s="209"/>
      <c r="BE67" s="209"/>
      <c r="BF67" s="209"/>
      <c r="BG67" s="209"/>
      <c r="BH67" s="35"/>
      <c r="BI67" s="209"/>
      <c r="BJ67" s="209"/>
      <c r="BK67" s="209"/>
      <c r="BL67" s="209"/>
      <c r="BM67" s="209"/>
      <c r="BN67" s="209"/>
      <c r="BO67" s="657"/>
      <c r="BP67" s="657"/>
      <c r="BQ67" s="657"/>
      <c r="BR67" s="657"/>
      <c r="BS67" s="657"/>
      <c r="BT67" s="657"/>
      <c r="BU67" s="657"/>
      <c r="BV67" s="657"/>
      <c r="BW67" s="657"/>
      <c r="BX67" s="657"/>
      <c r="BY67" s="657"/>
      <c r="BZ67" s="657"/>
      <c r="CA67" s="657"/>
      <c r="CB67" s="657"/>
      <c r="CC67" s="657"/>
      <c r="CD67" s="657"/>
      <c r="CE67" s="657"/>
      <c r="CF67" s="657"/>
      <c r="CG67" s="657"/>
      <c r="CH67" s="657"/>
      <c r="CI67" s="657"/>
      <c r="CJ67" s="657"/>
      <c r="CK67" s="657"/>
      <c r="CL67" s="657"/>
      <c r="CM67" s="657"/>
      <c r="CN67" s="657"/>
      <c r="CO67" s="657"/>
      <c r="CP67" s="657"/>
      <c r="CQ67" s="657"/>
      <c r="CR67" s="657"/>
      <c r="CS67" s="657"/>
      <c r="CT67" s="657"/>
      <c r="CU67" s="657"/>
      <c r="CV67" s="657"/>
      <c r="CW67" s="657"/>
      <c r="CX67" s="657"/>
      <c r="CY67" s="657"/>
      <c r="CZ67" s="657"/>
      <c r="DA67" s="657"/>
      <c r="DB67" s="657"/>
      <c r="DC67" s="657"/>
      <c r="DD67" s="657"/>
      <c r="DE67" s="657"/>
      <c r="DF67" s="657"/>
      <c r="DG67" s="657"/>
      <c r="DH67" s="657"/>
      <c r="DI67" s="657"/>
      <c r="DJ67" s="657"/>
      <c r="DK67" s="657"/>
      <c r="DL67" s="657"/>
      <c r="DM67" s="657"/>
      <c r="DN67" s="657"/>
      <c r="DO67" s="657"/>
      <c r="DP67" s="657"/>
      <c r="DQ67" s="657"/>
      <c r="DR67" s="657"/>
      <c r="DS67" s="657"/>
      <c r="DT67" s="657"/>
      <c r="DU67" s="749"/>
      <c r="DV67" s="204"/>
      <c r="EO67" s="526"/>
      <c r="EP67" s="540"/>
      <c r="JC67" s="526"/>
    </row>
    <row r="68" spans="2:263" ht="105" customHeight="1" x14ac:dyDescent="0.25">
      <c r="B68" s="226">
        <v>11</v>
      </c>
      <c r="C68" s="1321" t="s">
        <v>2044</v>
      </c>
      <c r="D68" s="1322"/>
      <c r="E68" s="1322"/>
      <c r="F68" s="1322"/>
      <c r="G68" s="1322"/>
      <c r="H68" s="1322"/>
      <c r="I68" s="1322"/>
      <c r="J68" s="1322"/>
      <c r="K68" s="1322"/>
      <c r="L68" s="1322"/>
      <c r="M68" s="1323"/>
      <c r="N68" s="209"/>
      <c r="O68" s="209"/>
      <c r="P68" s="35"/>
      <c r="Q68" s="209"/>
      <c r="R68" s="209"/>
      <c r="S68" s="209"/>
      <c r="T68" s="209"/>
      <c r="U68" s="209"/>
      <c r="V68" s="209"/>
      <c r="W68" s="209"/>
      <c r="X68" s="35"/>
      <c r="Y68" s="209"/>
      <c r="Z68" s="209"/>
      <c r="AA68" s="209"/>
      <c r="AB68" s="209"/>
      <c r="AC68" s="209"/>
      <c r="AD68" s="209"/>
      <c r="AE68" s="209"/>
      <c r="AF68" s="209"/>
      <c r="AG68" s="35"/>
      <c r="AH68" s="209"/>
      <c r="AI68" s="209"/>
      <c r="AJ68" s="209"/>
      <c r="AK68" s="209"/>
      <c r="AL68" s="209"/>
      <c r="AM68" s="209"/>
      <c r="AN68" s="209"/>
      <c r="AO68" s="209"/>
      <c r="AP68" s="35"/>
      <c r="AQ68" s="209"/>
      <c r="AR68" s="209"/>
      <c r="AS68" s="209"/>
      <c r="AT68" s="209"/>
      <c r="AU68" s="209"/>
      <c r="AV68" s="209"/>
      <c r="AW68" s="209"/>
      <c r="AX68" s="209"/>
      <c r="AY68" s="35"/>
      <c r="AZ68" s="209"/>
      <c r="BA68" s="209"/>
      <c r="BB68" s="209"/>
      <c r="BC68" s="209"/>
      <c r="BD68" s="209"/>
      <c r="BE68" s="209"/>
      <c r="BF68" s="209"/>
      <c r="BG68" s="209"/>
      <c r="BH68" s="35"/>
      <c r="BI68" s="209"/>
      <c r="BJ68" s="209"/>
      <c r="BK68" s="209"/>
      <c r="BL68" s="209"/>
      <c r="BM68" s="209"/>
      <c r="BN68" s="209"/>
      <c r="BO68" s="657"/>
      <c r="BP68" s="657"/>
      <c r="BQ68" s="657"/>
      <c r="BR68" s="657"/>
      <c r="BS68" s="657"/>
      <c r="BT68" s="657"/>
      <c r="BU68" s="657"/>
      <c r="BV68" s="657"/>
      <c r="BW68" s="657"/>
      <c r="BX68" s="657"/>
      <c r="BY68" s="657"/>
      <c r="BZ68" s="657"/>
      <c r="CA68" s="657"/>
      <c r="CB68" s="657"/>
      <c r="CC68" s="657"/>
      <c r="CD68" s="657"/>
      <c r="CE68" s="657"/>
      <c r="CF68" s="657"/>
      <c r="CG68" s="657"/>
      <c r="CH68" s="657"/>
      <c r="CI68" s="657"/>
      <c r="CJ68" s="657"/>
      <c r="CK68" s="657"/>
      <c r="CL68" s="657"/>
      <c r="CM68" s="657"/>
      <c r="CN68" s="657"/>
      <c r="CO68" s="657"/>
      <c r="CP68" s="657"/>
      <c r="CQ68" s="657"/>
      <c r="CR68" s="657"/>
      <c r="CS68" s="657"/>
      <c r="CT68" s="657"/>
      <c r="CU68" s="657"/>
      <c r="CV68" s="657"/>
      <c r="CW68" s="657"/>
      <c r="CX68" s="657"/>
      <c r="CY68" s="657"/>
      <c r="CZ68" s="657"/>
      <c r="DA68" s="657"/>
      <c r="DB68" s="657"/>
      <c r="DC68" s="657"/>
      <c r="DD68" s="657"/>
      <c r="DE68" s="657"/>
      <c r="DF68" s="657"/>
      <c r="DG68" s="657"/>
      <c r="DH68" s="657"/>
      <c r="DI68" s="657"/>
      <c r="DJ68" s="657"/>
      <c r="DK68" s="657"/>
      <c r="DL68" s="657"/>
      <c r="DM68" s="657"/>
      <c r="DN68" s="657"/>
      <c r="DO68" s="657"/>
      <c r="DP68" s="657"/>
      <c r="DQ68" s="657"/>
      <c r="DR68" s="657"/>
      <c r="DS68" s="657"/>
      <c r="DT68" s="657"/>
      <c r="DU68" s="749"/>
      <c r="DV68" s="204"/>
      <c r="EP68" s="540"/>
    </row>
    <row r="69" spans="2:263" ht="90" customHeight="1" x14ac:dyDescent="0.25">
      <c r="B69" s="226">
        <v>12</v>
      </c>
      <c r="C69" s="1324" t="s">
        <v>2045</v>
      </c>
      <c r="D69" s="1325"/>
      <c r="E69" s="1325"/>
      <c r="F69" s="1325"/>
      <c r="G69" s="1325"/>
      <c r="H69" s="1325"/>
      <c r="I69" s="1325"/>
      <c r="J69" s="1325"/>
      <c r="K69" s="1325"/>
      <c r="L69" s="1325"/>
      <c r="M69" s="1326"/>
      <c r="N69" s="209"/>
      <c r="O69" s="209"/>
      <c r="P69" s="35"/>
      <c r="Q69" s="209"/>
      <c r="R69" s="209"/>
      <c r="S69" s="209"/>
      <c r="T69" s="209"/>
      <c r="U69" s="209"/>
      <c r="V69" s="209"/>
      <c r="W69" s="209"/>
      <c r="X69" s="35"/>
      <c r="Y69" s="209"/>
      <c r="Z69" s="209"/>
      <c r="AA69" s="209"/>
      <c r="AB69" s="209"/>
      <c r="AC69" s="209"/>
      <c r="AD69" s="209"/>
      <c r="AE69" s="209"/>
      <c r="AF69" s="209"/>
      <c r="AG69" s="35"/>
      <c r="AH69" s="209"/>
      <c r="AI69" s="209"/>
      <c r="AJ69" s="209"/>
      <c r="AK69" s="209"/>
      <c r="AL69" s="209"/>
      <c r="AM69" s="209"/>
      <c r="AN69" s="209"/>
      <c r="AO69" s="209"/>
      <c r="AP69" s="35"/>
      <c r="AQ69" s="209"/>
      <c r="AR69" s="209"/>
      <c r="AS69" s="209"/>
      <c r="AT69" s="209"/>
      <c r="AU69" s="209"/>
      <c r="AV69" s="209"/>
      <c r="AW69" s="209"/>
      <c r="AX69" s="209"/>
      <c r="AY69" s="35"/>
      <c r="AZ69" s="209"/>
      <c r="BA69" s="209"/>
      <c r="BB69" s="209"/>
      <c r="BC69" s="209"/>
      <c r="BD69" s="209"/>
      <c r="BE69" s="209"/>
      <c r="BF69" s="209"/>
      <c r="BG69" s="209"/>
      <c r="BH69" s="35"/>
      <c r="BI69" s="209"/>
      <c r="BJ69" s="209"/>
      <c r="BK69" s="209"/>
      <c r="BL69" s="209"/>
      <c r="BM69" s="209"/>
      <c r="BN69" s="209"/>
      <c r="BO69" s="657"/>
      <c r="BP69" s="657"/>
      <c r="BQ69" s="657"/>
      <c r="BR69" s="657"/>
      <c r="BS69" s="657"/>
      <c r="BT69" s="657"/>
      <c r="BU69" s="657"/>
      <c r="BV69" s="657"/>
      <c r="BW69" s="657"/>
      <c r="BX69" s="657"/>
      <c r="BY69" s="657"/>
      <c r="BZ69" s="657"/>
      <c r="CA69" s="657"/>
      <c r="CB69" s="657"/>
      <c r="CC69" s="657"/>
      <c r="CD69" s="657"/>
      <c r="CE69" s="657"/>
      <c r="CF69" s="657"/>
      <c r="CG69" s="657"/>
      <c r="CH69" s="657"/>
      <c r="CI69" s="657"/>
      <c r="CJ69" s="657"/>
      <c r="CK69" s="657"/>
      <c r="CL69" s="657"/>
      <c r="CM69" s="657"/>
      <c r="CN69" s="657"/>
      <c r="CO69" s="657"/>
      <c r="CP69" s="657"/>
      <c r="CQ69" s="657"/>
      <c r="CR69" s="657"/>
      <c r="CS69" s="657"/>
      <c r="CT69" s="657"/>
      <c r="CU69" s="657"/>
      <c r="CV69" s="657"/>
      <c r="CW69" s="657"/>
      <c r="CX69" s="657"/>
      <c r="CY69" s="657"/>
      <c r="CZ69" s="657"/>
      <c r="DA69" s="657"/>
      <c r="DB69" s="657"/>
      <c r="DC69" s="657"/>
      <c r="DD69" s="657"/>
      <c r="DE69" s="657"/>
      <c r="DF69" s="657"/>
      <c r="DG69" s="657"/>
      <c r="DH69" s="657"/>
      <c r="DI69" s="657"/>
      <c r="DJ69" s="657"/>
      <c r="DK69" s="657"/>
      <c r="DL69" s="657"/>
      <c r="DM69" s="657"/>
      <c r="DN69" s="657"/>
      <c r="DO69" s="657"/>
      <c r="DP69" s="657"/>
      <c r="DQ69" s="657"/>
      <c r="DR69" s="657"/>
      <c r="DS69" s="657"/>
      <c r="DT69" s="657"/>
      <c r="DU69" s="749"/>
      <c r="DV69" s="204"/>
      <c r="EP69" s="540"/>
    </row>
    <row r="70" spans="2:263" ht="90" customHeight="1" x14ac:dyDescent="0.25">
      <c r="B70" s="226">
        <v>13</v>
      </c>
      <c r="C70" s="1318" t="s">
        <v>2046</v>
      </c>
      <c r="D70" s="1319"/>
      <c r="E70" s="1319"/>
      <c r="F70" s="1319"/>
      <c r="G70" s="1319"/>
      <c r="H70" s="1319"/>
      <c r="I70" s="1319"/>
      <c r="J70" s="1319"/>
      <c r="K70" s="1319"/>
      <c r="L70" s="1319"/>
      <c r="M70" s="1320"/>
      <c r="N70" s="209"/>
      <c r="O70" s="209"/>
      <c r="P70" s="35"/>
      <c r="Q70" s="209"/>
      <c r="R70" s="209"/>
      <c r="S70" s="209"/>
      <c r="T70" s="209"/>
      <c r="U70" s="209"/>
      <c r="V70" s="209"/>
      <c r="W70" s="209"/>
      <c r="X70" s="35"/>
      <c r="Y70" s="209"/>
      <c r="Z70" s="209"/>
      <c r="AA70" s="209"/>
      <c r="AB70" s="209"/>
      <c r="AC70" s="209"/>
      <c r="AD70" s="209"/>
      <c r="AE70" s="209"/>
      <c r="AF70" s="209"/>
      <c r="AG70" s="35"/>
      <c r="AH70" s="209"/>
      <c r="AI70" s="209"/>
      <c r="AJ70" s="209"/>
      <c r="AK70" s="209"/>
      <c r="AL70" s="209"/>
      <c r="AM70" s="209"/>
      <c r="AN70" s="209"/>
      <c r="AO70" s="209"/>
      <c r="AP70" s="35"/>
      <c r="AQ70" s="209"/>
      <c r="AR70" s="209"/>
      <c r="AS70" s="209"/>
      <c r="AT70" s="209"/>
      <c r="AU70" s="209"/>
      <c r="AV70" s="209"/>
      <c r="AW70" s="209"/>
      <c r="AX70" s="209"/>
      <c r="AY70" s="35"/>
      <c r="AZ70" s="209"/>
      <c r="BA70" s="209"/>
      <c r="BB70" s="209"/>
      <c r="BC70" s="209"/>
      <c r="BD70" s="209"/>
      <c r="BE70" s="209"/>
      <c r="BF70" s="209"/>
      <c r="BG70" s="209"/>
      <c r="BH70" s="35"/>
      <c r="BI70" s="209"/>
      <c r="BJ70" s="209"/>
      <c r="BK70" s="209"/>
      <c r="BL70" s="209"/>
      <c r="BM70" s="209"/>
      <c r="BN70" s="209"/>
      <c r="BO70" s="657"/>
      <c r="BP70" s="657"/>
      <c r="BQ70" s="657"/>
      <c r="BR70" s="657"/>
      <c r="BS70" s="657"/>
      <c r="BT70" s="657"/>
      <c r="BU70" s="657"/>
      <c r="BV70" s="657"/>
      <c r="BW70" s="657"/>
      <c r="BX70" s="657"/>
      <c r="BY70" s="657"/>
      <c r="BZ70" s="657"/>
      <c r="CA70" s="657"/>
      <c r="CB70" s="657"/>
      <c r="CC70" s="657"/>
      <c r="CD70" s="657"/>
      <c r="CE70" s="657"/>
      <c r="CF70" s="657"/>
      <c r="CG70" s="657"/>
      <c r="CH70" s="657"/>
      <c r="CI70" s="657"/>
      <c r="CJ70" s="657"/>
      <c r="CK70" s="657"/>
      <c r="CL70" s="657"/>
      <c r="CM70" s="657"/>
      <c r="CN70" s="657"/>
      <c r="CO70" s="657"/>
      <c r="CP70" s="657"/>
      <c r="CQ70" s="657"/>
      <c r="CR70" s="657"/>
      <c r="CS70" s="657"/>
      <c r="CT70" s="657"/>
      <c r="CU70" s="657"/>
      <c r="CV70" s="657"/>
      <c r="CW70" s="657"/>
      <c r="CX70" s="657"/>
      <c r="CY70" s="657"/>
      <c r="CZ70" s="657"/>
      <c r="DA70" s="657"/>
      <c r="DB70" s="657"/>
      <c r="DC70" s="657"/>
      <c r="DD70" s="657"/>
      <c r="DE70" s="657"/>
      <c r="DF70" s="657"/>
      <c r="DG70" s="657"/>
      <c r="DH70" s="657"/>
      <c r="DI70" s="657"/>
      <c r="DJ70" s="657"/>
      <c r="DK70" s="657"/>
      <c r="DL70" s="657"/>
      <c r="DM70" s="657"/>
      <c r="DN70" s="657"/>
      <c r="DO70" s="657"/>
      <c r="DP70" s="657"/>
      <c r="DQ70" s="657"/>
      <c r="DR70" s="657"/>
      <c r="DS70" s="657"/>
      <c r="DT70" s="657"/>
      <c r="DU70" s="749"/>
      <c r="DV70" s="204"/>
      <c r="EP70" s="540"/>
    </row>
    <row r="71" spans="2:263" ht="15" customHeight="1" x14ac:dyDescent="0.25">
      <c r="B71" s="226">
        <v>14</v>
      </c>
      <c r="C71" s="1261" t="s">
        <v>2047</v>
      </c>
      <c r="D71" s="1262"/>
      <c r="E71" s="1262"/>
      <c r="F71" s="1262"/>
      <c r="G71" s="1262"/>
      <c r="H71" s="1262"/>
      <c r="I71" s="1262"/>
      <c r="J71" s="1262"/>
      <c r="K71" s="1262"/>
      <c r="L71" s="1262"/>
      <c r="M71" s="1263"/>
      <c r="N71" s="209"/>
      <c r="O71" s="209"/>
      <c r="P71" s="35"/>
      <c r="Q71" s="209"/>
      <c r="R71" s="209"/>
      <c r="S71" s="209"/>
      <c r="T71" s="209"/>
      <c r="U71" s="209"/>
      <c r="V71" s="209"/>
      <c r="W71" s="209"/>
      <c r="X71" s="35"/>
      <c r="Y71" s="209"/>
      <c r="Z71" s="209"/>
      <c r="AA71" s="209"/>
      <c r="AB71" s="209"/>
      <c r="AC71" s="209"/>
      <c r="AD71" s="209"/>
      <c r="AE71" s="209"/>
      <c r="AF71" s="209"/>
      <c r="AG71" s="35"/>
      <c r="AH71" s="209"/>
      <c r="AI71" s="209"/>
      <c r="AJ71" s="209"/>
      <c r="AK71" s="209"/>
      <c r="AL71" s="209"/>
      <c r="AM71" s="209"/>
      <c r="AN71" s="209"/>
      <c r="AO71" s="209"/>
      <c r="AP71" s="35"/>
      <c r="AQ71" s="209"/>
      <c r="AR71" s="209"/>
      <c r="AS71" s="209"/>
      <c r="AT71" s="209"/>
      <c r="AU71" s="209"/>
      <c r="AV71" s="209"/>
      <c r="AW71" s="209"/>
      <c r="AX71" s="209"/>
      <c r="AY71" s="35"/>
      <c r="AZ71" s="209"/>
      <c r="BA71" s="209"/>
      <c r="BB71" s="209"/>
      <c r="BC71" s="209"/>
      <c r="BD71" s="209"/>
      <c r="BE71" s="209"/>
      <c r="BF71" s="209"/>
      <c r="BG71" s="209"/>
      <c r="BH71" s="35"/>
      <c r="BI71" s="209"/>
      <c r="BJ71" s="209"/>
      <c r="BK71" s="209"/>
      <c r="BL71" s="209"/>
      <c r="BM71" s="209"/>
      <c r="BN71" s="209"/>
      <c r="BO71" s="657"/>
      <c r="BP71" s="657"/>
      <c r="BQ71" s="657"/>
      <c r="BR71" s="657"/>
      <c r="BS71" s="657"/>
      <c r="BT71" s="657"/>
      <c r="BU71" s="657"/>
      <c r="BV71" s="657"/>
      <c r="BW71" s="657"/>
      <c r="BX71" s="657"/>
      <c r="BY71" s="657"/>
      <c r="BZ71" s="657"/>
      <c r="CA71" s="657"/>
      <c r="CB71" s="657"/>
      <c r="CC71" s="657"/>
      <c r="CD71" s="657"/>
      <c r="CE71" s="657"/>
      <c r="CF71" s="657"/>
      <c r="CG71" s="657"/>
      <c r="CH71" s="657"/>
      <c r="CI71" s="657"/>
      <c r="CJ71" s="657"/>
      <c r="CK71" s="657"/>
      <c r="CL71" s="657"/>
      <c r="CM71" s="657"/>
      <c r="CN71" s="657"/>
      <c r="CO71" s="657"/>
      <c r="CP71" s="657"/>
      <c r="CQ71" s="657"/>
      <c r="CR71" s="657"/>
      <c r="CS71" s="657"/>
      <c r="CT71" s="657"/>
      <c r="CU71" s="657"/>
      <c r="CV71" s="657"/>
      <c r="CW71" s="657"/>
      <c r="CX71" s="657"/>
      <c r="CY71" s="657"/>
      <c r="CZ71" s="657"/>
      <c r="DA71" s="657"/>
      <c r="DB71" s="657"/>
      <c r="DC71" s="657"/>
      <c r="DD71" s="657"/>
      <c r="DE71" s="657"/>
      <c r="DF71" s="657"/>
      <c r="DG71" s="657"/>
      <c r="DH71" s="657"/>
      <c r="DI71" s="657"/>
      <c r="DJ71" s="657"/>
      <c r="DK71" s="657"/>
      <c r="DL71" s="657"/>
      <c r="DM71" s="657"/>
      <c r="DN71" s="657"/>
      <c r="DO71" s="657"/>
      <c r="DP71" s="657"/>
      <c r="DQ71" s="657"/>
      <c r="DR71" s="657"/>
      <c r="DS71" s="657"/>
      <c r="DT71" s="657"/>
      <c r="DU71" s="749"/>
      <c r="DV71" s="204"/>
      <c r="EP71" s="540"/>
    </row>
    <row r="72" spans="2:263" ht="15" customHeight="1" x14ac:dyDescent="0.25">
      <c r="B72" s="226">
        <v>15</v>
      </c>
      <c r="C72" s="1261" t="s">
        <v>2048</v>
      </c>
      <c r="D72" s="1262"/>
      <c r="E72" s="1262"/>
      <c r="F72" s="1262"/>
      <c r="G72" s="1262"/>
      <c r="H72" s="1262"/>
      <c r="I72" s="1262"/>
      <c r="J72" s="1262"/>
      <c r="K72" s="1262"/>
      <c r="L72" s="1262"/>
      <c r="M72" s="1263"/>
      <c r="N72" s="209"/>
      <c r="O72" s="209"/>
      <c r="P72" s="35"/>
      <c r="Q72" s="209"/>
      <c r="R72" s="209"/>
      <c r="S72" s="209"/>
      <c r="T72" s="209"/>
      <c r="U72" s="209"/>
      <c r="V72" s="209"/>
      <c r="W72" s="209"/>
      <c r="X72" s="35"/>
      <c r="Y72" s="209"/>
      <c r="Z72" s="209"/>
      <c r="AA72" s="209"/>
      <c r="AB72" s="209"/>
      <c r="AC72" s="209"/>
      <c r="AD72" s="209"/>
      <c r="AE72" s="209"/>
      <c r="AF72" s="209"/>
      <c r="AG72" s="35"/>
      <c r="AH72" s="209"/>
      <c r="AI72" s="209"/>
      <c r="AJ72" s="209"/>
      <c r="AK72" s="209"/>
      <c r="AL72" s="209"/>
      <c r="AM72" s="209"/>
      <c r="AN72" s="209"/>
      <c r="AO72" s="209"/>
      <c r="AP72" s="35"/>
      <c r="AQ72" s="209"/>
      <c r="AR72" s="209"/>
      <c r="AS72" s="209"/>
      <c r="AT72" s="209"/>
      <c r="AU72" s="209"/>
      <c r="AV72" s="209"/>
      <c r="AW72" s="209"/>
      <c r="AX72" s="209"/>
      <c r="AY72" s="35"/>
      <c r="AZ72" s="209"/>
      <c r="BA72" s="209"/>
      <c r="BB72" s="209"/>
      <c r="BC72" s="209"/>
      <c r="BD72" s="209"/>
      <c r="BE72" s="209"/>
      <c r="BF72" s="209"/>
      <c r="BG72" s="209"/>
      <c r="BH72" s="35"/>
      <c r="BI72" s="209"/>
      <c r="BJ72" s="209"/>
      <c r="BK72" s="209"/>
      <c r="BL72" s="209"/>
      <c r="BM72" s="209"/>
      <c r="BN72" s="209"/>
      <c r="BO72" s="657"/>
      <c r="BP72" s="657"/>
      <c r="BQ72" s="657"/>
      <c r="BR72" s="657"/>
      <c r="BS72" s="657"/>
      <c r="BT72" s="657"/>
      <c r="BU72" s="657"/>
      <c r="BV72" s="657"/>
      <c r="BW72" s="657"/>
      <c r="BX72" s="657"/>
      <c r="BY72" s="657"/>
      <c r="BZ72" s="657"/>
      <c r="CA72" s="657"/>
      <c r="CB72" s="657"/>
      <c r="CC72" s="657"/>
      <c r="CD72" s="657"/>
      <c r="CE72" s="657"/>
      <c r="CF72" s="657"/>
      <c r="CG72" s="657"/>
      <c r="CH72" s="657"/>
      <c r="CI72" s="657"/>
      <c r="CJ72" s="657"/>
      <c r="CK72" s="657"/>
      <c r="CL72" s="657"/>
      <c r="CM72" s="657"/>
      <c r="CN72" s="657"/>
      <c r="CO72" s="657"/>
      <c r="CP72" s="657"/>
      <c r="CQ72" s="657"/>
      <c r="CR72" s="657"/>
      <c r="CS72" s="657"/>
      <c r="CT72" s="657"/>
      <c r="CU72" s="657"/>
      <c r="CV72" s="657"/>
      <c r="CW72" s="657"/>
      <c r="CX72" s="657"/>
      <c r="CY72" s="657"/>
      <c r="CZ72" s="657"/>
      <c r="DA72" s="657"/>
      <c r="DB72" s="657"/>
      <c r="DC72" s="657"/>
      <c r="DD72" s="657"/>
      <c r="DE72" s="657"/>
      <c r="DF72" s="657"/>
      <c r="DG72" s="657"/>
      <c r="DH72" s="657"/>
      <c r="DI72" s="657"/>
      <c r="DJ72" s="657"/>
      <c r="DK72" s="657"/>
      <c r="DL72" s="657"/>
      <c r="DM72" s="657"/>
      <c r="DN72" s="657"/>
      <c r="DO72" s="657"/>
      <c r="DP72" s="657"/>
      <c r="DQ72" s="657"/>
      <c r="DR72" s="657"/>
      <c r="DS72" s="657"/>
      <c r="DT72" s="657"/>
      <c r="DU72" s="749"/>
      <c r="DV72" s="204"/>
      <c r="EP72" s="540"/>
    </row>
    <row r="73" spans="2:263" ht="15" customHeight="1" x14ac:dyDescent="0.25">
      <c r="B73" s="800" t="s">
        <v>316</v>
      </c>
      <c r="C73" s="544" t="str">
        <f>$C$28</f>
        <v>Customer numbers</v>
      </c>
      <c r="D73" s="801"/>
      <c r="E73" s="801"/>
      <c r="F73" s="801"/>
      <c r="G73" s="801"/>
      <c r="H73" s="801"/>
      <c r="I73" s="801"/>
      <c r="J73" s="801"/>
      <c r="K73" s="801"/>
      <c r="L73" s="801"/>
      <c r="M73" s="802"/>
      <c r="N73" s="209"/>
      <c r="P73" s="35"/>
      <c r="Q73" s="209"/>
      <c r="R73" s="209"/>
      <c r="S73" s="209"/>
      <c r="T73" s="209"/>
      <c r="U73" s="209"/>
      <c r="V73" s="209"/>
      <c r="W73" s="209"/>
      <c r="X73" s="35"/>
      <c r="Y73" s="209"/>
      <c r="Z73" s="209"/>
      <c r="AA73" s="209"/>
      <c r="AB73" s="209"/>
      <c r="AC73" s="209"/>
      <c r="AD73" s="209"/>
      <c r="AE73" s="209"/>
      <c r="AF73" s="209"/>
      <c r="AG73" s="35"/>
      <c r="AH73" s="209"/>
      <c r="AI73" s="209"/>
      <c r="AJ73" s="209"/>
      <c r="AK73" s="209"/>
      <c r="AL73" s="209"/>
      <c r="AM73" s="209"/>
      <c r="AN73" s="209"/>
      <c r="AO73" s="209"/>
      <c r="AP73" s="35"/>
      <c r="AQ73" s="209"/>
      <c r="AR73" s="209"/>
      <c r="AS73" s="209"/>
      <c r="AT73" s="209"/>
      <c r="AU73" s="209"/>
      <c r="AV73" s="209"/>
      <c r="AW73" s="209"/>
      <c r="AX73" s="209"/>
      <c r="AY73" s="35"/>
      <c r="AZ73" s="209"/>
      <c r="BA73" s="209"/>
      <c r="BB73" s="209"/>
      <c r="BC73" s="209"/>
      <c r="BD73" s="209"/>
      <c r="BE73" s="209"/>
      <c r="BF73" s="209"/>
      <c r="BG73" s="209"/>
      <c r="BH73" s="35"/>
      <c r="BI73" s="209"/>
      <c r="BJ73" s="209"/>
      <c r="BK73" s="209"/>
      <c r="BL73" s="209"/>
      <c r="BM73" s="209"/>
      <c r="BN73" s="209"/>
      <c r="BO73" s="657"/>
      <c r="BP73" s="657"/>
      <c r="BQ73" s="657"/>
      <c r="BR73" s="657"/>
      <c r="BS73" s="657"/>
      <c r="BT73" s="657"/>
      <c r="BU73" s="657"/>
      <c r="BV73" s="657"/>
      <c r="BW73" s="657"/>
      <c r="BX73" s="657"/>
      <c r="BY73" s="657"/>
      <c r="BZ73" s="657"/>
      <c r="CA73" s="657"/>
      <c r="CB73" s="657"/>
      <c r="CC73" s="657"/>
      <c r="CD73" s="657"/>
      <c r="CE73" s="657"/>
      <c r="CF73" s="657"/>
      <c r="CG73" s="657"/>
      <c r="CH73" s="657"/>
      <c r="CI73" s="657"/>
      <c r="CJ73" s="657"/>
      <c r="CK73" s="657"/>
      <c r="CL73" s="657"/>
      <c r="CM73" s="657"/>
      <c r="CN73" s="657"/>
      <c r="CO73" s="657"/>
      <c r="CP73" s="657"/>
      <c r="CQ73" s="657"/>
      <c r="CR73" s="657"/>
      <c r="CS73" s="657"/>
      <c r="CT73" s="657"/>
      <c r="CU73" s="657"/>
      <c r="CV73" s="657"/>
      <c r="CW73" s="657"/>
      <c r="CX73" s="657"/>
      <c r="CY73" s="657"/>
      <c r="CZ73" s="657"/>
      <c r="DA73" s="657"/>
      <c r="DB73" s="657"/>
      <c r="DC73" s="657"/>
      <c r="DD73" s="657"/>
      <c r="DE73" s="657"/>
      <c r="DF73" s="657"/>
      <c r="DG73" s="657"/>
      <c r="DH73" s="657"/>
      <c r="DI73" s="657"/>
      <c r="DJ73" s="657"/>
      <c r="DK73" s="657"/>
      <c r="DL73" s="657"/>
      <c r="DM73" s="657"/>
      <c r="DN73" s="657"/>
      <c r="DO73" s="657"/>
      <c r="DP73" s="657"/>
      <c r="DQ73" s="657"/>
      <c r="DR73" s="657"/>
      <c r="DS73" s="657"/>
      <c r="DT73" s="657"/>
      <c r="DU73" s="749"/>
      <c r="DV73" s="204"/>
      <c r="EP73" s="540"/>
    </row>
    <row r="74" spans="2:263" ht="115.5" customHeight="1" x14ac:dyDescent="0.25">
      <c r="B74" s="226">
        <v>16</v>
      </c>
      <c r="C74" s="1261" t="s">
        <v>2049</v>
      </c>
      <c r="D74" s="1262"/>
      <c r="E74" s="1262"/>
      <c r="F74" s="1262"/>
      <c r="G74" s="1262"/>
      <c r="H74" s="1262"/>
      <c r="I74" s="1262"/>
      <c r="J74" s="1262"/>
      <c r="K74" s="1262"/>
      <c r="L74" s="1262"/>
      <c r="M74" s="1263"/>
      <c r="N74" s="209"/>
      <c r="O74" s="209"/>
      <c r="P74" s="35"/>
      <c r="Q74" s="209"/>
      <c r="R74" s="209"/>
      <c r="S74" s="209"/>
      <c r="T74" s="209"/>
      <c r="U74" s="209"/>
      <c r="V74" s="209"/>
      <c r="W74" s="209"/>
      <c r="X74" s="35"/>
      <c r="Y74" s="209"/>
      <c r="Z74" s="209"/>
      <c r="AA74" s="209"/>
      <c r="AB74" s="209"/>
      <c r="AC74" s="209"/>
      <c r="AD74" s="209"/>
      <c r="AE74" s="209"/>
      <c r="AF74" s="209"/>
      <c r="AG74" s="35"/>
      <c r="AH74" s="209"/>
      <c r="AI74" s="209"/>
      <c r="AJ74" s="209"/>
      <c r="AK74" s="209"/>
      <c r="AL74" s="209"/>
      <c r="AM74" s="209"/>
      <c r="AN74" s="209"/>
      <c r="AO74" s="209"/>
      <c r="AP74" s="35"/>
      <c r="AQ74" s="209"/>
      <c r="AR74" s="209"/>
      <c r="AS74" s="209"/>
      <c r="AT74" s="209"/>
      <c r="AU74" s="209"/>
      <c r="AV74" s="209"/>
      <c r="AW74" s="209"/>
      <c r="AX74" s="209"/>
      <c r="AY74" s="35"/>
      <c r="AZ74" s="209"/>
      <c r="BA74" s="209"/>
      <c r="BB74" s="209"/>
      <c r="BC74" s="209"/>
      <c r="BD74" s="209"/>
      <c r="BE74" s="209"/>
      <c r="BF74" s="209"/>
      <c r="BG74" s="209"/>
      <c r="BH74" s="35"/>
      <c r="BI74" s="209"/>
      <c r="BJ74" s="209"/>
      <c r="BK74" s="209"/>
      <c r="BL74" s="209"/>
      <c r="BM74" s="209"/>
      <c r="BN74" s="209"/>
      <c r="BO74" s="657"/>
      <c r="BP74" s="657"/>
      <c r="BQ74" s="657"/>
      <c r="BR74" s="657"/>
      <c r="BS74" s="657"/>
      <c r="BT74" s="657"/>
      <c r="BU74" s="657"/>
      <c r="BV74" s="657"/>
      <c r="BW74" s="657"/>
      <c r="BX74" s="657"/>
      <c r="BY74" s="657"/>
      <c r="BZ74" s="657"/>
      <c r="CA74" s="657"/>
      <c r="CB74" s="657"/>
      <c r="CC74" s="657"/>
      <c r="CD74" s="657"/>
      <c r="CE74" s="657"/>
      <c r="CF74" s="657"/>
      <c r="CG74" s="657"/>
      <c r="CH74" s="657"/>
      <c r="CI74" s="657"/>
      <c r="CJ74" s="657"/>
      <c r="CK74" s="657"/>
      <c r="CL74" s="657"/>
      <c r="CM74" s="657"/>
      <c r="CN74" s="657"/>
      <c r="CO74" s="657"/>
      <c r="CP74" s="657"/>
      <c r="CQ74" s="657"/>
      <c r="CR74" s="657"/>
      <c r="CS74" s="657"/>
      <c r="CT74" s="657"/>
      <c r="CU74" s="657"/>
      <c r="CV74" s="657"/>
      <c r="CW74" s="657"/>
      <c r="CX74" s="657"/>
      <c r="CY74" s="657"/>
      <c r="CZ74" s="657"/>
      <c r="DA74" s="657"/>
      <c r="DB74" s="657"/>
      <c r="DC74" s="657"/>
      <c r="DD74" s="657"/>
      <c r="DE74" s="657"/>
      <c r="DF74" s="657"/>
      <c r="DG74" s="657"/>
      <c r="DH74" s="657"/>
      <c r="DI74" s="657"/>
      <c r="DJ74" s="657"/>
      <c r="DK74" s="657"/>
      <c r="DL74" s="657"/>
      <c r="DM74" s="657"/>
      <c r="DN74" s="657"/>
      <c r="DO74" s="657"/>
      <c r="DP74" s="657"/>
      <c r="DQ74" s="657"/>
      <c r="DR74" s="657"/>
      <c r="DS74" s="657"/>
      <c r="DT74" s="657"/>
      <c r="DU74" s="749"/>
      <c r="DV74" s="204"/>
    </row>
    <row r="75" spans="2:263" ht="15" customHeight="1" x14ac:dyDescent="0.25">
      <c r="B75" s="800" t="s">
        <v>321</v>
      </c>
      <c r="C75" s="544" t="str">
        <f>$C$31</f>
        <v>Operating expenditure ~ part funded through wholesale</v>
      </c>
      <c r="D75" s="801"/>
      <c r="E75" s="801"/>
      <c r="F75" s="801"/>
      <c r="G75" s="801"/>
      <c r="H75" s="801"/>
      <c r="I75" s="801"/>
      <c r="J75" s="801"/>
      <c r="K75" s="801"/>
      <c r="L75" s="801"/>
      <c r="M75" s="802"/>
      <c r="N75" s="209"/>
      <c r="O75" s="209"/>
      <c r="P75" s="35"/>
      <c r="Q75" s="209"/>
      <c r="R75" s="209"/>
      <c r="S75" s="209"/>
      <c r="T75" s="209"/>
      <c r="U75" s="209"/>
      <c r="V75" s="209"/>
      <c r="W75" s="209"/>
      <c r="X75" s="35"/>
      <c r="Y75" s="209"/>
      <c r="Z75" s="209"/>
      <c r="AA75" s="209"/>
      <c r="AB75" s="209"/>
      <c r="AC75" s="209"/>
      <c r="AD75" s="209"/>
      <c r="AE75" s="209"/>
      <c r="AF75" s="209"/>
      <c r="AG75" s="35"/>
      <c r="AH75" s="209"/>
      <c r="AI75" s="209"/>
      <c r="AJ75" s="209"/>
      <c r="AK75" s="209"/>
      <c r="AL75" s="209"/>
      <c r="AM75" s="209"/>
      <c r="AN75" s="209"/>
      <c r="AO75" s="209"/>
      <c r="AP75" s="35"/>
      <c r="AQ75" s="209"/>
      <c r="AR75" s="209"/>
      <c r="AS75" s="209"/>
      <c r="AT75" s="209"/>
      <c r="AU75" s="209"/>
      <c r="AV75" s="209"/>
      <c r="AW75" s="209"/>
      <c r="AX75" s="209"/>
      <c r="AY75" s="35"/>
      <c r="AZ75" s="209"/>
      <c r="BA75" s="209"/>
      <c r="BB75" s="209"/>
      <c r="BC75" s="209"/>
      <c r="BD75" s="209"/>
      <c r="BE75" s="209"/>
      <c r="BF75" s="209"/>
      <c r="BG75" s="209"/>
      <c r="BH75" s="35"/>
      <c r="BI75" s="209"/>
      <c r="BJ75" s="209"/>
      <c r="BK75" s="209"/>
      <c r="BL75" s="209"/>
      <c r="BM75" s="209"/>
      <c r="BN75" s="209"/>
      <c r="BO75" s="657"/>
      <c r="BP75" s="657"/>
      <c r="BQ75" s="657"/>
      <c r="BR75" s="657"/>
      <c r="BS75" s="657"/>
      <c r="BT75" s="657"/>
      <c r="BU75" s="657"/>
      <c r="BV75" s="657"/>
      <c r="BW75" s="657"/>
      <c r="BX75" s="657"/>
      <c r="BY75" s="657"/>
      <c r="BZ75" s="657"/>
      <c r="CA75" s="657"/>
      <c r="CB75" s="657"/>
      <c r="CC75" s="657"/>
      <c r="CD75" s="657"/>
      <c r="CE75" s="657"/>
      <c r="CF75" s="657"/>
      <c r="CG75" s="657"/>
      <c r="CH75" s="657"/>
      <c r="CI75" s="657"/>
      <c r="CJ75" s="657"/>
      <c r="CK75" s="657"/>
      <c r="CL75" s="657"/>
      <c r="CM75" s="657"/>
      <c r="CN75" s="657"/>
      <c r="CO75" s="657"/>
      <c r="CP75" s="657"/>
      <c r="CQ75" s="657"/>
      <c r="CR75" s="657"/>
      <c r="CS75" s="657"/>
      <c r="CT75" s="657"/>
      <c r="CU75" s="657"/>
      <c r="CV75" s="657"/>
      <c r="CW75" s="657"/>
      <c r="CX75" s="657"/>
      <c r="CY75" s="657"/>
      <c r="CZ75" s="657"/>
      <c r="DA75" s="657"/>
      <c r="DB75" s="657"/>
      <c r="DC75" s="657"/>
      <c r="DD75" s="657"/>
      <c r="DE75" s="657"/>
      <c r="DF75" s="657"/>
      <c r="DG75" s="657"/>
      <c r="DH75" s="657"/>
      <c r="DI75" s="657"/>
      <c r="DJ75" s="657"/>
      <c r="DK75" s="657"/>
      <c r="DL75" s="657"/>
      <c r="DM75" s="657"/>
      <c r="DN75" s="657"/>
      <c r="DO75" s="657"/>
      <c r="DP75" s="657"/>
      <c r="DQ75" s="657"/>
      <c r="DR75" s="657"/>
      <c r="DS75" s="657"/>
      <c r="DT75" s="657"/>
      <c r="DU75" s="749"/>
      <c r="DV75" s="204"/>
    </row>
    <row r="76" spans="2:263" ht="111.75" customHeight="1" x14ac:dyDescent="0.25">
      <c r="B76" s="226">
        <v>17</v>
      </c>
      <c r="C76" s="1261" t="s">
        <v>2050</v>
      </c>
      <c r="D76" s="1262"/>
      <c r="E76" s="1262"/>
      <c r="F76" s="1262"/>
      <c r="G76" s="1262"/>
      <c r="H76" s="1262"/>
      <c r="I76" s="1262"/>
      <c r="J76" s="1262"/>
      <c r="K76" s="1262"/>
      <c r="L76" s="1262"/>
      <c r="M76" s="1263"/>
      <c r="N76" s="209"/>
      <c r="O76" s="209"/>
      <c r="P76" s="35"/>
      <c r="Q76" s="209"/>
      <c r="R76" s="209"/>
      <c r="S76" s="209"/>
      <c r="T76" s="209"/>
      <c r="U76" s="209"/>
      <c r="V76" s="209"/>
      <c r="W76" s="209"/>
      <c r="X76" s="35"/>
      <c r="Y76" s="209"/>
      <c r="Z76" s="209"/>
      <c r="AA76" s="209"/>
      <c r="AB76" s="209"/>
      <c r="AC76" s="209"/>
      <c r="AD76" s="209"/>
      <c r="AE76" s="209"/>
      <c r="AF76" s="209"/>
      <c r="AG76" s="35"/>
      <c r="AH76" s="209"/>
      <c r="AI76" s="209"/>
      <c r="AJ76" s="209"/>
      <c r="AK76" s="209"/>
      <c r="AL76" s="209"/>
      <c r="AM76" s="209"/>
      <c r="AN76" s="209"/>
      <c r="AO76" s="209"/>
      <c r="AP76" s="35"/>
      <c r="AQ76" s="209"/>
      <c r="AR76" s="209"/>
      <c r="AS76" s="209"/>
      <c r="AT76" s="209"/>
      <c r="AU76" s="209"/>
      <c r="AV76" s="209"/>
      <c r="AW76" s="209"/>
      <c r="AX76" s="209"/>
      <c r="AY76" s="35"/>
      <c r="AZ76" s="209"/>
      <c r="BA76" s="209"/>
      <c r="BB76" s="209"/>
      <c r="BC76" s="209"/>
      <c r="BD76" s="209"/>
      <c r="BE76" s="209"/>
      <c r="BF76" s="209"/>
      <c r="BG76" s="209"/>
      <c r="BH76" s="35"/>
      <c r="BI76" s="209"/>
      <c r="BJ76" s="209"/>
      <c r="BK76" s="209"/>
      <c r="BL76" s="209"/>
      <c r="BM76" s="209"/>
      <c r="BN76" s="209"/>
      <c r="BO76" s="657"/>
      <c r="BP76" s="657"/>
      <c r="BQ76" s="657"/>
      <c r="BR76" s="657"/>
      <c r="BS76" s="657"/>
      <c r="BT76" s="657"/>
      <c r="BU76" s="657"/>
      <c r="BV76" s="657"/>
      <c r="BW76" s="657"/>
      <c r="BX76" s="657"/>
      <c r="BY76" s="657"/>
      <c r="BZ76" s="657"/>
      <c r="CA76" s="657"/>
      <c r="CB76" s="657"/>
      <c r="CC76" s="657"/>
      <c r="CD76" s="657"/>
      <c r="CE76" s="657"/>
      <c r="CF76" s="657"/>
      <c r="CG76" s="657"/>
      <c r="CH76" s="657"/>
      <c r="CI76" s="657"/>
      <c r="CJ76" s="657"/>
      <c r="CK76" s="657"/>
      <c r="CL76" s="657"/>
      <c r="CM76" s="657"/>
      <c r="CN76" s="657"/>
      <c r="CO76" s="657"/>
      <c r="CP76" s="657"/>
      <c r="CQ76" s="657"/>
      <c r="CR76" s="657"/>
      <c r="CS76" s="657"/>
      <c r="CT76" s="657"/>
      <c r="CU76" s="657"/>
      <c r="CV76" s="657"/>
      <c r="CW76" s="657"/>
      <c r="CX76" s="657"/>
      <c r="CY76" s="657"/>
      <c r="CZ76" s="657"/>
      <c r="DA76" s="657"/>
      <c r="DB76" s="657"/>
      <c r="DC76" s="657"/>
      <c r="DD76" s="657"/>
      <c r="DE76" s="657"/>
      <c r="DF76" s="657"/>
      <c r="DG76" s="657"/>
      <c r="DH76" s="657"/>
      <c r="DI76" s="657"/>
      <c r="DJ76" s="657"/>
      <c r="DK76" s="657"/>
      <c r="DL76" s="657"/>
      <c r="DM76" s="657"/>
      <c r="DN76" s="657"/>
      <c r="DO76" s="657"/>
      <c r="DP76" s="657"/>
      <c r="DQ76" s="657"/>
      <c r="DR76" s="657"/>
      <c r="DS76" s="657"/>
      <c r="DT76" s="657"/>
      <c r="DU76" s="657"/>
    </row>
    <row r="77" spans="2:263" ht="18.75" customHeight="1" x14ac:dyDescent="0.25">
      <c r="B77" s="226">
        <v>18</v>
      </c>
      <c r="C77" s="1261" t="s">
        <v>2051</v>
      </c>
      <c r="D77" s="1262"/>
      <c r="E77" s="1262"/>
      <c r="F77" s="1262"/>
      <c r="G77" s="1262"/>
      <c r="H77" s="1262"/>
      <c r="I77" s="1262"/>
      <c r="J77" s="1262"/>
      <c r="K77" s="1262"/>
      <c r="L77" s="1262"/>
      <c r="M77" s="1263"/>
      <c r="N77" s="209"/>
      <c r="O77" s="209"/>
      <c r="P77" s="35"/>
      <c r="Q77" s="209"/>
      <c r="R77" s="209"/>
      <c r="S77" s="209"/>
      <c r="T77" s="209"/>
      <c r="U77" s="209"/>
      <c r="V77" s="209"/>
      <c r="W77" s="209"/>
      <c r="X77" s="35"/>
      <c r="Y77" s="209"/>
      <c r="Z77" s="209"/>
      <c r="AA77" s="209"/>
      <c r="AB77" s="209"/>
      <c r="AC77" s="209"/>
      <c r="AD77" s="209"/>
      <c r="AE77" s="209"/>
      <c r="AF77" s="209"/>
      <c r="AG77" s="35"/>
      <c r="AH77" s="209"/>
      <c r="AI77" s="209"/>
      <c r="AJ77" s="209"/>
      <c r="AK77" s="209"/>
      <c r="AL77" s="209"/>
      <c r="AM77" s="209"/>
      <c r="AN77" s="209"/>
      <c r="AO77" s="209"/>
      <c r="AP77" s="35"/>
      <c r="AQ77" s="209"/>
      <c r="AR77" s="209"/>
      <c r="AS77" s="209"/>
      <c r="AT77" s="209"/>
      <c r="AU77" s="209"/>
      <c r="AV77" s="209"/>
      <c r="AW77" s="209"/>
      <c r="AX77" s="209"/>
      <c r="AY77" s="35"/>
      <c r="AZ77" s="209"/>
      <c r="BA77" s="209"/>
      <c r="BB77" s="209"/>
      <c r="BC77" s="209"/>
      <c r="BD77" s="209"/>
      <c r="BE77" s="209"/>
      <c r="BF77" s="209"/>
      <c r="BG77" s="209"/>
      <c r="BH77" s="35"/>
      <c r="BI77" s="209"/>
      <c r="BJ77" s="209"/>
      <c r="BK77" s="209"/>
      <c r="BL77" s="209"/>
      <c r="BM77" s="209"/>
      <c r="BN77" s="209"/>
      <c r="BO77" s="657"/>
      <c r="BP77" s="657"/>
      <c r="BQ77" s="657"/>
      <c r="BR77" s="657"/>
      <c r="BS77" s="657"/>
      <c r="BT77" s="657"/>
      <c r="BU77" s="657"/>
      <c r="BV77" s="657"/>
      <c r="BW77" s="657"/>
      <c r="BX77" s="657"/>
      <c r="BY77" s="657"/>
      <c r="BZ77" s="657"/>
      <c r="CA77" s="657"/>
      <c r="CB77" s="657"/>
      <c r="CC77" s="657"/>
      <c r="CD77" s="657"/>
      <c r="CE77" s="657"/>
      <c r="CF77" s="657"/>
      <c r="CG77" s="657"/>
      <c r="CH77" s="657"/>
      <c r="CI77" s="657"/>
      <c r="CJ77" s="657"/>
      <c r="CK77" s="657"/>
      <c r="CL77" s="657"/>
      <c r="CM77" s="657"/>
      <c r="CN77" s="657"/>
      <c r="CO77" s="657"/>
      <c r="CP77" s="657"/>
      <c r="CQ77" s="657"/>
      <c r="CR77" s="657"/>
      <c r="CS77" s="657"/>
      <c r="CT77" s="657"/>
      <c r="CU77" s="657"/>
      <c r="CV77" s="657"/>
      <c r="CW77" s="657"/>
      <c r="CX77" s="657"/>
      <c r="CY77" s="657"/>
      <c r="CZ77" s="657"/>
      <c r="DA77" s="657"/>
      <c r="DB77" s="657"/>
      <c r="DC77" s="657"/>
      <c r="DD77" s="657"/>
      <c r="DE77" s="657"/>
      <c r="DF77" s="657"/>
      <c r="DG77" s="657"/>
      <c r="DH77" s="657"/>
      <c r="DI77" s="657"/>
      <c r="DJ77" s="657"/>
      <c r="DK77" s="657"/>
      <c r="DL77" s="657"/>
      <c r="DM77" s="657"/>
      <c r="DN77" s="657"/>
      <c r="DO77" s="657"/>
      <c r="DP77" s="657"/>
      <c r="DQ77" s="657"/>
      <c r="DR77" s="657"/>
      <c r="DS77" s="657"/>
      <c r="DT77" s="657"/>
      <c r="DU77" s="657"/>
    </row>
    <row r="78" spans="2:263" ht="45" customHeight="1" x14ac:dyDescent="0.25">
      <c r="B78" s="226">
        <v>19</v>
      </c>
      <c r="C78" s="1261" t="s">
        <v>2052</v>
      </c>
      <c r="D78" s="1262"/>
      <c r="E78" s="1262"/>
      <c r="F78" s="1262"/>
      <c r="G78" s="1262"/>
      <c r="H78" s="1262"/>
      <c r="I78" s="1262"/>
      <c r="J78" s="1262"/>
      <c r="K78" s="1262"/>
      <c r="L78" s="1262"/>
      <c r="M78" s="1263"/>
      <c r="N78" s="209"/>
      <c r="O78" s="209"/>
      <c r="P78" s="35"/>
      <c r="Q78" s="209"/>
      <c r="R78" s="209"/>
      <c r="S78" s="209"/>
      <c r="T78" s="209"/>
      <c r="U78" s="209"/>
      <c r="V78" s="209"/>
      <c r="W78" s="209"/>
      <c r="X78" s="35"/>
      <c r="Y78" s="209"/>
      <c r="Z78" s="209"/>
      <c r="AA78" s="209"/>
      <c r="AB78" s="209"/>
      <c r="AC78" s="209"/>
      <c r="AD78" s="209"/>
      <c r="AE78" s="209"/>
      <c r="AF78" s="209"/>
      <c r="AG78" s="35"/>
      <c r="AH78" s="209"/>
      <c r="AI78" s="209"/>
      <c r="AJ78" s="209"/>
      <c r="AK78" s="209"/>
      <c r="AL78" s="209"/>
      <c r="AM78" s="209"/>
      <c r="AN78" s="209"/>
      <c r="AO78" s="209"/>
      <c r="AP78" s="35"/>
      <c r="AQ78" s="209"/>
      <c r="AR78" s="209"/>
      <c r="AS78" s="209"/>
      <c r="AT78" s="209"/>
      <c r="AU78" s="209"/>
      <c r="AV78" s="209"/>
      <c r="AW78" s="209"/>
      <c r="AX78" s="209"/>
      <c r="AY78" s="35"/>
      <c r="AZ78" s="209"/>
      <c r="BA78" s="209"/>
      <c r="BB78" s="209"/>
      <c r="BC78" s="209"/>
      <c r="BD78" s="209"/>
      <c r="BE78" s="209"/>
      <c r="BF78" s="209"/>
      <c r="BG78" s="209"/>
      <c r="BH78" s="35"/>
      <c r="BI78" s="209"/>
      <c r="BJ78" s="209"/>
      <c r="BK78" s="209"/>
      <c r="BL78" s="209"/>
      <c r="BM78" s="209"/>
      <c r="BN78" s="209"/>
      <c r="BO78" s="657"/>
      <c r="BP78" s="657"/>
      <c r="BQ78" s="657"/>
      <c r="BR78" s="657"/>
      <c r="BS78" s="657"/>
      <c r="BT78" s="657"/>
      <c r="BU78" s="657"/>
      <c r="BV78" s="657"/>
      <c r="BW78" s="657"/>
      <c r="BX78" s="657"/>
      <c r="BY78" s="657"/>
      <c r="BZ78" s="657"/>
      <c r="CA78" s="657"/>
      <c r="CB78" s="657"/>
      <c r="CC78" s="657"/>
      <c r="CD78" s="657"/>
      <c r="CE78" s="657"/>
      <c r="CF78" s="657"/>
      <c r="CG78" s="657"/>
      <c r="CH78" s="657"/>
      <c r="CI78" s="657"/>
      <c r="CJ78" s="657"/>
      <c r="CK78" s="657"/>
      <c r="CL78" s="657"/>
      <c r="CM78" s="657"/>
      <c r="CN78" s="657"/>
      <c r="CO78" s="657"/>
      <c r="CP78" s="657"/>
      <c r="CQ78" s="657"/>
      <c r="CR78" s="657"/>
      <c r="CS78" s="657"/>
      <c r="CT78" s="657"/>
      <c r="CU78" s="657"/>
      <c r="CV78" s="657"/>
      <c r="CW78" s="657"/>
      <c r="CX78" s="657"/>
      <c r="CY78" s="657"/>
      <c r="CZ78" s="657"/>
      <c r="DA78" s="657"/>
      <c r="DB78" s="657"/>
      <c r="DC78" s="657"/>
      <c r="DD78" s="657"/>
      <c r="DE78" s="657"/>
      <c r="DF78" s="657"/>
      <c r="DG78" s="657"/>
      <c r="DH78" s="657"/>
      <c r="DI78" s="657"/>
      <c r="DJ78" s="657"/>
      <c r="DK78" s="657"/>
      <c r="DL78" s="657"/>
      <c r="DM78" s="657"/>
      <c r="DN78" s="657"/>
      <c r="DO78" s="657"/>
      <c r="DP78" s="657"/>
      <c r="DQ78" s="657"/>
      <c r="DR78" s="657"/>
      <c r="DS78" s="657"/>
      <c r="DT78" s="657"/>
      <c r="DU78" s="657"/>
    </row>
    <row r="79" spans="2:263" ht="88.5" customHeight="1" x14ac:dyDescent="0.25">
      <c r="B79" s="226">
        <v>20</v>
      </c>
      <c r="C79" s="1261" t="s">
        <v>2053</v>
      </c>
      <c r="D79" s="1262"/>
      <c r="E79" s="1262"/>
      <c r="F79" s="1262"/>
      <c r="G79" s="1262"/>
      <c r="H79" s="1262"/>
      <c r="I79" s="1262"/>
      <c r="J79" s="1262"/>
      <c r="K79" s="1262"/>
      <c r="L79" s="1262"/>
      <c r="M79" s="1263"/>
      <c r="N79" s="209"/>
      <c r="O79" s="209"/>
      <c r="P79" s="35"/>
      <c r="Q79" s="209"/>
      <c r="R79" s="209"/>
      <c r="S79" s="209"/>
      <c r="T79" s="209"/>
      <c r="U79" s="209"/>
      <c r="V79" s="209"/>
      <c r="W79" s="209"/>
      <c r="X79" s="35"/>
      <c r="Y79" s="209"/>
      <c r="Z79" s="209"/>
      <c r="AA79" s="209"/>
      <c r="AB79" s="209"/>
      <c r="AC79" s="209"/>
      <c r="AD79" s="209"/>
      <c r="AE79" s="209"/>
      <c r="AF79" s="209"/>
      <c r="AG79" s="35"/>
      <c r="AH79" s="209"/>
      <c r="AI79" s="209"/>
      <c r="AJ79" s="209"/>
      <c r="AK79" s="209"/>
      <c r="AL79" s="209"/>
      <c r="AM79" s="209"/>
      <c r="AN79" s="209"/>
      <c r="AO79" s="209"/>
      <c r="AP79" s="35"/>
      <c r="AQ79" s="209"/>
      <c r="AR79" s="209"/>
      <c r="AS79" s="209"/>
      <c r="AT79" s="209"/>
      <c r="AU79" s="209"/>
      <c r="AV79" s="209"/>
      <c r="AW79" s="209"/>
      <c r="AX79" s="209"/>
      <c r="AY79" s="35"/>
      <c r="AZ79" s="209"/>
      <c r="BA79" s="209"/>
      <c r="BB79" s="209"/>
      <c r="BC79" s="209"/>
      <c r="BD79" s="209"/>
      <c r="BE79" s="209"/>
      <c r="BF79" s="209"/>
      <c r="BG79" s="209"/>
      <c r="BH79" s="35"/>
      <c r="BI79" s="209"/>
      <c r="BJ79" s="209"/>
      <c r="BK79" s="209"/>
      <c r="BL79" s="209"/>
      <c r="BM79" s="209"/>
      <c r="BN79" s="209"/>
      <c r="BO79" s="657"/>
      <c r="BP79" s="657"/>
      <c r="BQ79" s="657"/>
      <c r="BR79" s="657"/>
      <c r="BS79" s="657"/>
      <c r="BT79" s="657"/>
      <c r="BU79" s="657"/>
      <c r="BV79" s="657"/>
      <c r="BW79" s="657"/>
      <c r="BX79" s="657"/>
      <c r="BY79" s="657"/>
      <c r="BZ79" s="657"/>
      <c r="CA79" s="657"/>
      <c r="CB79" s="657"/>
      <c r="CC79" s="657"/>
      <c r="CD79" s="657"/>
      <c r="CE79" s="657"/>
      <c r="CF79" s="657"/>
      <c r="CG79" s="657"/>
      <c r="CH79" s="657"/>
      <c r="CI79" s="657"/>
      <c r="CJ79" s="657"/>
      <c r="CK79" s="657"/>
      <c r="CL79" s="657"/>
      <c r="CM79" s="657"/>
      <c r="CN79" s="657"/>
      <c r="CO79" s="657"/>
      <c r="CP79" s="657"/>
      <c r="CQ79" s="657"/>
      <c r="CR79" s="657"/>
      <c r="CS79" s="657"/>
      <c r="CT79" s="657"/>
      <c r="CU79" s="657"/>
      <c r="CV79" s="657"/>
      <c r="CW79" s="657"/>
      <c r="CX79" s="657"/>
      <c r="CY79" s="657"/>
      <c r="CZ79" s="657"/>
      <c r="DA79" s="657"/>
      <c r="DB79" s="657"/>
      <c r="DC79" s="657"/>
      <c r="DD79" s="657"/>
      <c r="DE79" s="657"/>
      <c r="DF79" s="657"/>
      <c r="DG79" s="657"/>
      <c r="DH79" s="657"/>
      <c r="DI79" s="657"/>
      <c r="DJ79" s="657"/>
      <c r="DK79" s="657"/>
      <c r="DL79" s="657"/>
      <c r="DM79" s="657"/>
      <c r="DN79" s="657"/>
      <c r="DO79" s="657"/>
      <c r="DP79" s="657"/>
      <c r="DQ79" s="657"/>
      <c r="DR79" s="657"/>
      <c r="DS79" s="657"/>
      <c r="DT79" s="657"/>
      <c r="DU79" s="657"/>
    </row>
    <row r="80" spans="2:263" ht="15" customHeight="1" x14ac:dyDescent="0.25">
      <c r="B80" s="226">
        <v>21</v>
      </c>
      <c r="C80" s="1261" t="s">
        <v>2054</v>
      </c>
      <c r="D80" s="1262"/>
      <c r="E80" s="1262"/>
      <c r="F80" s="1262"/>
      <c r="G80" s="1262"/>
      <c r="H80" s="1262"/>
      <c r="I80" s="1262"/>
      <c r="J80" s="1262"/>
      <c r="K80" s="1262"/>
      <c r="L80" s="1262"/>
      <c r="M80" s="1263"/>
      <c r="N80" s="209"/>
      <c r="O80" s="209"/>
      <c r="P80" s="35"/>
      <c r="Q80" s="209"/>
      <c r="R80" s="209"/>
      <c r="S80" s="209"/>
      <c r="T80" s="209"/>
      <c r="U80" s="209"/>
      <c r="V80" s="209"/>
      <c r="W80" s="209"/>
      <c r="X80" s="35"/>
      <c r="Y80" s="209"/>
      <c r="Z80" s="209"/>
      <c r="AA80" s="209"/>
      <c r="AB80" s="209"/>
      <c r="AC80" s="209"/>
      <c r="AD80" s="209"/>
      <c r="AE80" s="209"/>
      <c r="AF80" s="209"/>
      <c r="AG80" s="35"/>
      <c r="AH80" s="209"/>
      <c r="AI80" s="209"/>
      <c r="AJ80" s="209"/>
      <c r="AK80" s="209"/>
      <c r="AL80" s="209"/>
      <c r="AM80" s="209"/>
      <c r="AN80" s="209"/>
      <c r="AO80" s="209"/>
      <c r="AP80" s="35"/>
      <c r="AQ80" s="209"/>
      <c r="AR80" s="209"/>
      <c r="AS80" s="209"/>
      <c r="AT80" s="209"/>
      <c r="AU80" s="209"/>
      <c r="AV80" s="209"/>
      <c r="AW80" s="209"/>
      <c r="AX80" s="209"/>
      <c r="AY80" s="35"/>
      <c r="AZ80" s="209"/>
      <c r="BA80" s="209"/>
      <c r="BB80" s="209"/>
      <c r="BC80" s="209"/>
      <c r="BD80" s="209"/>
      <c r="BE80" s="209"/>
      <c r="BF80" s="209"/>
      <c r="BG80" s="209"/>
      <c r="BH80" s="35"/>
      <c r="BI80" s="209"/>
      <c r="BJ80" s="209"/>
      <c r="BK80" s="209"/>
      <c r="BL80" s="209"/>
      <c r="BM80" s="209"/>
      <c r="BN80" s="209"/>
      <c r="BO80" s="657"/>
      <c r="BP80" s="657"/>
      <c r="BQ80" s="657"/>
      <c r="BR80" s="657"/>
      <c r="BS80" s="657"/>
      <c r="BT80" s="657"/>
      <c r="BU80" s="657"/>
      <c r="BV80" s="657"/>
      <c r="BW80" s="657"/>
      <c r="BX80" s="657"/>
      <c r="BY80" s="657"/>
      <c r="BZ80" s="657"/>
      <c r="CA80" s="657"/>
      <c r="CB80" s="657"/>
      <c r="CC80" s="657"/>
      <c r="CD80" s="657"/>
      <c r="CE80" s="657"/>
      <c r="CF80" s="657"/>
      <c r="CG80" s="657"/>
      <c r="CH80" s="657"/>
      <c r="CI80" s="657"/>
      <c r="CJ80" s="657"/>
      <c r="CK80" s="657"/>
      <c r="CL80" s="657"/>
      <c r="CM80" s="657"/>
      <c r="CN80" s="657"/>
      <c r="CO80" s="657"/>
      <c r="CP80" s="657"/>
      <c r="CQ80" s="657"/>
      <c r="CR80" s="657"/>
      <c r="CS80" s="657"/>
      <c r="CT80" s="657"/>
      <c r="CU80" s="657"/>
      <c r="CV80" s="657"/>
      <c r="CW80" s="657"/>
      <c r="CX80" s="657"/>
      <c r="CY80" s="657"/>
      <c r="CZ80" s="657"/>
      <c r="DA80" s="657"/>
      <c r="DB80" s="657"/>
      <c r="DC80" s="657"/>
      <c r="DD80" s="657"/>
      <c r="DE80" s="657"/>
      <c r="DF80" s="657"/>
      <c r="DG80" s="657"/>
      <c r="DH80" s="657"/>
      <c r="DI80" s="657"/>
      <c r="DJ80" s="657"/>
      <c r="DK80" s="657"/>
      <c r="DL80" s="657"/>
      <c r="DM80" s="657"/>
      <c r="DN80" s="657"/>
      <c r="DO80" s="657"/>
      <c r="DP80" s="657"/>
      <c r="DQ80" s="657"/>
      <c r="DR80" s="657"/>
      <c r="DS80" s="657"/>
      <c r="DT80" s="657"/>
      <c r="DU80" s="657"/>
    </row>
    <row r="81" spans="2:125" ht="45" customHeight="1" x14ac:dyDescent="0.25">
      <c r="B81" s="803">
        <v>22</v>
      </c>
      <c r="C81" s="1261" t="s">
        <v>2055</v>
      </c>
      <c r="D81" s="1262"/>
      <c r="E81" s="1262"/>
      <c r="F81" s="1262"/>
      <c r="G81" s="1262"/>
      <c r="H81" s="1262"/>
      <c r="I81" s="1262"/>
      <c r="J81" s="1262"/>
      <c r="K81" s="1262"/>
      <c r="L81" s="1262"/>
      <c r="M81" s="1263"/>
      <c r="N81" s="209"/>
      <c r="O81" s="209"/>
      <c r="P81" s="35"/>
      <c r="Q81" s="209"/>
      <c r="R81" s="209"/>
      <c r="S81" s="209"/>
      <c r="T81" s="209"/>
      <c r="U81" s="209"/>
      <c r="V81" s="209"/>
      <c r="W81" s="209"/>
      <c r="X81" s="35"/>
      <c r="Y81" s="209"/>
      <c r="Z81" s="209"/>
      <c r="AA81" s="209"/>
      <c r="AB81" s="209"/>
      <c r="AC81" s="209"/>
      <c r="AD81" s="209"/>
      <c r="AE81" s="209"/>
      <c r="AF81" s="209"/>
      <c r="AG81" s="35"/>
      <c r="AH81" s="209"/>
      <c r="AI81" s="209"/>
      <c r="AJ81" s="209"/>
      <c r="AK81" s="209"/>
      <c r="AL81" s="209"/>
      <c r="AM81" s="209"/>
      <c r="AN81" s="209"/>
      <c r="AO81" s="209"/>
      <c r="AP81" s="35"/>
      <c r="AQ81" s="209"/>
      <c r="AR81" s="209"/>
      <c r="AS81" s="209"/>
      <c r="AT81" s="209"/>
      <c r="AU81" s="209"/>
      <c r="AV81" s="209"/>
      <c r="AW81" s="209"/>
      <c r="AX81" s="209"/>
      <c r="AY81" s="35"/>
      <c r="AZ81" s="209"/>
      <c r="BA81" s="209"/>
      <c r="BB81" s="209"/>
      <c r="BC81" s="209"/>
      <c r="BD81" s="209"/>
      <c r="BE81" s="209"/>
      <c r="BF81" s="209"/>
      <c r="BG81" s="209"/>
      <c r="BH81" s="35"/>
      <c r="BI81" s="209"/>
      <c r="BJ81" s="209"/>
      <c r="BK81" s="209"/>
      <c r="BL81" s="209"/>
      <c r="BM81" s="209"/>
      <c r="BN81" s="209"/>
      <c r="BO81" s="657"/>
      <c r="BP81" s="657"/>
      <c r="BQ81" s="657"/>
      <c r="BR81" s="657"/>
      <c r="BS81" s="657"/>
      <c r="BT81" s="657"/>
      <c r="BU81" s="657"/>
      <c r="BV81" s="657"/>
      <c r="BW81" s="657"/>
      <c r="BX81" s="657"/>
      <c r="BY81" s="657"/>
      <c r="BZ81" s="657"/>
      <c r="CA81" s="657"/>
      <c r="CB81" s="657"/>
      <c r="CC81" s="657"/>
      <c r="CD81" s="657"/>
      <c r="CE81" s="657"/>
      <c r="CF81" s="657"/>
      <c r="CG81" s="657"/>
      <c r="CH81" s="657"/>
      <c r="CI81" s="657"/>
      <c r="CJ81" s="657"/>
      <c r="CK81" s="657"/>
      <c r="CL81" s="657"/>
      <c r="CM81" s="657"/>
      <c r="CN81" s="657"/>
      <c r="CO81" s="657"/>
      <c r="CP81" s="657"/>
      <c r="CQ81" s="657"/>
      <c r="CR81" s="657"/>
      <c r="CS81" s="657"/>
      <c r="CT81" s="657"/>
      <c r="CU81" s="657"/>
      <c r="CV81" s="657"/>
      <c r="CW81" s="657"/>
      <c r="CX81" s="657"/>
      <c r="CY81" s="657"/>
      <c r="CZ81" s="657"/>
      <c r="DA81" s="657"/>
      <c r="DB81" s="657"/>
      <c r="DC81" s="657"/>
      <c r="DD81" s="657"/>
      <c r="DE81" s="657"/>
      <c r="DF81" s="657"/>
      <c r="DG81" s="657"/>
      <c r="DH81" s="657"/>
      <c r="DI81" s="657"/>
      <c r="DJ81" s="657"/>
      <c r="DK81" s="657"/>
      <c r="DL81" s="657"/>
      <c r="DM81" s="657"/>
      <c r="DN81" s="657"/>
      <c r="DO81" s="657"/>
      <c r="DP81" s="657"/>
      <c r="DQ81" s="657"/>
      <c r="DR81" s="657"/>
      <c r="DS81" s="657"/>
      <c r="DT81" s="657"/>
      <c r="DU81" s="657"/>
    </row>
    <row r="82" spans="2:125" ht="45" customHeight="1" x14ac:dyDescent="0.25">
      <c r="B82" s="226">
        <v>23</v>
      </c>
      <c r="C82" s="1261" t="s">
        <v>2056</v>
      </c>
      <c r="D82" s="1262"/>
      <c r="E82" s="1262"/>
      <c r="F82" s="1262"/>
      <c r="G82" s="1262"/>
      <c r="H82" s="1262"/>
      <c r="I82" s="1262"/>
      <c r="J82" s="1262"/>
      <c r="K82" s="1262"/>
      <c r="L82" s="1262"/>
      <c r="M82" s="1263"/>
      <c r="N82" s="209"/>
      <c r="O82" s="209"/>
      <c r="P82" s="35"/>
      <c r="Q82" s="209"/>
      <c r="R82" s="209"/>
      <c r="S82" s="209"/>
      <c r="T82" s="209"/>
      <c r="U82" s="209"/>
      <c r="V82" s="209"/>
      <c r="W82" s="209"/>
      <c r="X82" s="35"/>
      <c r="Y82" s="209"/>
      <c r="Z82" s="209"/>
      <c r="AA82" s="209"/>
      <c r="AB82" s="209"/>
      <c r="AC82" s="209"/>
      <c r="AD82" s="209"/>
      <c r="AE82" s="209"/>
      <c r="AF82" s="209"/>
      <c r="AG82" s="35"/>
      <c r="AH82" s="209"/>
      <c r="AI82" s="209"/>
      <c r="AJ82" s="209"/>
      <c r="AK82" s="209"/>
      <c r="AL82" s="209"/>
      <c r="AM82" s="209"/>
      <c r="AN82" s="209"/>
      <c r="AO82" s="209"/>
      <c r="AP82" s="35"/>
      <c r="AQ82" s="209"/>
      <c r="AR82" s="209"/>
      <c r="AS82" s="209"/>
      <c r="AT82" s="209"/>
      <c r="AU82" s="209"/>
      <c r="AV82" s="209"/>
      <c r="AW82" s="209"/>
      <c r="AX82" s="209"/>
      <c r="AY82" s="35"/>
      <c r="AZ82" s="209"/>
      <c r="BA82" s="209"/>
      <c r="BB82" s="209"/>
      <c r="BC82" s="209"/>
      <c r="BD82" s="209"/>
      <c r="BE82" s="209"/>
      <c r="BF82" s="209"/>
      <c r="BG82" s="209"/>
      <c r="BH82" s="35"/>
      <c r="BI82" s="209"/>
      <c r="BJ82" s="209"/>
      <c r="BK82" s="209"/>
      <c r="BL82" s="209"/>
      <c r="BM82" s="209"/>
      <c r="BN82" s="209"/>
    </row>
    <row r="83" spans="2:125" ht="15" customHeight="1" x14ac:dyDescent="0.25">
      <c r="B83" s="800" t="s">
        <v>324</v>
      </c>
      <c r="C83" s="544" t="str">
        <f>$C$40</f>
        <v>Recharges for assets shared by retail and wholesale</v>
      </c>
      <c r="D83" s="801"/>
      <c r="E83" s="801"/>
      <c r="F83" s="801"/>
      <c r="G83" s="801"/>
      <c r="H83" s="801"/>
      <c r="I83" s="801"/>
      <c r="J83" s="801"/>
      <c r="K83" s="801"/>
      <c r="L83" s="801"/>
      <c r="M83" s="802"/>
      <c r="N83" s="209"/>
      <c r="O83" s="209"/>
      <c r="P83" s="35"/>
      <c r="Q83" s="209"/>
      <c r="R83" s="209"/>
      <c r="S83" s="209"/>
      <c r="T83" s="209"/>
      <c r="U83" s="209"/>
      <c r="V83" s="209"/>
      <c r="W83" s="209"/>
      <c r="X83" s="35"/>
      <c r="Y83" s="209"/>
      <c r="Z83" s="209"/>
      <c r="AA83" s="209"/>
      <c r="AB83" s="209"/>
      <c r="AC83" s="209"/>
      <c r="AD83" s="209"/>
      <c r="AE83" s="209"/>
      <c r="AF83" s="209"/>
      <c r="AG83" s="35"/>
      <c r="AH83" s="209"/>
      <c r="AI83" s="209"/>
      <c r="AJ83" s="209"/>
      <c r="AK83" s="209"/>
      <c r="AL83" s="209"/>
      <c r="AM83" s="209"/>
      <c r="AN83" s="209"/>
      <c r="AO83" s="209"/>
      <c r="AP83" s="35"/>
      <c r="AQ83" s="209"/>
      <c r="AR83" s="209"/>
      <c r="AS83" s="209"/>
      <c r="AT83" s="209"/>
      <c r="AU83" s="209"/>
      <c r="AV83" s="209"/>
      <c r="AW83" s="209"/>
      <c r="AX83" s="209"/>
      <c r="AY83" s="35"/>
      <c r="AZ83" s="209"/>
      <c r="BA83" s="209"/>
      <c r="BB83" s="209"/>
      <c r="BC83" s="209"/>
      <c r="BD83" s="209"/>
      <c r="BE83" s="209"/>
      <c r="BF83" s="209"/>
      <c r="BG83" s="209"/>
      <c r="BH83" s="35"/>
      <c r="BI83" s="209"/>
      <c r="BJ83" s="209"/>
      <c r="BK83" s="209"/>
      <c r="BL83" s="209"/>
      <c r="BM83" s="209"/>
      <c r="BN83" s="209"/>
    </row>
    <row r="84" spans="2:125" ht="45" customHeight="1" x14ac:dyDescent="0.25">
      <c r="B84" s="804">
        <v>24</v>
      </c>
      <c r="C84" s="1330" t="s">
        <v>2057</v>
      </c>
      <c r="D84" s="1331"/>
      <c r="E84" s="1331"/>
      <c r="F84" s="1331"/>
      <c r="G84" s="1331"/>
      <c r="H84" s="1331"/>
      <c r="I84" s="1331"/>
      <c r="J84" s="1331"/>
      <c r="K84" s="1331"/>
      <c r="L84" s="1331"/>
      <c r="M84" s="1332"/>
      <c r="N84" s="209"/>
      <c r="O84" s="209"/>
      <c r="P84" s="35"/>
      <c r="Q84" s="209"/>
      <c r="R84" s="209"/>
      <c r="S84" s="209"/>
      <c r="T84" s="209"/>
      <c r="U84" s="209"/>
      <c r="V84" s="209"/>
      <c r="W84" s="209"/>
      <c r="X84" s="35"/>
      <c r="Y84" s="209"/>
      <c r="Z84" s="209"/>
      <c r="AA84" s="209"/>
      <c r="AB84" s="209"/>
      <c r="AC84" s="209"/>
      <c r="AD84" s="209"/>
      <c r="AE84" s="209"/>
      <c r="AF84" s="209"/>
      <c r="AG84" s="35"/>
      <c r="AH84" s="209"/>
      <c r="AI84" s="209"/>
      <c r="AJ84" s="209"/>
      <c r="AK84" s="209"/>
      <c r="AL84" s="209"/>
      <c r="AM84" s="209"/>
      <c r="AN84" s="209"/>
      <c r="AO84" s="209"/>
      <c r="AP84" s="35"/>
      <c r="AQ84" s="209"/>
      <c r="AR84" s="209"/>
      <c r="AS84" s="209"/>
      <c r="AT84" s="209"/>
      <c r="AU84" s="209"/>
      <c r="AV84" s="209"/>
      <c r="AW84" s="209"/>
      <c r="AX84" s="209"/>
      <c r="AY84" s="35"/>
      <c r="AZ84" s="209"/>
      <c r="BA84" s="209"/>
      <c r="BB84" s="209"/>
      <c r="BC84" s="209"/>
      <c r="BD84" s="209"/>
      <c r="BE84" s="209"/>
      <c r="BF84" s="209"/>
      <c r="BG84" s="209"/>
      <c r="BH84" s="35"/>
      <c r="BI84" s="209"/>
      <c r="BJ84" s="209"/>
      <c r="BK84" s="209"/>
      <c r="BL84" s="209"/>
      <c r="BM84" s="209"/>
      <c r="BN84" s="209"/>
    </row>
    <row r="85" spans="2:125" ht="45" customHeight="1" x14ac:dyDescent="0.25">
      <c r="B85" s="803">
        <v>25</v>
      </c>
      <c r="C85" s="1330" t="s">
        <v>2058</v>
      </c>
      <c r="D85" s="1331"/>
      <c r="E85" s="1331"/>
      <c r="F85" s="1331"/>
      <c r="G85" s="1331"/>
      <c r="H85" s="1331"/>
      <c r="I85" s="1331"/>
      <c r="J85" s="1331"/>
      <c r="K85" s="1331"/>
      <c r="L85" s="1331"/>
      <c r="M85" s="1332"/>
      <c r="N85" s="209"/>
      <c r="P85" s="35"/>
      <c r="Q85" s="209"/>
      <c r="R85" s="209"/>
      <c r="S85" s="209"/>
      <c r="T85" s="209"/>
      <c r="U85" s="209"/>
      <c r="V85" s="209"/>
      <c r="W85" s="209"/>
      <c r="X85" s="35"/>
      <c r="Y85" s="209"/>
      <c r="Z85" s="209"/>
      <c r="AA85" s="209"/>
      <c r="AB85" s="209"/>
      <c r="AC85" s="209"/>
      <c r="AD85" s="209"/>
      <c r="AE85" s="209"/>
      <c r="AF85" s="209"/>
      <c r="AG85" s="35"/>
      <c r="AH85" s="209"/>
      <c r="AI85" s="209"/>
      <c r="AJ85" s="209"/>
      <c r="AK85" s="209"/>
      <c r="AL85" s="209"/>
      <c r="AM85" s="209"/>
      <c r="AN85" s="209"/>
      <c r="AO85" s="209"/>
      <c r="AP85" s="35"/>
      <c r="AQ85" s="209"/>
      <c r="AR85" s="209"/>
      <c r="AS85" s="209"/>
      <c r="AT85" s="209"/>
      <c r="AU85" s="209"/>
      <c r="AV85" s="209"/>
      <c r="AW85" s="209"/>
      <c r="AX85" s="209"/>
      <c r="AY85" s="35"/>
      <c r="AZ85" s="209"/>
      <c r="BA85" s="209"/>
      <c r="BB85" s="209"/>
      <c r="BC85" s="209"/>
      <c r="BD85" s="209"/>
      <c r="BE85" s="209"/>
      <c r="BF85" s="209"/>
      <c r="BG85" s="209"/>
      <c r="BH85" s="35"/>
      <c r="BI85" s="209"/>
      <c r="BJ85" s="209"/>
      <c r="BK85" s="209"/>
      <c r="BL85" s="209"/>
      <c r="BM85" s="209"/>
      <c r="BN85" s="209"/>
    </row>
    <row r="86" spans="2:125" ht="45" customHeight="1" x14ac:dyDescent="0.25">
      <c r="B86" s="803">
        <v>26</v>
      </c>
      <c r="C86" s="1330" t="s">
        <v>2059</v>
      </c>
      <c r="D86" s="1331"/>
      <c r="E86" s="1331"/>
      <c r="F86" s="1331"/>
      <c r="G86" s="1331"/>
      <c r="H86" s="1331"/>
      <c r="I86" s="1331"/>
      <c r="J86" s="1331"/>
      <c r="K86" s="1331"/>
      <c r="L86" s="1331"/>
      <c r="M86" s="1332"/>
      <c r="N86" s="209"/>
      <c r="P86" s="35"/>
      <c r="Q86" s="209"/>
      <c r="R86" s="209"/>
      <c r="S86" s="209"/>
      <c r="T86" s="209"/>
      <c r="U86" s="209"/>
      <c r="V86" s="209"/>
      <c r="W86" s="209"/>
      <c r="X86" s="35"/>
      <c r="Y86" s="209"/>
      <c r="Z86" s="209"/>
      <c r="AA86" s="209"/>
      <c r="AB86" s="209"/>
      <c r="AC86" s="209"/>
      <c r="AD86" s="209"/>
      <c r="AE86" s="209"/>
      <c r="AF86" s="209"/>
      <c r="AG86" s="35"/>
      <c r="AH86" s="209"/>
      <c r="AI86" s="209"/>
      <c r="AJ86" s="209"/>
      <c r="AK86" s="209"/>
      <c r="AL86" s="209"/>
      <c r="AM86" s="209"/>
      <c r="AN86" s="209"/>
      <c r="AO86" s="209"/>
      <c r="AP86" s="35"/>
      <c r="AQ86" s="209"/>
      <c r="AR86" s="209"/>
      <c r="AS86" s="209"/>
      <c r="AT86" s="209"/>
      <c r="AU86" s="209"/>
      <c r="AV86" s="209"/>
      <c r="AW86" s="209"/>
      <c r="AX86" s="209"/>
      <c r="AY86" s="35"/>
      <c r="AZ86" s="209"/>
      <c r="BA86" s="209"/>
      <c r="BB86" s="209"/>
      <c r="BC86" s="209"/>
      <c r="BD86" s="209"/>
      <c r="BE86" s="209"/>
      <c r="BF86" s="209"/>
      <c r="BG86" s="209"/>
      <c r="BH86" s="35"/>
      <c r="BI86" s="209"/>
      <c r="BJ86" s="209"/>
      <c r="BK86" s="209"/>
      <c r="BL86" s="209"/>
      <c r="BM86" s="209"/>
      <c r="BN86" s="209"/>
    </row>
    <row r="87" spans="2:125" ht="45" customHeight="1" thickBot="1" x14ac:dyDescent="0.3">
      <c r="B87" s="650">
        <v>27</v>
      </c>
      <c r="C87" s="1333" t="s">
        <v>2060</v>
      </c>
      <c r="D87" s="1334"/>
      <c r="E87" s="1334"/>
      <c r="F87" s="1334"/>
      <c r="G87" s="1334"/>
      <c r="H87" s="1334"/>
      <c r="I87" s="1334"/>
      <c r="J87" s="1334"/>
      <c r="K87" s="1334"/>
      <c r="L87" s="1334"/>
      <c r="M87" s="1335"/>
      <c r="N87" s="805"/>
      <c r="O87" s="806"/>
      <c r="P87" s="807"/>
      <c r="Q87" s="806"/>
      <c r="R87" s="806"/>
      <c r="S87" s="806"/>
      <c r="T87" s="806"/>
      <c r="U87" s="806"/>
      <c r="V87" s="806"/>
      <c r="W87" s="806"/>
      <c r="X87" s="807"/>
      <c r="Y87" s="806"/>
      <c r="Z87" s="806"/>
      <c r="AA87" s="806"/>
      <c r="AB87" s="806"/>
      <c r="AC87" s="806"/>
      <c r="AD87" s="806"/>
      <c r="AE87" s="806"/>
      <c r="AF87" s="806"/>
      <c r="AG87" s="807"/>
      <c r="AH87" s="806"/>
      <c r="AI87" s="806"/>
      <c r="AJ87" s="806"/>
      <c r="AK87" s="806"/>
      <c r="AL87" s="806"/>
      <c r="AM87" s="806"/>
      <c r="AN87" s="806"/>
      <c r="AO87" s="806"/>
      <c r="AP87" s="807"/>
      <c r="AQ87" s="806"/>
      <c r="AR87" s="806"/>
      <c r="AS87" s="806"/>
      <c r="AT87" s="806"/>
      <c r="AU87" s="806"/>
      <c r="AV87" s="806"/>
      <c r="AW87" s="806"/>
      <c r="AX87" s="806"/>
      <c r="AY87" s="807"/>
      <c r="AZ87" s="806"/>
      <c r="BA87" s="806"/>
      <c r="BB87" s="806"/>
      <c r="BC87" s="806"/>
      <c r="BD87" s="806"/>
      <c r="BE87" s="806"/>
      <c r="BF87" s="806"/>
      <c r="BG87" s="806"/>
      <c r="BH87" s="807"/>
      <c r="BI87" s="806"/>
      <c r="BJ87" s="806"/>
      <c r="BK87" s="806"/>
      <c r="BL87" s="806"/>
      <c r="BM87" s="806"/>
      <c r="BN87" s="806"/>
    </row>
    <row r="88" spans="2:125" ht="15.75" thickBot="1" x14ac:dyDescent="0.3"/>
    <row r="89" spans="2:125" ht="15" customHeight="1" x14ac:dyDescent="0.25">
      <c r="B89" s="1336" t="s">
        <v>2061</v>
      </c>
      <c r="C89" s="1337"/>
      <c r="D89" s="1337"/>
      <c r="E89" s="1337"/>
      <c r="F89" s="1337"/>
      <c r="G89" s="1337"/>
      <c r="H89" s="1337"/>
      <c r="I89" s="1337"/>
      <c r="J89" s="1337"/>
      <c r="K89" s="1337"/>
      <c r="L89" s="1337"/>
      <c r="M89" s="1338"/>
    </row>
    <row r="90" spans="2:125" x14ac:dyDescent="0.25">
      <c r="B90" s="808" t="s">
        <v>304</v>
      </c>
      <c r="C90" s="1339" t="s">
        <v>305</v>
      </c>
      <c r="D90" s="1340"/>
      <c r="E90" s="1340"/>
      <c r="F90" s="1340"/>
      <c r="G90" s="1340"/>
      <c r="H90" s="1340"/>
      <c r="I90" s="1340"/>
      <c r="J90" s="1340"/>
      <c r="K90" s="1340"/>
      <c r="L90" s="1340"/>
      <c r="M90" s="1341"/>
    </row>
    <row r="91" spans="2:125" x14ac:dyDescent="0.25">
      <c r="B91" s="800" t="s">
        <v>306</v>
      </c>
      <c r="C91" s="544" t="str">
        <f>$C$9</f>
        <v>Expenditure</v>
      </c>
      <c r="D91" s="801"/>
      <c r="E91" s="801"/>
      <c r="F91" s="801"/>
      <c r="G91" s="801"/>
      <c r="H91" s="801"/>
      <c r="I91" s="801"/>
      <c r="J91" s="801"/>
      <c r="K91" s="801"/>
      <c r="L91" s="801"/>
      <c r="M91" s="802"/>
    </row>
    <row r="92" spans="2:125" ht="30.75" customHeight="1" x14ac:dyDescent="0.25">
      <c r="B92" s="226">
        <v>11</v>
      </c>
      <c r="C92" s="1261" t="s">
        <v>2062</v>
      </c>
      <c r="D92" s="1262"/>
      <c r="E92" s="1262"/>
      <c r="F92" s="1262"/>
      <c r="G92" s="1262"/>
      <c r="H92" s="1262"/>
      <c r="I92" s="1262"/>
      <c r="J92" s="1262"/>
      <c r="K92" s="1262"/>
      <c r="L92" s="1262"/>
      <c r="M92" s="1263"/>
    </row>
    <row r="93" spans="2:125" ht="30.75" customHeight="1" x14ac:dyDescent="0.25">
      <c r="B93" s="226">
        <v>12</v>
      </c>
      <c r="C93" s="1321" t="s">
        <v>2063</v>
      </c>
      <c r="D93" s="1322"/>
      <c r="E93" s="1322"/>
      <c r="F93" s="1322"/>
      <c r="G93" s="1322"/>
      <c r="H93" s="1322"/>
      <c r="I93" s="1322"/>
      <c r="J93" s="1322"/>
      <c r="K93" s="1322"/>
      <c r="L93" s="1322"/>
      <c r="M93" s="1323"/>
    </row>
    <row r="94" spans="2:125" ht="30.75" customHeight="1" thickBot="1" x14ac:dyDescent="0.3">
      <c r="B94" s="650">
        <v>13</v>
      </c>
      <c r="C94" s="1327" t="s">
        <v>2064</v>
      </c>
      <c r="D94" s="1328"/>
      <c r="E94" s="1328"/>
      <c r="F94" s="1328"/>
      <c r="G94" s="1328"/>
      <c r="H94" s="1328"/>
      <c r="I94" s="1328"/>
      <c r="J94" s="1328"/>
      <c r="K94" s="1328"/>
      <c r="L94" s="1328"/>
      <c r="M94" s="1329"/>
    </row>
    <row r="95" spans="2:125" x14ac:dyDescent="0.25"/>
  </sheetData>
  <sheetProtection algorithmName="SHA-512" hashValue="u0rKEoHzAo9h3w6aw7T/KgnQRnSDBx2DGgWadT2DAUtpOQJeOKRysAnPz9O7r1b1LVT729YjTKMBZb7E41VTaQ==" saltValue="KkU7iVmR4Ie50gifxwbJUw==" spinCount="100000" sheet="1" objects="1" scenarios="1"/>
  <mergeCells count="116">
    <mergeCell ref="C93:M93"/>
    <mergeCell ref="C94:M94"/>
    <mergeCell ref="C85:M85"/>
    <mergeCell ref="C86:M86"/>
    <mergeCell ref="C87:M87"/>
    <mergeCell ref="B89:M89"/>
    <mergeCell ref="C90:M90"/>
    <mergeCell ref="C92:M92"/>
    <mergeCell ref="C78:M78"/>
    <mergeCell ref="C79:M79"/>
    <mergeCell ref="C80:M80"/>
    <mergeCell ref="C81:M81"/>
    <mergeCell ref="C82:M82"/>
    <mergeCell ref="C84:M84"/>
    <mergeCell ref="C70:M70"/>
    <mergeCell ref="C71:M71"/>
    <mergeCell ref="C72:M72"/>
    <mergeCell ref="C74:M74"/>
    <mergeCell ref="C76:M76"/>
    <mergeCell ref="C77:M77"/>
    <mergeCell ref="C64:M64"/>
    <mergeCell ref="C65:M65"/>
    <mergeCell ref="C66:M66"/>
    <mergeCell ref="C67:M67"/>
    <mergeCell ref="C68:M68"/>
    <mergeCell ref="C69:M69"/>
    <mergeCell ref="C58:M58"/>
    <mergeCell ref="C59:M59"/>
    <mergeCell ref="C60:M60"/>
    <mergeCell ref="C61:M61"/>
    <mergeCell ref="C62:M62"/>
    <mergeCell ref="C63:M63"/>
    <mergeCell ref="DK7:DS7"/>
    <mergeCell ref="EA7:ED7"/>
    <mergeCell ref="EE7:EM7"/>
    <mergeCell ref="B52:M52"/>
    <mergeCell ref="B54:M54"/>
    <mergeCell ref="C56:M56"/>
    <mergeCell ref="BI7:BQ7"/>
    <mergeCell ref="BR7:BZ7"/>
    <mergeCell ref="CA7:CI7"/>
    <mergeCell ref="CJ7:CR7"/>
    <mergeCell ref="CS7:DA7"/>
    <mergeCell ref="DB7:DJ7"/>
    <mergeCell ref="EI4:EL4"/>
    <mergeCell ref="EM4:EM5"/>
    <mergeCell ref="EP4:JB4"/>
    <mergeCell ref="B7:F7"/>
    <mergeCell ref="G7:O7"/>
    <mergeCell ref="P7:X7"/>
    <mergeCell ref="Y7:AG7"/>
    <mergeCell ref="AH7:AP7"/>
    <mergeCell ref="AQ7:AY7"/>
    <mergeCell ref="AZ7:BH7"/>
    <mergeCell ref="DO4:DR4"/>
    <mergeCell ref="DS4:DS5"/>
    <mergeCell ref="EA4:EB5"/>
    <mergeCell ref="EC4:EC5"/>
    <mergeCell ref="ED4:ED5"/>
    <mergeCell ref="EE4:EH4"/>
    <mergeCell ref="CW4:CZ4"/>
    <mergeCell ref="DA4:DA5"/>
    <mergeCell ref="DB4:DE4"/>
    <mergeCell ref="DF4:DI4"/>
    <mergeCell ref="DJ4:DJ5"/>
    <mergeCell ref="DK4:DN4"/>
    <mergeCell ref="CE4:CH4"/>
    <mergeCell ref="CI4:CI5"/>
    <mergeCell ref="CS3:DA3"/>
    <mergeCell ref="DB3:DJ3"/>
    <mergeCell ref="AU4:AX4"/>
    <mergeCell ref="AY4:AY5"/>
    <mergeCell ref="AZ4:BC4"/>
    <mergeCell ref="BD4:BG4"/>
    <mergeCell ref="BH4:BH5"/>
    <mergeCell ref="BI4:BL4"/>
    <mergeCell ref="AC4:AF4"/>
    <mergeCell ref="AG4:AG5"/>
    <mergeCell ref="AH4:AK4"/>
    <mergeCell ref="AL4:AO4"/>
    <mergeCell ref="AP4:AP5"/>
    <mergeCell ref="AQ4:AT4"/>
    <mergeCell ref="CJ4:CM4"/>
    <mergeCell ref="CN4:CQ4"/>
    <mergeCell ref="CR4:CR5"/>
    <mergeCell ref="CS4:CV4"/>
    <mergeCell ref="BM4:BP4"/>
    <mergeCell ref="BQ4:BQ5"/>
    <mergeCell ref="BR4:BU4"/>
    <mergeCell ref="BV4:BY4"/>
    <mergeCell ref="BZ4:BZ5"/>
    <mergeCell ref="CA4:CD4"/>
    <mergeCell ref="DK3:DS3"/>
    <mergeCell ref="EE3:EM3"/>
    <mergeCell ref="B4:C5"/>
    <mergeCell ref="D4:D5"/>
    <mergeCell ref="E4:E5"/>
    <mergeCell ref="F4:F5"/>
    <mergeCell ref="G4:J4"/>
    <mergeCell ref="DU1:DX1"/>
    <mergeCell ref="G3:O3"/>
    <mergeCell ref="P3:X3"/>
    <mergeCell ref="Y3:AG3"/>
    <mergeCell ref="AH3:AP3"/>
    <mergeCell ref="AQ3:AY3"/>
    <mergeCell ref="AZ3:BH3"/>
    <mergeCell ref="BI3:BQ3"/>
    <mergeCell ref="BR3:BZ3"/>
    <mergeCell ref="CA3:CI3"/>
    <mergeCell ref="K4:N4"/>
    <mergeCell ref="O4:O5"/>
    <mergeCell ref="P4:S4"/>
    <mergeCell ref="T4:W4"/>
    <mergeCell ref="X4:X5"/>
    <mergeCell ref="Y4:AB4"/>
    <mergeCell ref="CJ3:CR3"/>
  </mergeCells>
  <conditionalFormatting sqref="DX8:DX60">
    <cfRule type="cellIs" dxfId="404" priority="238"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367976D1-7528-440C-B59E-7586A07E178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AV26:AW26</xm:sqref>
        </x14:conditionalFormatting>
        <x14:conditionalFormatting xmlns:xm="http://schemas.microsoft.com/office/excel/2006/main">
          <x14:cfRule type="expression" priority="237" id="{CDB73E1A-4AD4-4650-BC0F-C2C40BBA809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H10</xm:sqref>
        </x14:conditionalFormatting>
        <x14:conditionalFormatting xmlns:xm="http://schemas.microsoft.com/office/excel/2006/main">
          <x14:cfRule type="expression" priority="236" id="{52FF2B2E-97D8-49C9-8F20-6D2C5A98D36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I10</xm:sqref>
        </x14:conditionalFormatting>
        <x14:conditionalFormatting xmlns:xm="http://schemas.microsoft.com/office/excel/2006/main">
          <x14:cfRule type="expression" priority="235" id="{82DD7A09-C77A-4AE8-B6D0-B74D8BB90E3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H11:I12</xm:sqref>
        </x14:conditionalFormatting>
        <x14:conditionalFormatting xmlns:xm="http://schemas.microsoft.com/office/excel/2006/main">
          <x14:cfRule type="expression" priority="234" id="{5B6C059C-3926-4304-84C9-1A09A6308F2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H14:I16</xm:sqref>
        </x14:conditionalFormatting>
        <x14:conditionalFormatting xmlns:xm="http://schemas.microsoft.com/office/excel/2006/main">
          <x14:cfRule type="expression" priority="233" id="{8F4EE408-262A-45F6-92ED-59218A2E588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H19:I19</xm:sqref>
        </x14:conditionalFormatting>
        <x14:conditionalFormatting xmlns:xm="http://schemas.microsoft.com/office/excel/2006/main">
          <x14:cfRule type="expression" priority="232" id="{57582672-F8AD-4FF8-9CFF-44809A98D57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H22:I22</xm:sqref>
        </x14:conditionalFormatting>
        <x14:conditionalFormatting xmlns:xm="http://schemas.microsoft.com/office/excel/2006/main">
          <x14:cfRule type="expression" priority="231" id="{4A97D109-E9E6-4230-8B35-91CA0763DEC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H26:I26</xm:sqref>
        </x14:conditionalFormatting>
        <x14:conditionalFormatting xmlns:xm="http://schemas.microsoft.com/office/excel/2006/main">
          <x14:cfRule type="expression" priority="230" id="{F9EAB57A-0E51-4BCB-85B2-3D61AFF17EE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H29:I29</xm:sqref>
        </x14:conditionalFormatting>
        <x14:conditionalFormatting xmlns:xm="http://schemas.microsoft.com/office/excel/2006/main">
          <x14:cfRule type="expression" priority="229" id="{A42D8FC5-23D8-4D0D-B09A-6093B24E864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L22:M22</xm:sqref>
        </x14:conditionalFormatting>
        <x14:conditionalFormatting xmlns:xm="http://schemas.microsoft.com/office/excel/2006/main">
          <x14:cfRule type="expression" priority="228" id="{62A941F1-52D2-48B3-9D04-8545147496D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L26:M26</xm:sqref>
        </x14:conditionalFormatting>
        <x14:conditionalFormatting xmlns:xm="http://schemas.microsoft.com/office/excel/2006/main">
          <x14:cfRule type="expression" priority="227" id="{67FF7BD5-8F84-49CF-887F-826F6698E87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L29:M29</xm:sqref>
        </x14:conditionalFormatting>
        <x14:conditionalFormatting xmlns:xm="http://schemas.microsoft.com/office/excel/2006/main">
          <x14:cfRule type="expression" priority="226" id="{CA23A71E-D9CE-4A20-8CC6-C2058C62F06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L10</xm:sqref>
        </x14:conditionalFormatting>
        <x14:conditionalFormatting xmlns:xm="http://schemas.microsoft.com/office/excel/2006/main">
          <x14:cfRule type="expression" priority="225" id="{EAA622BF-684E-491F-81C0-77ABA9BE72C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M10</xm:sqref>
        </x14:conditionalFormatting>
        <x14:conditionalFormatting xmlns:xm="http://schemas.microsoft.com/office/excel/2006/main">
          <x14:cfRule type="expression" priority="224" id="{58EAE182-3077-4B0C-924B-187E3A295C5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L11:M12</xm:sqref>
        </x14:conditionalFormatting>
        <x14:conditionalFormatting xmlns:xm="http://schemas.microsoft.com/office/excel/2006/main">
          <x14:cfRule type="expression" priority="223" id="{DAD194EB-A5A2-4A0F-9033-89730EFDFB6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L14:M16</xm:sqref>
        </x14:conditionalFormatting>
        <x14:conditionalFormatting xmlns:xm="http://schemas.microsoft.com/office/excel/2006/main">
          <x14:cfRule type="expression" priority="222" id="{43176B8D-B6F5-404F-AD67-8D7D5B03CD7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L13:M13</xm:sqref>
        </x14:conditionalFormatting>
        <x14:conditionalFormatting xmlns:xm="http://schemas.microsoft.com/office/excel/2006/main">
          <x14:cfRule type="expression" priority="221" id="{FCE65E3F-942F-4843-868E-DD02539EB1C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L19:M19</xm:sqref>
        </x14:conditionalFormatting>
        <x14:conditionalFormatting xmlns:xm="http://schemas.microsoft.com/office/excel/2006/main">
          <x14:cfRule type="expression" priority="220" id="{72BDDE35-CE93-47F7-9133-B9FF014E7D1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Q10</xm:sqref>
        </x14:conditionalFormatting>
        <x14:conditionalFormatting xmlns:xm="http://schemas.microsoft.com/office/excel/2006/main">
          <x14:cfRule type="expression" priority="219" id="{8DEA0F66-2740-4D9E-A3EB-79CE8938289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R10</xm:sqref>
        </x14:conditionalFormatting>
        <x14:conditionalFormatting xmlns:xm="http://schemas.microsoft.com/office/excel/2006/main">
          <x14:cfRule type="expression" priority="218" id="{4FBCD6CF-0F77-4A6B-A10B-7172B8B283A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Q11:R12</xm:sqref>
        </x14:conditionalFormatting>
        <x14:conditionalFormatting xmlns:xm="http://schemas.microsoft.com/office/excel/2006/main">
          <x14:cfRule type="expression" priority="217" id="{C26DC5B7-43A5-461C-BC59-DF2DF9E504A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Q14:R14 Q16:R16</xm:sqref>
        </x14:conditionalFormatting>
        <x14:conditionalFormatting xmlns:xm="http://schemas.microsoft.com/office/excel/2006/main">
          <x14:cfRule type="expression" priority="216" id="{34B1D0DA-412C-4194-97BB-BAF6C7BB527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Z10</xm:sqref>
        </x14:conditionalFormatting>
        <x14:conditionalFormatting xmlns:xm="http://schemas.microsoft.com/office/excel/2006/main">
          <x14:cfRule type="expression" priority="215" id="{B215EDCE-6F97-4A06-9184-96E0AEC3BAC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AA10</xm:sqref>
        </x14:conditionalFormatting>
        <x14:conditionalFormatting xmlns:xm="http://schemas.microsoft.com/office/excel/2006/main">
          <x14:cfRule type="expression" priority="214" id="{0D16E474-AB8D-4928-BCED-074371D3EAA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Z11:AA12</xm:sqref>
        </x14:conditionalFormatting>
        <x14:conditionalFormatting xmlns:xm="http://schemas.microsoft.com/office/excel/2006/main">
          <x14:cfRule type="expression" priority="213" id="{266C8723-82FC-4AF6-9C10-3CFEB4B22A8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Z14:AA14 Z16:AA16</xm:sqref>
        </x14:conditionalFormatting>
        <x14:conditionalFormatting xmlns:xm="http://schemas.microsoft.com/office/excel/2006/main">
          <x14:cfRule type="expression" priority="212" id="{1BF05C41-4A50-4108-932A-2067A183AF0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AI10</xm:sqref>
        </x14:conditionalFormatting>
        <x14:conditionalFormatting xmlns:xm="http://schemas.microsoft.com/office/excel/2006/main">
          <x14:cfRule type="expression" priority="211" id="{7C56E67B-B900-48FA-81B7-F717AC0C87E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AJ10</xm:sqref>
        </x14:conditionalFormatting>
        <x14:conditionalFormatting xmlns:xm="http://schemas.microsoft.com/office/excel/2006/main">
          <x14:cfRule type="expression" priority="210" id="{080FD051-29CC-4964-8D15-7EBAD2575F0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AI11:AJ12</xm:sqref>
        </x14:conditionalFormatting>
        <x14:conditionalFormatting xmlns:xm="http://schemas.microsoft.com/office/excel/2006/main">
          <x14:cfRule type="expression" priority="209" id="{0A29D4A9-004F-4995-8196-D10FABD307B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AI14:AJ14 AI16:AJ16</xm:sqref>
        </x14:conditionalFormatting>
        <x14:conditionalFormatting xmlns:xm="http://schemas.microsoft.com/office/excel/2006/main">
          <x14:cfRule type="expression" priority="208" id="{8CB7F654-7F68-4221-9B0A-84B694A3F61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BA10</xm:sqref>
        </x14:conditionalFormatting>
        <x14:conditionalFormatting xmlns:xm="http://schemas.microsoft.com/office/excel/2006/main">
          <x14:cfRule type="expression" priority="207" id="{203FF382-A82C-4981-94F9-C96F2FBF409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BB10</xm:sqref>
        </x14:conditionalFormatting>
        <x14:conditionalFormatting xmlns:xm="http://schemas.microsoft.com/office/excel/2006/main">
          <x14:cfRule type="expression" priority="206" id="{FA5A532E-6B30-4EBB-87F8-EA6B0F32342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BA11:BB12</xm:sqref>
        </x14:conditionalFormatting>
        <x14:conditionalFormatting xmlns:xm="http://schemas.microsoft.com/office/excel/2006/main">
          <x14:cfRule type="expression" priority="205" id="{80BE0CCB-21D9-440B-9FD6-A974708BC65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BA14:BB14 BA16:BB16</xm:sqref>
        </x14:conditionalFormatting>
        <x14:conditionalFormatting xmlns:xm="http://schemas.microsoft.com/office/excel/2006/main">
          <x14:cfRule type="expression" priority="204" id="{F2EE6009-8586-4920-A03E-6668E24B4F2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BJ10</xm:sqref>
        </x14:conditionalFormatting>
        <x14:conditionalFormatting xmlns:xm="http://schemas.microsoft.com/office/excel/2006/main">
          <x14:cfRule type="expression" priority="203" id="{153650B5-CFD7-4344-A679-BA75F26652B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BK10</xm:sqref>
        </x14:conditionalFormatting>
        <x14:conditionalFormatting xmlns:xm="http://schemas.microsoft.com/office/excel/2006/main">
          <x14:cfRule type="expression" priority="202" id="{F433DEF6-9210-4640-93D3-BEEFA1131F0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BJ11:BK12</xm:sqref>
        </x14:conditionalFormatting>
        <x14:conditionalFormatting xmlns:xm="http://schemas.microsoft.com/office/excel/2006/main">
          <x14:cfRule type="expression" priority="201" id="{6B2EAD86-F32E-4B72-866B-8F1E26E6652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BJ14:BK14 BJ16:BK16</xm:sqref>
        </x14:conditionalFormatting>
        <x14:conditionalFormatting xmlns:xm="http://schemas.microsoft.com/office/excel/2006/main">
          <x14:cfRule type="expression" priority="200" id="{774E746B-3AF7-4B0F-8C0E-581208A084B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BS10</xm:sqref>
        </x14:conditionalFormatting>
        <x14:conditionalFormatting xmlns:xm="http://schemas.microsoft.com/office/excel/2006/main">
          <x14:cfRule type="expression" priority="199" id="{908820D8-88B1-4877-9F42-2D0ED10317F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BT10</xm:sqref>
        </x14:conditionalFormatting>
        <x14:conditionalFormatting xmlns:xm="http://schemas.microsoft.com/office/excel/2006/main">
          <x14:cfRule type="expression" priority="198" id="{A74F20DB-B69E-4D29-92EA-192B91232D5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BS11:BT12</xm:sqref>
        </x14:conditionalFormatting>
        <x14:conditionalFormatting xmlns:xm="http://schemas.microsoft.com/office/excel/2006/main">
          <x14:cfRule type="expression" priority="197" id="{AE8521A8-E39B-424E-9EC3-C3188F14819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BS14:BT14 BS16:BT16</xm:sqref>
        </x14:conditionalFormatting>
        <x14:conditionalFormatting xmlns:xm="http://schemas.microsoft.com/office/excel/2006/main">
          <x14:cfRule type="expression" priority="196" id="{2FBE4B63-F203-4892-B488-36B7EED28F6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CB10</xm:sqref>
        </x14:conditionalFormatting>
        <x14:conditionalFormatting xmlns:xm="http://schemas.microsoft.com/office/excel/2006/main">
          <x14:cfRule type="expression" priority="195" id="{161535E2-A72F-4EDB-9A79-DF077DA3029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CC10</xm:sqref>
        </x14:conditionalFormatting>
        <x14:conditionalFormatting xmlns:xm="http://schemas.microsoft.com/office/excel/2006/main">
          <x14:cfRule type="expression" priority="194" id="{5EB198C7-A5CB-4E10-B967-B4B48893114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CB11:CC12</xm:sqref>
        </x14:conditionalFormatting>
        <x14:conditionalFormatting xmlns:xm="http://schemas.microsoft.com/office/excel/2006/main">
          <x14:cfRule type="expression" priority="193" id="{42711A82-917E-4BE4-A463-D42CCB03124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CB14:CC14 CB16:CC16</xm:sqref>
        </x14:conditionalFormatting>
        <x14:conditionalFormatting xmlns:xm="http://schemas.microsoft.com/office/excel/2006/main">
          <x14:cfRule type="expression" priority="192" id="{0888B01E-8B51-4E70-8B9D-863C70360DD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CK10</xm:sqref>
        </x14:conditionalFormatting>
        <x14:conditionalFormatting xmlns:xm="http://schemas.microsoft.com/office/excel/2006/main">
          <x14:cfRule type="expression" priority="191" id="{D2894B29-9E0C-43D4-B5A2-765555A9289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CL10</xm:sqref>
        </x14:conditionalFormatting>
        <x14:conditionalFormatting xmlns:xm="http://schemas.microsoft.com/office/excel/2006/main">
          <x14:cfRule type="expression" priority="190" id="{41FA97AA-2A9E-46EC-B57F-3CF5DB4DBC4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CK11:CL12</xm:sqref>
        </x14:conditionalFormatting>
        <x14:conditionalFormatting xmlns:xm="http://schemas.microsoft.com/office/excel/2006/main">
          <x14:cfRule type="expression" priority="189" id="{4638597A-7410-4147-8677-003A45DA3F1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CK14:CL14 CK16:CL16</xm:sqref>
        </x14:conditionalFormatting>
        <x14:conditionalFormatting xmlns:xm="http://schemas.microsoft.com/office/excel/2006/main">
          <x14:cfRule type="expression" priority="188" id="{854CCBDF-1798-4450-AA6B-9646124C205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CT10</xm:sqref>
        </x14:conditionalFormatting>
        <x14:conditionalFormatting xmlns:xm="http://schemas.microsoft.com/office/excel/2006/main">
          <x14:cfRule type="expression" priority="187" id="{F066850D-010D-47B7-A58D-58F6BA07588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CU10</xm:sqref>
        </x14:conditionalFormatting>
        <x14:conditionalFormatting xmlns:xm="http://schemas.microsoft.com/office/excel/2006/main">
          <x14:cfRule type="expression" priority="186" id="{413BC3A8-B01F-4C4B-9599-9A0FD9FC395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CT11:CU12</xm:sqref>
        </x14:conditionalFormatting>
        <x14:conditionalFormatting xmlns:xm="http://schemas.microsoft.com/office/excel/2006/main">
          <x14:cfRule type="expression" priority="185" id="{9BA36D47-8BE0-4CB7-9B85-D5E44056C0E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CT14:CU14 CT16:CU16</xm:sqref>
        </x14:conditionalFormatting>
        <x14:conditionalFormatting xmlns:xm="http://schemas.microsoft.com/office/excel/2006/main">
          <x14:cfRule type="expression" priority="184" id="{7DB052B5-C33C-4753-BA09-FCF3F058BCF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DC10</xm:sqref>
        </x14:conditionalFormatting>
        <x14:conditionalFormatting xmlns:xm="http://schemas.microsoft.com/office/excel/2006/main">
          <x14:cfRule type="expression" priority="183" id="{9DD791E5-F7E4-415D-8BA4-3AB6ECE38CC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DD10</xm:sqref>
        </x14:conditionalFormatting>
        <x14:conditionalFormatting xmlns:xm="http://schemas.microsoft.com/office/excel/2006/main">
          <x14:cfRule type="expression" priority="182" id="{4624A791-4CAE-4A57-AF4C-5E5154C958C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DC11:DD12</xm:sqref>
        </x14:conditionalFormatting>
        <x14:conditionalFormatting xmlns:xm="http://schemas.microsoft.com/office/excel/2006/main">
          <x14:cfRule type="expression" priority="181" id="{432717CD-2C74-4152-B7B7-F22B0195B0D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DC14:DD14 DC16:DD16</xm:sqref>
        </x14:conditionalFormatting>
        <x14:conditionalFormatting xmlns:xm="http://schemas.microsoft.com/office/excel/2006/main">
          <x14:cfRule type="expression" priority="180" id="{D7B3489E-C950-4A09-9286-D28DE5914F3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DL10</xm:sqref>
        </x14:conditionalFormatting>
        <x14:conditionalFormatting xmlns:xm="http://schemas.microsoft.com/office/excel/2006/main">
          <x14:cfRule type="expression" priority="179" id="{9E1CEF22-F0D0-4E26-A016-906D7952CFD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DM10</xm:sqref>
        </x14:conditionalFormatting>
        <x14:conditionalFormatting xmlns:xm="http://schemas.microsoft.com/office/excel/2006/main">
          <x14:cfRule type="expression" priority="178" id="{4B9CC7C0-B790-4830-8C2A-ED15CAB478E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DL11:DM12</xm:sqref>
        </x14:conditionalFormatting>
        <x14:conditionalFormatting xmlns:xm="http://schemas.microsoft.com/office/excel/2006/main">
          <x14:cfRule type="expression" priority="177" id="{2771CB1F-69D8-449A-ACCB-11476CFCF8A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DL14:DM14 DL16:DM16</xm:sqref>
        </x14:conditionalFormatting>
        <x14:conditionalFormatting xmlns:xm="http://schemas.microsoft.com/office/excel/2006/main">
          <x14:cfRule type="expression" priority="176" id="{9D7842AE-7915-4761-91CA-28A46F69F0A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U10</xm:sqref>
        </x14:conditionalFormatting>
        <x14:conditionalFormatting xmlns:xm="http://schemas.microsoft.com/office/excel/2006/main">
          <x14:cfRule type="expression" priority="175" id="{35E3B418-83D7-41A5-8BA2-975684759C6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V10</xm:sqref>
        </x14:conditionalFormatting>
        <x14:conditionalFormatting xmlns:xm="http://schemas.microsoft.com/office/excel/2006/main">
          <x14:cfRule type="expression" priority="174" id="{F5A2D109-F4D9-4617-88E7-6818719291B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U11:V12</xm:sqref>
        </x14:conditionalFormatting>
        <x14:conditionalFormatting xmlns:xm="http://schemas.microsoft.com/office/excel/2006/main">
          <x14:cfRule type="expression" priority="173" id="{B2B55B5A-BE57-4A38-9F23-BB856AE36C7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U14:V14 U16:V16</xm:sqref>
        </x14:conditionalFormatting>
        <x14:conditionalFormatting xmlns:xm="http://schemas.microsoft.com/office/excel/2006/main">
          <x14:cfRule type="expression" priority="172" id="{B5EA5153-E9FA-49CE-B87E-822AD8B2E63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U13:V13</xm:sqref>
        </x14:conditionalFormatting>
        <x14:conditionalFormatting xmlns:xm="http://schemas.microsoft.com/office/excel/2006/main">
          <x14:cfRule type="expression" priority="171" id="{27DB656E-2BBC-4593-90BC-AE5732E8B00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AD10</xm:sqref>
        </x14:conditionalFormatting>
        <x14:conditionalFormatting xmlns:xm="http://schemas.microsoft.com/office/excel/2006/main">
          <x14:cfRule type="expression" priority="170" id="{953BEDC5-3B72-4B4E-93A3-6E6F9450E70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AE10</xm:sqref>
        </x14:conditionalFormatting>
        <x14:conditionalFormatting xmlns:xm="http://schemas.microsoft.com/office/excel/2006/main">
          <x14:cfRule type="expression" priority="169" id="{A8B9D3FF-2DC8-4C9D-AB8C-783B4F3A2A8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AD11:AE12</xm:sqref>
        </x14:conditionalFormatting>
        <x14:conditionalFormatting xmlns:xm="http://schemas.microsoft.com/office/excel/2006/main">
          <x14:cfRule type="expression" priority="168" id="{3C310361-566D-483F-8003-46E64BCC5EC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AD14:AE14 AD16:AE16</xm:sqref>
        </x14:conditionalFormatting>
        <x14:conditionalFormatting xmlns:xm="http://schemas.microsoft.com/office/excel/2006/main">
          <x14:cfRule type="expression" priority="167" id="{536D0BB6-E888-4E86-AC22-D0F9E7ECED4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AD13:AE13</xm:sqref>
        </x14:conditionalFormatting>
        <x14:conditionalFormatting xmlns:xm="http://schemas.microsoft.com/office/excel/2006/main">
          <x14:cfRule type="expression" priority="166" id="{CC92AD35-C8CD-412E-B150-F916AC4712A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AM10</xm:sqref>
        </x14:conditionalFormatting>
        <x14:conditionalFormatting xmlns:xm="http://schemas.microsoft.com/office/excel/2006/main">
          <x14:cfRule type="expression" priority="165" id="{84062F0E-CFDC-45FD-93CF-9D99A94519C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AN10</xm:sqref>
        </x14:conditionalFormatting>
        <x14:conditionalFormatting xmlns:xm="http://schemas.microsoft.com/office/excel/2006/main">
          <x14:cfRule type="expression" priority="164" id="{4886A32E-D82B-4D10-A3F1-DFB6FDBCA85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AM11:AN12</xm:sqref>
        </x14:conditionalFormatting>
        <x14:conditionalFormatting xmlns:xm="http://schemas.microsoft.com/office/excel/2006/main">
          <x14:cfRule type="expression" priority="163" id="{481F5E3E-E9E2-417E-94BA-D40A2BE6EE1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AM14:AN14 AM16:AN16</xm:sqref>
        </x14:conditionalFormatting>
        <x14:conditionalFormatting xmlns:xm="http://schemas.microsoft.com/office/excel/2006/main">
          <x14:cfRule type="expression" priority="162" id="{D31C73A0-B22D-4206-A1A7-A84A4D5D0AF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AM13:AN13</xm:sqref>
        </x14:conditionalFormatting>
        <x14:conditionalFormatting xmlns:xm="http://schemas.microsoft.com/office/excel/2006/main">
          <x14:cfRule type="expression" priority="161" id="{A398CBCD-8C94-4CEB-97F5-D651080EB41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BE10</xm:sqref>
        </x14:conditionalFormatting>
        <x14:conditionalFormatting xmlns:xm="http://schemas.microsoft.com/office/excel/2006/main">
          <x14:cfRule type="expression" priority="160" id="{EC4891B6-A1BE-44E6-8670-810B1183026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BF10</xm:sqref>
        </x14:conditionalFormatting>
        <x14:conditionalFormatting xmlns:xm="http://schemas.microsoft.com/office/excel/2006/main">
          <x14:cfRule type="expression" priority="159" id="{0837223C-9B98-4375-9530-9299C07AA91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BE11:BF12</xm:sqref>
        </x14:conditionalFormatting>
        <x14:conditionalFormatting xmlns:xm="http://schemas.microsoft.com/office/excel/2006/main">
          <x14:cfRule type="expression" priority="158" id="{1B5E4EBE-4D87-4436-A071-BBBFC3EA511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BE14:BF14 BE16:BF16</xm:sqref>
        </x14:conditionalFormatting>
        <x14:conditionalFormatting xmlns:xm="http://schemas.microsoft.com/office/excel/2006/main">
          <x14:cfRule type="expression" priority="157" id="{0AFAF5CC-F934-4196-949D-F6C83612480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BE13:BF13</xm:sqref>
        </x14:conditionalFormatting>
        <x14:conditionalFormatting xmlns:xm="http://schemas.microsoft.com/office/excel/2006/main">
          <x14:cfRule type="expression" priority="156" id="{E229D3B4-8AC4-4B58-B353-41AF3B306C5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BN10</xm:sqref>
        </x14:conditionalFormatting>
        <x14:conditionalFormatting xmlns:xm="http://schemas.microsoft.com/office/excel/2006/main">
          <x14:cfRule type="expression" priority="155" id="{EEF16EDA-EC42-40E4-9789-470AB9FFF9D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BO10</xm:sqref>
        </x14:conditionalFormatting>
        <x14:conditionalFormatting xmlns:xm="http://schemas.microsoft.com/office/excel/2006/main">
          <x14:cfRule type="expression" priority="154" id="{1CF46CD5-1B22-48D2-8696-F427CAAD126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BN11:BO12</xm:sqref>
        </x14:conditionalFormatting>
        <x14:conditionalFormatting xmlns:xm="http://schemas.microsoft.com/office/excel/2006/main">
          <x14:cfRule type="expression" priority="153" id="{AF692D24-BB62-48A3-A9B8-BB43D996DD8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BN14:BO14 BN16:BO16</xm:sqref>
        </x14:conditionalFormatting>
        <x14:conditionalFormatting xmlns:xm="http://schemas.microsoft.com/office/excel/2006/main">
          <x14:cfRule type="expression" priority="152" id="{F31879B6-0DEC-4571-8D6B-6B637A4FA98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BN13:BO13</xm:sqref>
        </x14:conditionalFormatting>
        <x14:conditionalFormatting xmlns:xm="http://schemas.microsoft.com/office/excel/2006/main">
          <x14:cfRule type="expression" priority="151" id="{D4634A85-9EEB-41C0-8A9E-BBFE1867EA2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BW10</xm:sqref>
        </x14:conditionalFormatting>
        <x14:conditionalFormatting xmlns:xm="http://schemas.microsoft.com/office/excel/2006/main">
          <x14:cfRule type="expression" priority="150" id="{9084DD2F-686B-40DF-9737-68C491757F1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BX10</xm:sqref>
        </x14:conditionalFormatting>
        <x14:conditionalFormatting xmlns:xm="http://schemas.microsoft.com/office/excel/2006/main">
          <x14:cfRule type="expression" priority="149" id="{6911FD56-2081-4ABA-916D-BEA9F481BBD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BW11:BX12</xm:sqref>
        </x14:conditionalFormatting>
        <x14:conditionalFormatting xmlns:xm="http://schemas.microsoft.com/office/excel/2006/main">
          <x14:cfRule type="expression" priority="148" id="{FE6D6F30-8E45-441E-B67A-DF415D3172A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BW14:BX14 BW16:BX16</xm:sqref>
        </x14:conditionalFormatting>
        <x14:conditionalFormatting xmlns:xm="http://schemas.microsoft.com/office/excel/2006/main">
          <x14:cfRule type="expression" priority="147" id="{6550E47E-CDDC-4B89-B83E-B783647EA81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BW13:BX13</xm:sqref>
        </x14:conditionalFormatting>
        <x14:conditionalFormatting xmlns:xm="http://schemas.microsoft.com/office/excel/2006/main">
          <x14:cfRule type="expression" priority="146" id="{9594EE00-6E7B-4FAA-87AF-8078C559884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CF10</xm:sqref>
        </x14:conditionalFormatting>
        <x14:conditionalFormatting xmlns:xm="http://schemas.microsoft.com/office/excel/2006/main">
          <x14:cfRule type="expression" priority="145" id="{A7998C00-F3C7-4BF2-B0A0-18565F738BB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CG10</xm:sqref>
        </x14:conditionalFormatting>
        <x14:conditionalFormatting xmlns:xm="http://schemas.microsoft.com/office/excel/2006/main">
          <x14:cfRule type="expression" priority="144" id="{E14EAB62-CE37-4C6A-905F-E7208CE9B9F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CF11:CG12</xm:sqref>
        </x14:conditionalFormatting>
        <x14:conditionalFormatting xmlns:xm="http://schemas.microsoft.com/office/excel/2006/main">
          <x14:cfRule type="expression" priority="143" id="{E1CAF44F-87FA-4813-968B-5A02767BE6C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CF14:CG14 CF16:CG16</xm:sqref>
        </x14:conditionalFormatting>
        <x14:conditionalFormatting xmlns:xm="http://schemas.microsoft.com/office/excel/2006/main">
          <x14:cfRule type="expression" priority="142" id="{F14E59A6-CC60-4255-8C8B-97115D0EBDF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CF13:CG13</xm:sqref>
        </x14:conditionalFormatting>
        <x14:conditionalFormatting xmlns:xm="http://schemas.microsoft.com/office/excel/2006/main">
          <x14:cfRule type="expression" priority="141" id="{64CB99AF-E54A-4C7F-8ECA-622F6835117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CO10</xm:sqref>
        </x14:conditionalFormatting>
        <x14:conditionalFormatting xmlns:xm="http://schemas.microsoft.com/office/excel/2006/main">
          <x14:cfRule type="expression" priority="140" id="{D79F2E0F-F5C9-4605-BB6D-942BE260330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CP10</xm:sqref>
        </x14:conditionalFormatting>
        <x14:conditionalFormatting xmlns:xm="http://schemas.microsoft.com/office/excel/2006/main">
          <x14:cfRule type="expression" priority="139" id="{170E83D2-F0E6-45C6-8949-40AAE248AA6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CO11:CP12</xm:sqref>
        </x14:conditionalFormatting>
        <x14:conditionalFormatting xmlns:xm="http://schemas.microsoft.com/office/excel/2006/main">
          <x14:cfRule type="expression" priority="138" id="{1B0EF46C-FA89-485D-95EC-30B928A39F4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CO14:CP14 CO16:CP16</xm:sqref>
        </x14:conditionalFormatting>
        <x14:conditionalFormatting xmlns:xm="http://schemas.microsoft.com/office/excel/2006/main">
          <x14:cfRule type="expression" priority="137" id="{059322C0-0541-455A-8978-B0138EF9E9D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CO13:CP13</xm:sqref>
        </x14:conditionalFormatting>
        <x14:conditionalFormatting xmlns:xm="http://schemas.microsoft.com/office/excel/2006/main">
          <x14:cfRule type="expression" priority="136" id="{29AA5B5B-16E8-40C1-8E22-C9C5D1F48D2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CX10</xm:sqref>
        </x14:conditionalFormatting>
        <x14:conditionalFormatting xmlns:xm="http://schemas.microsoft.com/office/excel/2006/main">
          <x14:cfRule type="expression" priority="135" id="{F610B61C-D9B9-476F-8E84-C0654239213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CY10</xm:sqref>
        </x14:conditionalFormatting>
        <x14:conditionalFormatting xmlns:xm="http://schemas.microsoft.com/office/excel/2006/main">
          <x14:cfRule type="expression" priority="134" id="{78FFC540-66FD-43F6-AE1F-0CF7DA99772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CX11:CY12</xm:sqref>
        </x14:conditionalFormatting>
        <x14:conditionalFormatting xmlns:xm="http://schemas.microsoft.com/office/excel/2006/main">
          <x14:cfRule type="expression" priority="133" id="{64ED1929-41D8-43F1-B83E-622F375EF6A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CX14:CY14 CX16:CY16</xm:sqref>
        </x14:conditionalFormatting>
        <x14:conditionalFormatting xmlns:xm="http://schemas.microsoft.com/office/excel/2006/main">
          <x14:cfRule type="expression" priority="132" id="{2C277509-E1E0-4EB2-8A59-2E65155B1AD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CX13:CY13</xm:sqref>
        </x14:conditionalFormatting>
        <x14:conditionalFormatting xmlns:xm="http://schemas.microsoft.com/office/excel/2006/main">
          <x14:cfRule type="expression" priority="131" id="{5855FC37-BB6F-4B95-8791-E433C5CD022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DG10</xm:sqref>
        </x14:conditionalFormatting>
        <x14:conditionalFormatting xmlns:xm="http://schemas.microsoft.com/office/excel/2006/main">
          <x14:cfRule type="expression" priority="130" id="{CD00EA22-BAAE-430B-87D3-1ED9C4DDE6D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DH10</xm:sqref>
        </x14:conditionalFormatting>
        <x14:conditionalFormatting xmlns:xm="http://schemas.microsoft.com/office/excel/2006/main">
          <x14:cfRule type="expression" priority="129" id="{7680F30B-CFA8-4362-8B7B-C0B57D1A252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DG11:DH12</xm:sqref>
        </x14:conditionalFormatting>
        <x14:conditionalFormatting xmlns:xm="http://schemas.microsoft.com/office/excel/2006/main">
          <x14:cfRule type="expression" priority="128" id="{E65B94FA-02A9-43B0-ADEF-81B1A538C20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DG14:DH14 DG16:DH16</xm:sqref>
        </x14:conditionalFormatting>
        <x14:conditionalFormatting xmlns:xm="http://schemas.microsoft.com/office/excel/2006/main">
          <x14:cfRule type="expression" priority="127" id="{5D9E722B-7F01-4ED9-833B-40051FE2074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DG13:DH13</xm:sqref>
        </x14:conditionalFormatting>
        <x14:conditionalFormatting xmlns:xm="http://schemas.microsoft.com/office/excel/2006/main">
          <x14:cfRule type="expression" priority="126" id="{C2924169-E004-49ED-ACD7-FD6E5CB83B0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DP10</xm:sqref>
        </x14:conditionalFormatting>
        <x14:conditionalFormatting xmlns:xm="http://schemas.microsoft.com/office/excel/2006/main">
          <x14:cfRule type="expression" priority="125" id="{0887CDCF-975B-4331-9118-16B018B9F7D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DQ10</xm:sqref>
        </x14:conditionalFormatting>
        <x14:conditionalFormatting xmlns:xm="http://schemas.microsoft.com/office/excel/2006/main">
          <x14:cfRule type="expression" priority="124" id="{560B2958-EAC4-4EE6-B457-94BD0FA5846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DP11:DQ12</xm:sqref>
        </x14:conditionalFormatting>
        <x14:conditionalFormatting xmlns:xm="http://schemas.microsoft.com/office/excel/2006/main">
          <x14:cfRule type="expression" priority="123" id="{61E517D0-E8A6-4DB5-9600-7DB401C4ECD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DP14:DQ14 DP16:DQ16</xm:sqref>
        </x14:conditionalFormatting>
        <x14:conditionalFormatting xmlns:xm="http://schemas.microsoft.com/office/excel/2006/main">
          <x14:cfRule type="expression" priority="122" id="{DEBA3B80-033B-4689-87A8-0829B55A067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DP13:DQ13</xm:sqref>
        </x14:conditionalFormatting>
        <x14:conditionalFormatting xmlns:xm="http://schemas.microsoft.com/office/excel/2006/main">
          <x14:cfRule type="expression" priority="121" id="{33D282B2-1B35-47FA-B8D8-9356E0D3CDF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Q19:R19</xm:sqref>
        </x14:conditionalFormatting>
        <x14:conditionalFormatting xmlns:xm="http://schemas.microsoft.com/office/excel/2006/main">
          <x14:cfRule type="expression" priority="120" id="{E1AA9564-ED6C-4059-8D88-16C83DF577C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U19:V19</xm:sqref>
        </x14:conditionalFormatting>
        <x14:conditionalFormatting xmlns:xm="http://schemas.microsoft.com/office/excel/2006/main">
          <x14:cfRule type="expression" priority="119" id="{80569C1F-E1D6-4C23-B684-AECD3A3CC83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Z19:AA19</xm:sqref>
        </x14:conditionalFormatting>
        <x14:conditionalFormatting xmlns:xm="http://schemas.microsoft.com/office/excel/2006/main">
          <x14:cfRule type="expression" priority="118" id="{99CBC784-E001-4A36-A72C-93421D4F88A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AD19:AE19</xm:sqref>
        </x14:conditionalFormatting>
        <x14:conditionalFormatting xmlns:xm="http://schemas.microsoft.com/office/excel/2006/main">
          <x14:cfRule type="expression" priority="117" id="{4E86C0A6-E3F2-4F0C-A085-929042DAF51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AI19:AJ19</xm:sqref>
        </x14:conditionalFormatting>
        <x14:conditionalFormatting xmlns:xm="http://schemas.microsoft.com/office/excel/2006/main">
          <x14:cfRule type="expression" priority="116" id="{B134206C-59CC-4A95-BA4F-34DE45D492C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AM19:AN19</xm:sqref>
        </x14:conditionalFormatting>
        <x14:conditionalFormatting xmlns:xm="http://schemas.microsoft.com/office/excel/2006/main">
          <x14:cfRule type="expression" priority="115" id="{291BF913-EEC1-4683-8D43-70B68C780AA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BA19:BB19</xm:sqref>
        </x14:conditionalFormatting>
        <x14:conditionalFormatting xmlns:xm="http://schemas.microsoft.com/office/excel/2006/main">
          <x14:cfRule type="expression" priority="114" id="{EA86AEEB-F120-4C6D-B96F-8DC26AF54F7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BE19:BF19</xm:sqref>
        </x14:conditionalFormatting>
        <x14:conditionalFormatting xmlns:xm="http://schemas.microsoft.com/office/excel/2006/main">
          <x14:cfRule type="expression" priority="113" id="{9C61BFB9-427D-490C-894F-030FFF8497D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BJ19:BK19</xm:sqref>
        </x14:conditionalFormatting>
        <x14:conditionalFormatting xmlns:xm="http://schemas.microsoft.com/office/excel/2006/main">
          <x14:cfRule type="expression" priority="112" id="{23AA9682-F39C-4C47-9AFD-C9BD70F6AA9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BN19:BO19</xm:sqref>
        </x14:conditionalFormatting>
        <x14:conditionalFormatting xmlns:xm="http://schemas.microsoft.com/office/excel/2006/main">
          <x14:cfRule type="expression" priority="111" id="{486FFA58-AAC4-43E8-AB3E-B64C8984639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BS19:BT19</xm:sqref>
        </x14:conditionalFormatting>
        <x14:conditionalFormatting xmlns:xm="http://schemas.microsoft.com/office/excel/2006/main">
          <x14:cfRule type="expression" priority="110" id="{A7CF35EC-4949-45E3-AD6D-CD5DF7F5E44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BW19:BX19</xm:sqref>
        </x14:conditionalFormatting>
        <x14:conditionalFormatting xmlns:xm="http://schemas.microsoft.com/office/excel/2006/main">
          <x14:cfRule type="expression" priority="109" id="{D7E791E6-CC27-4670-AD62-F3E64091AD4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CB19:CC19</xm:sqref>
        </x14:conditionalFormatting>
        <x14:conditionalFormatting xmlns:xm="http://schemas.microsoft.com/office/excel/2006/main">
          <x14:cfRule type="expression" priority="108" id="{B223BD21-A998-44B4-B631-24844A31835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CF19:CG19</xm:sqref>
        </x14:conditionalFormatting>
        <x14:conditionalFormatting xmlns:xm="http://schemas.microsoft.com/office/excel/2006/main">
          <x14:cfRule type="expression" priority="107" id="{0D185A58-3AA1-44A2-BB0B-ADE12C4C438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CK19:CL19</xm:sqref>
        </x14:conditionalFormatting>
        <x14:conditionalFormatting xmlns:xm="http://schemas.microsoft.com/office/excel/2006/main">
          <x14:cfRule type="expression" priority="106" id="{DC85D10B-1723-490F-8DBC-EDFE216B0DB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CO19:CP19</xm:sqref>
        </x14:conditionalFormatting>
        <x14:conditionalFormatting xmlns:xm="http://schemas.microsoft.com/office/excel/2006/main">
          <x14:cfRule type="expression" priority="105" id="{1C986FA8-B384-4C4D-910C-59EFF225C9D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CT19:CU19</xm:sqref>
        </x14:conditionalFormatting>
        <x14:conditionalFormatting xmlns:xm="http://schemas.microsoft.com/office/excel/2006/main">
          <x14:cfRule type="expression" priority="104" id="{C6BD2DE1-E0BB-4AAA-97D3-723ECEA1256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CX19:CY19</xm:sqref>
        </x14:conditionalFormatting>
        <x14:conditionalFormatting xmlns:xm="http://schemas.microsoft.com/office/excel/2006/main">
          <x14:cfRule type="expression" priority="103" id="{346C544D-3682-42DD-B704-F399974CB5A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DC19:DD19</xm:sqref>
        </x14:conditionalFormatting>
        <x14:conditionalFormatting xmlns:xm="http://schemas.microsoft.com/office/excel/2006/main">
          <x14:cfRule type="expression" priority="102" id="{F999C647-673B-4D56-98E7-AA589066EC9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DG19:DH19</xm:sqref>
        </x14:conditionalFormatting>
        <x14:conditionalFormatting xmlns:xm="http://schemas.microsoft.com/office/excel/2006/main">
          <x14:cfRule type="expression" priority="101" id="{DCE9B9C3-3C00-4AF8-95D9-FAE168CAEBB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DL19:DM19</xm:sqref>
        </x14:conditionalFormatting>
        <x14:conditionalFormatting xmlns:xm="http://schemas.microsoft.com/office/excel/2006/main">
          <x14:cfRule type="expression" priority="100" id="{D18C79FA-C3B6-4405-9FB3-1FB9E718796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DP19:DQ19</xm:sqref>
        </x14:conditionalFormatting>
        <x14:conditionalFormatting xmlns:xm="http://schemas.microsoft.com/office/excel/2006/main">
          <x14:cfRule type="expression" priority="99" id="{A65CB879-AA50-49C8-88D6-D1718DFF508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Q22:R22</xm:sqref>
        </x14:conditionalFormatting>
        <x14:conditionalFormatting xmlns:xm="http://schemas.microsoft.com/office/excel/2006/main">
          <x14:cfRule type="expression" priority="98" id="{F51ADF49-406B-4A7F-A2B0-333ABEED1FD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U22:V22</xm:sqref>
        </x14:conditionalFormatting>
        <x14:conditionalFormatting xmlns:xm="http://schemas.microsoft.com/office/excel/2006/main">
          <x14:cfRule type="expression" priority="97" id="{09FE3001-F5C7-4952-9A5C-8855C283798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Z22:AA22</xm:sqref>
        </x14:conditionalFormatting>
        <x14:conditionalFormatting xmlns:xm="http://schemas.microsoft.com/office/excel/2006/main">
          <x14:cfRule type="expression" priority="96" id="{F9E81AC7-1FCA-4EE0-A5A2-97B4DB0F5C2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AD22:AE22</xm:sqref>
        </x14:conditionalFormatting>
        <x14:conditionalFormatting xmlns:xm="http://schemas.microsoft.com/office/excel/2006/main">
          <x14:cfRule type="expression" priority="95" id="{61C34DA3-40CF-4768-90F9-FD917A46904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AI22:AJ22</xm:sqref>
        </x14:conditionalFormatting>
        <x14:conditionalFormatting xmlns:xm="http://schemas.microsoft.com/office/excel/2006/main">
          <x14:cfRule type="expression" priority="94" id="{F994AF3A-1310-404F-845B-7E4CAE71FF5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AM22:AN22</xm:sqref>
        </x14:conditionalFormatting>
        <x14:conditionalFormatting xmlns:xm="http://schemas.microsoft.com/office/excel/2006/main">
          <x14:cfRule type="expression" priority="93" id="{E4F5B052-8542-4165-95DA-8CB0FC0ABED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BA22:BB22</xm:sqref>
        </x14:conditionalFormatting>
        <x14:conditionalFormatting xmlns:xm="http://schemas.microsoft.com/office/excel/2006/main">
          <x14:cfRule type="expression" priority="92" id="{FBFEFE77-A816-472C-8C14-0E930E26AFA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BE22:BF22</xm:sqref>
        </x14:conditionalFormatting>
        <x14:conditionalFormatting xmlns:xm="http://schemas.microsoft.com/office/excel/2006/main">
          <x14:cfRule type="expression" priority="91" id="{ABFAEF61-8279-4B3C-B7A6-EA8EB6B0C40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BJ22:BK22</xm:sqref>
        </x14:conditionalFormatting>
        <x14:conditionalFormatting xmlns:xm="http://schemas.microsoft.com/office/excel/2006/main">
          <x14:cfRule type="expression" priority="90" id="{3B0BD2D7-D09E-4149-8374-691DD9E61F6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BN22:BO22</xm:sqref>
        </x14:conditionalFormatting>
        <x14:conditionalFormatting xmlns:xm="http://schemas.microsoft.com/office/excel/2006/main">
          <x14:cfRule type="expression" priority="89" id="{8C3C2CB7-4225-43E2-A766-1C3179A3683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BS22:BT22</xm:sqref>
        </x14:conditionalFormatting>
        <x14:conditionalFormatting xmlns:xm="http://schemas.microsoft.com/office/excel/2006/main">
          <x14:cfRule type="expression" priority="88" id="{22CEA05D-6DAA-41B3-87CA-1A6E77F4415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BW22:BX22</xm:sqref>
        </x14:conditionalFormatting>
        <x14:conditionalFormatting xmlns:xm="http://schemas.microsoft.com/office/excel/2006/main">
          <x14:cfRule type="expression" priority="87" id="{1F762847-446F-4653-BCDB-A7688CB12DE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CB22:CC22</xm:sqref>
        </x14:conditionalFormatting>
        <x14:conditionalFormatting xmlns:xm="http://schemas.microsoft.com/office/excel/2006/main">
          <x14:cfRule type="expression" priority="86" id="{9AF38A24-69BD-4563-B403-D43C471197B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CF22:CG22</xm:sqref>
        </x14:conditionalFormatting>
        <x14:conditionalFormatting xmlns:xm="http://schemas.microsoft.com/office/excel/2006/main">
          <x14:cfRule type="expression" priority="85" id="{002C628E-18BB-44AD-8380-27C6529CCE8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CK22:CL22</xm:sqref>
        </x14:conditionalFormatting>
        <x14:conditionalFormatting xmlns:xm="http://schemas.microsoft.com/office/excel/2006/main">
          <x14:cfRule type="expression" priority="84" id="{9CD3218A-CBCC-4B2D-B2FB-5AEA187043C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CO22:CP22</xm:sqref>
        </x14:conditionalFormatting>
        <x14:conditionalFormatting xmlns:xm="http://schemas.microsoft.com/office/excel/2006/main">
          <x14:cfRule type="expression" priority="83" id="{AA38B7D3-11B6-47D1-B17A-BD4AB2941FD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CT22:CU22</xm:sqref>
        </x14:conditionalFormatting>
        <x14:conditionalFormatting xmlns:xm="http://schemas.microsoft.com/office/excel/2006/main">
          <x14:cfRule type="expression" priority="82" id="{AF689324-AD6B-4899-A776-47305A3DFDE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CX22:CY22</xm:sqref>
        </x14:conditionalFormatting>
        <x14:conditionalFormatting xmlns:xm="http://schemas.microsoft.com/office/excel/2006/main">
          <x14:cfRule type="expression" priority="81" id="{557D79CA-81C5-409F-9619-25E56919AB6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DC22:DD22</xm:sqref>
        </x14:conditionalFormatting>
        <x14:conditionalFormatting xmlns:xm="http://schemas.microsoft.com/office/excel/2006/main">
          <x14:cfRule type="expression" priority="80" id="{633AEFEB-0BBA-4309-8220-CAC9E32DBC7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DG22:DH22</xm:sqref>
        </x14:conditionalFormatting>
        <x14:conditionalFormatting xmlns:xm="http://schemas.microsoft.com/office/excel/2006/main">
          <x14:cfRule type="expression" priority="79" id="{F97C0578-56C0-40B8-8887-5A3C97A8812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DL22:DM22</xm:sqref>
        </x14:conditionalFormatting>
        <x14:conditionalFormatting xmlns:xm="http://schemas.microsoft.com/office/excel/2006/main">
          <x14:cfRule type="expression" priority="78" id="{19FB8A27-E94B-4A5C-B8D7-2CE7005F534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DP22:DQ22</xm:sqref>
        </x14:conditionalFormatting>
        <x14:conditionalFormatting xmlns:xm="http://schemas.microsoft.com/office/excel/2006/main">
          <x14:cfRule type="expression" priority="77" id="{9DEDC489-2AA7-4725-8E6A-D9FF5AF9B76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Q26:R26</xm:sqref>
        </x14:conditionalFormatting>
        <x14:conditionalFormatting xmlns:xm="http://schemas.microsoft.com/office/excel/2006/main">
          <x14:cfRule type="expression" priority="76" id="{D8644859-AE21-4870-9505-367E1ACE710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U26:V26</xm:sqref>
        </x14:conditionalFormatting>
        <x14:conditionalFormatting xmlns:xm="http://schemas.microsoft.com/office/excel/2006/main">
          <x14:cfRule type="expression" priority="75" id="{76498767-D1D5-42A6-9690-D0B30F32B7D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Z26:AA26</xm:sqref>
        </x14:conditionalFormatting>
        <x14:conditionalFormatting xmlns:xm="http://schemas.microsoft.com/office/excel/2006/main">
          <x14:cfRule type="expression" priority="74" id="{D45CF2BE-2C16-4F4E-A938-2833A01413C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AD26:AE26</xm:sqref>
        </x14:conditionalFormatting>
        <x14:conditionalFormatting xmlns:xm="http://schemas.microsoft.com/office/excel/2006/main">
          <x14:cfRule type="expression" priority="73" id="{40F66F04-3B6D-498B-9604-DCDA4ED3B53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AI26:AJ26</xm:sqref>
        </x14:conditionalFormatting>
        <x14:conditionalFormatting xmlns:xm="http://schemas.microsoft.com/office/excel/2006/main">
          <x14:cfRule type="expression" priority="72" id="{70B2E45E-4E7B-4EE7-BFAC-05E75653BA3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AM26:AN26</xm:sqref>
        </x14:conditionalFormatting>
        <x14:conditionalFormatting xmlns:xm="http://schemas.microsoft.com/office/excel/2006/main">
          <x14:cfRule type="expression" priority="71" id="{A28AC636-515F-4FDC-9D72-6FE04D6088C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BA26:BB26</xm:sqref>
        </x14:conditionalFormatting>
        <x14:conditionalFormatting xmlns:xm="http://schemas.microsoft.com/office/excel/2006/main">
          <x14:cfRule type="expression" priority="70" id="{84F406E7-FC53-4528-841D-69D228E226C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BE26:BF26</xm:sqref>
        </x14:conditionalFormatting>
        <x14:conditionalFormatting xmlns:xm="http://schemas.microsoft.com/office/excel/2006/main">
          <x14:cfRule type="expression" priority="69" id="{E3EB609F-EC35-4C86-9E58-95C68288CC9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BJ26:BK26</xm:sqref>
        </x14:conditionalFormatting>
        <x14:conditionalFormatting xmlns:xm="http://schemas.microsoft.com/office/excel/2006/main">
          <x14:cfRule type="expression" priority="68" id="{8EDB914D-1A27-40BA-A46E-1566B6F8186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BN26:BO26</xm:sqref>
        </x14:conditionalFormatting>
        <x14:conditionalFormatting xmlns:xm="http://schemas.microsoft.com/office/excel/2006/main">
          <x14:cfRule type="expression" priority="67" id="{4AAAF66C-3EF1-43BF-B826-7D7AEF1DFFE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BS26:BT26</xm:sqref>
        </x14:conditionalFormatting>
        <x14:conditionalFormatting xmlns:xm="http://schemas.microsoft.com/office/excel/2006/main">
          <x14:cfRule type="expression" priority="66" id="{6C389BFF-5387-4605-A3BB-3D722DAC857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BW26:BX26</xm:sqref>
        </x14:conditionalFormatting>
        <x14:conditionalFormatting xmlns:xm="http://schemas.microsoft.com/office/excel/2006/main">
          <x14:cfRule type="expression" priority="65" id="{81FE39F3-6325-4458-BEAA-29AC7034DD4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CB26:CC26</xm:sqref>
        </x14:conditionalFormatting>
        <x14:conditionalFormatting xmlns:xm="http://schemas.microsoft.com/office/excel/2006/main">
          <x14:cfRule type="expression" priority="64" id="{0CBBB68E-28E5-4AE3-82DD-411C5114B2F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CF26:CG26</xm:sqref>
        </x14:conditionalFormatting>
        <x14:conditionalFormatting xmlns:xm="http://schemas.microsoft.com/office/excel/2006/main">
          <x14:cfRule type="expression" priority="63" id="{5F711FBC-53C0-47F7-9C55-E9DE3BBB785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CK26:CL26</xm:sqref>
        </x14:conditionalFormatting>
        <x14:conditionalFormatting xmlns:xm="http://schemas.microsoft.com/office/excel/2006/main">
          <x14:cfRule type="expression" priority="62" id="{D89B7988-A364-4135-BA36-35E6F70694B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CO26:CP26</xm:sqref>
        </x14:conditionalFormatting>
        <x14:conditionalFormatting xmlns:xm="http://schemas.microsoft.com/office/excel/2006/main">
          <x14:cfRule type="expression" priority="61" id="{040A4914-2690-4F60-8D62-5FD87BB47BF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CT26:CU26</xm:sqref>
        </x14:conditionalFormatting>
        <x14:conditionalFormatting xmlns:xm="http://schemas.microsoft.com/office/excel/2006/main">
          <x14:cfRule type="expression" priority="60" id="{F865DDF6-9AD3-4E67-ACB8-FF8FDBB8F7A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CX26:CY26</xm:sqref>
        </x14:conditionalFormatting>
        <x14:conditionalFormatting xmlns:xm="http://schemas.microsoft.com/office/excel/2006/main">
          <x14:cfRule type="expression" priority="59" id="{889F8EF9-939A-40A0-B8E2-A33A3FFA5D3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DC26:DD26</xm:sqref>
        </x14:conditionalFormatting>
        <x14:conditionalFormatting xmlns:xm="http://schemas.microsoft.com/office/excel/2006/main">
          <x14:cfRule type="expression" priority="58" id="{BB6E2F42-DADD-4D74-A402-3CC45D3ABD4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DG26:DH26</xm:sqref>
        </x14:conditionalFormatting>
        <x14:conditionalFormatting xmlns:xm="http://schemas.microsoft.com/office/excel/2006/main">
          <x14:cfRule type="expression" priority="57" id="{1392AFF4-2B9A-4DE4-AFF3-251BE9851DA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DL26:DM26</xm:sqref>
        </x14:conditionalFormatting>
        <x14:conditionalFormatting xmlns:xm="http://schemas.microsoft.com/office/excel/2006/main">
          <x14:cfRule type="expression" priority="56" id="{C213428C-D90A-4D00-B8AB-AF0634043BA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DP26:DQ26</xm:sqref>
        </x14:conditionalFormatting>
        <x14:conditionalFormatting xmlns:xm="http://schemas.microsoft.com/office/excel/2006/main">
          <x14:cfRule type="expression" priority="55" id="{EE1EBF06-B50D-47C6-812A-0349FF7305C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DP23:DQ24</xm:sqref>
        </x14:conditionalFormatting>
        <x14:conditionalFormatting xmlns:xm="http://schemas.microsoft.com/office/excel/2006/main">
          <x14:cfRule type="expression" priority="54" id="{3F273401-5BEC-451F-94DA-0FF190AAB6E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DL23:DM24</xm:sqref>
        </x14:conditionalFormatting>
        <x14:conditionalFormatting xmlns:xm="http://schemas.microsoft.com/office/excel/2006/main">
          <x14:cfRule type="expression" priority="53" id="{59E2EB66-5A11-46AE-859E-E8DC3981AE1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DG23:DH24</xm:sqref>
        </x14:conditionalFormatting>
        <x14:conditionalFormatting xmlns:xm="http://schemas.microsoft.com/office/excel/2006/main">
          <x14:cfRule type="expression" priority="52" id="{69C564F0-91AA-4989-83EA-DC1F71732E6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DC23:DD24</xm:sqref>
        </x14:conditionalFormatting>
        <x14:conditionalFormatting xmlns:xm="http://schemas.microsoft.com/office/excel/2006/main">
          <x14:cfRule type="expression" priority="51" id="{E8164201-CF09-46CE-A0B6-1F1D06889421}">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CX23:CY24</xm:sqref>
        </x14:conditionalFormatting>
        <x14:conditionalFormatting xmlns:xm="http://schemas.microsoft.com/office/excel/2006/main">
          <x14:cfRule type="expression" priority="50" id="{91BACD08-4B9A-452C-BC9F-7A741B3CDA2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CT23:CU24</xm:sqref>
        </x14:conditionalFormatting>
        <x14:conditionalFormatting xmlns:xm="http://schemas.microsoft.com/office/excel/2006/main">
          <x14:cfRule type="expression" priority="49" id="{EB0A3328-5363-4E17-9653-813F4EF9AD1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CO23:CP24</xm:sqref>
        </x14:conditionalFormatting>
        <x14:conditionalFormatting xmlns:xm="http://schemas.microsoft.com/office/excel/2006/main">
          <x14:cfRule type="expression" priority="48" id="{DB3FA2F4-1902-4FCE-84D5-9D6C4CF13D1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CK23:CL24</xm:sqref>
        </x14:conditionalFormatting>
        <x14:conditionalFormatting xmlns:xm="http://schemas.microsoft.com/office/excel/2006/main">
          <x14:cfRule type="expression" priority="47" id="{798104B2-3379-4B88-8A6A-D91696F6C95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CF23:CG24</xm:sqref>
        </x14:conditionalFormatting>
        <x14:conditionalFormatting xmlns:xm="http://schemas.microsoft.com/office/excel/2006/main">
          <x14:cfRule type="expression" priority="46" id="{EFB6C8E4-2409-4972-93BD-1E7EFF27F1A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CB23:CC24</xm:sqref>
        </x14:conditionalFormatting>
        <x14:conditionalFormatting xmlns:xm="http://schemas.microsoft.com/office/excel/2006/main">
          <x14:cfRule type="expression" priority="45" id="{A8B5527E-5C68-4372-9786-610B1077087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BA23:BB23</xm:sqref>
        </x14:conditionalFormatting>
        <x14:conditionalFormatting xmlns:xm="http://schemas.microsoft.com/office/excel/2006/main">
          <x14:cfRule type="expression" priority="44" id="{A02BEEAF-3275-4666-87AD-7FAFECBEA08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BE23:BF23</xm:sqref>
        </x14:conditionalFormatting>
        <x14:conditionalFormatting xmlns:xm="http://schemas.microsoft.com/office/excel/2006/main">
          <x14:cfRule type="expression" priority="43" id="{7A719687-074A-4CEB-B444-12D2D5B9591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BJ23:BK23</xm:sqref>
        </x14:conditionalFormatting>
        <x14:conditionalFormatting xmlns:xm="http://schemas.microsoft.com/office/excel/2006/main">
          <x14:cfRule type="expression" priority="42" id="{7470B91F-9982-4974-9D22-55AC9871A77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BN23:BO23</xm:sqref>
        </x14:conditionalFormatting>
        <x14:conditionalFormatting xmlns:xm="http://schemas.microsoft.com/office/excel/2006/main">
          <x14:cfRule type="expression" priority="41" id="{C4DCDC9F-04A1-457F-B7B3-4E53AEF19C5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BS23:BT23</xm:sqref>
        </x14:conditionalFormatting>
        <x14:conditionalFormatting xmlns:xm="http://schemas.microsoft.com/office/excel/2006/main">
          <x14:cfRule type="expression" priority="40" id="{EFE736EF-A5C7-4DE3-B94F-3A72196CB86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BW23:BX23</xm:sqref>
        </x14:conditionalFormatting>
        <x14:conditionalFormatting xmlns:xm="http://schemas.microsoft.com/office/excel/2006/main">
          <x14:cfRule type="expression" priority="26" id="{0D32584C-E363-4C3F-B5B9-01F17D1614F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AR26:AS26</xm:sqref>
        </x14:conditionalFormatting>
        <x14:conditionalFormatting xmlns:xm="http://schemas.microsoft.com/office/excel/2006/main">
          <x14:cfRule type="expression" priority="39" id="{CBCEE327-7C63-4A61-8B42-02AB279FDF7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AR10</xm:sqref>
        </x14:conditionalFormatting>
        <x14:conditionalFormatting xmlns:xm="http://schemas.microsoft.com/office/excel/2006/main">
          <x14:cfRule type="expression" priority="38" id="{B7ADA30B-64B4-4551-AFA7-3575A49B313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AS10</xm:sqref>
        </x14:conditionalFormatting>
        <x14:conditionalFormatting xmlns:xm="http://schemas.microsoft.com/office/excel/2006/main">
          <x14:cfRule type="expression" priority="37" id="{E6118588-0443-49A2-8731-3ADE802851F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AR11:AS12</xm:sqref>
        </x14:conditionalFormatting>
        <x14:conditionalFormatting xmlns:xm="http://schemas.microsoft.com/office/excel/2006/main">
          <x14:cfRule type="expression" priority="36" id="{D6051D9E-7A5A-4545-9935-D4B31D3A382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AR14:AS14 AR16:AS16</xm:sqref>
        </x14:conditionalFormatting>
        <x14:conditionalFormatting xmlns:xm="http://schemas.microsoft.com/office/excel/2006/main">
          <x14:cfRule type="expression" priority="35" id="{68A31AD9-D2A5-4407-91F7-BE08BCEED4E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AV10</xm:sqref>
        </x14:conditionalFormatting>
        <x14:conditionalFormatting xmlns:xm="http://schemas.microsoft.com/office/excel/2006/main">
          <x14:cfRule type="expression" priority="34" id="{A416670F-D669-4FFD-B431-D6B540E260D4}">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AW10</xm:sqref>
        </x14:conditionalFormatting>
        <x14:conditionalFormatting xmlns:xm="http://schemas.microsoft.com/office/excel/2006/main">
          <x14:cfRule type="expression" priority="33" id="{70E71FB0-7348-45F9-9BA8-782C2F9CAD3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AV11:AW12</xm:sqref>
        </x14:conditionalFormatting>
        <x14:conditionalFormatting xmlns:xm="http://schemas.microsoft.com/office/excel/2006/main">
          <x14:cfRule type="expression" priority="32" id="{421F057E-00FC-42C4-A07A-CF5950C1687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AV14:AW14 AV16:AW16</xm:sqref>
        </x14:conditionalFormatting>
        <x14:conditionalFormatting xmlns:xm="http://schemas.microsoft.com/office/excel/2006/main">
          <x14:cfRule type="expression" priority="31" id="{6158505A-127A-46B7-B0B2-2E513855AB2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AV13:AW13</xm:sqref>
        </x14:conditionalFormatting>
        <x14:conditionalFormatting xmlns:xm="http://schemas.microsoft.com/office/excel/2006/main">
          <x14:cfRule type="expression" priority="30" id="{C713FC08-9DE9-45F3-90D3-396CBA876BD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AR19:AS19</xm:sqref>
        </x14:conditionalFormatting>
        <x14:conditionalFormatting xmlns:xm="http://schemas.microsoft.com/office/excel/2006/main">
          <x14:cfRule type="expression" priority="29" id="{80A102A0-0508-4400-9F34-6727FFCCB73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AV19:AW19</xm:sqref>
        </x14:conditionalFormatting>
        <x14:conditionalFormatting xmlns:xm="http://schemas.microsoft.com/office/excel/2006/main">
          <x14:cfRule type="expression" priority="28" id="{491CCFF5-8982-442A-BF28-6D36DAD6AB67}">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AR22:AS22</xm:sqref>
        </x14:conditionalFormatting>
        <x14:conditionalFormatting xmlns:xm="http://schemas.microsoft.com/office/excel/2006/main">
          <x14:cfRule type="expression" priority="27" id="{05B08DE6-B88A-4787-BDBD-81DDF819BEB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AV22:AW22</xm:sqref>
        </x14:conditionalFormatting>
        <x14:conditionalFormatting xmlns:xm="http://schemas.microsoft.com/office/excel/2006/main">
          <x14:cfRule type="expression" priority="24" id="{B49DD899-16D1-41C5-A524-A2F1501951C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Q15:R15</xm:sqref>
        </x14:conditionalFormatting>
        <x14:conditionalFormatting xmlns:xm="http://schemas.microsoft.com/office/excel/2006/main">
          <x14:cfRule type="expression" priority="23" id="{8D52C4C0-3E7B-4D92-8A86-EF60C607D64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Z15:AA15</xm:sqref>
        </x14:conditionalFormatting>
        <x14:conditionalFormatting xmlns:xm="http://schemas.microsoft.com/office/excel/2006/main">
          <x14:cfRule type="expression" priority="22" id="{D4D816D4-7E2C-4837-9156-EE50B13ED90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AI15:AJ15</xm:sqref>
        </x14:conditionalFormatting>
        <x14:conditionalFormatting xmlns:xm="http://schemas.microsoft.com/office/excel/2006/main">
          <x14:cfRule type="expression" priority="21" id="{860F02E3-7181-4CA9-978F-0277E7E7AB3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BA15:BB15</xm:sqref>
        </x14:conditionalFormatting>
        <x14:conditionalFormatting xmlns:xm="http://schemas.microsoft.com/office/excel/2006/main">
          <x14:cfRule type="expression" priority="20" id="{1AD2E662-23BB-4C99-B54B-7E40F644A76B}">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BJ15:BK15</xm:sqref>
        </x14:conditionalFormatting>
        <x14:conditionalFormatting xmlns:xm="http://schemas.microsoft.com/office/excel/2006/main">
          <x14:cfRule type="expression" priority="19" id="{0695E285-1597-4D74-876C-C72CF076E74A}">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BS15:BT15</xm:sqref>
        </x14:conditionalFormatting>
        <x14:conditionalFormatting xmlns:xm="http://schemas.microsoft.com/office/excel/2006/main">
          <x14:cfRule type="expression" priority="18" id="{A688F3D0-1521-4914-9224-1DF3198A483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CB15:CC15</xm:sqref>
        </x14:conditionalFormatting>
        <x14:conditionalFormatting xmlns:xm="http://schemas.microsoft.com/office/excel/2006/main">
          <x14:cfRule type="expression" priority="17" id="{C8365707-9884-480C-AF12-E0DF0AD9C205}">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CK15:CL15</xm:sqref>
        </x14:conditionalFormatting>
        <x14:conditionalFormatting xmlns:xm="http://schemas.microsoft.com/office/excel/2006/main">
          <x14:cfRule type="expression" priority="16" id="{B217FDEA-C823-4141-B0BD-7EF5F14B1B3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CT15:CU15</xm:sqref>
        </x14:conditionalFormatting>
        <x14:conditionalFormatting xmlns:xm="http://schemas.microsoft.com/office/excel/2006/main">
          <x14:cfRule type="expression" priority="15" id="{EFEAA78D-F9E4-42E1-AF1D-8A1F1E44559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DC15:DD15</xm:sqref>
        </x14:conditionalFormatting>
        <x14:conditionalFormatting xmlns:xm="http://schemas.microsoft.com/office/excel/2006/main">
          <x14:cfRule type="expression" priority="14" id="{5F5ED0DF-27FF-4752-9436-E019C6A63A49}">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DL15:DM15</xm:sqref>
        </x14:conditionalFormatting>
        <x14:conditionalFormatting xmlns:xm="http://schemas.microsoft.com/office/excel/2006/main">
          <x14:cfRule type="expression" priority="13" id="{B0EC302D-901A-4A88-8860-1BEBABF9BFA3}">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U15:V15</xm:sqref>
        </x14:conditionalFormatting>
        <x14:conditionalFormatting xmlns:xm="http://schemas.microsoft.com/office/excel/2006/main">
          <x14:cfRule type="expression" priority="12" id="{B1F8BFC1-B0C3-41BC-B595-A51B70D56A9C}">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AD15:AE15</xm:sqref>
        </x14:conditionalFormatting>
        <x14:conditionalFormatting xmlns:xm="http://schemas.microsoft.com/office/excel/2006/main">
          <x14:cfRule type="expression" priority="11" id="{2B146B0E-C00B-4261-A423-07FDF3FC5FB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AM15:AN15</xm:sqref>
        </x14:conditionalFormatting>
        <x14:conditionalFormatting xmlns:xm="http://schemas.microsoft.com/office/excel/2006/main">
          <x14:cfRule type="expression" priority="10" id="{136B1EA4-ADD9-4DB1-B661-B9ABF46EDCA8}">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BE15:BF15</xm:sqref>
        </x14:conditionalFormatting>
        <x14:conditionalFormatting xmlns:xm="http://schemas.microsoft.com/office/excel/2006/main">
          <x14:cfRule type="expression" priority="9" id="{B1D3C85D-4586-44DC-8433-9FB9FA6F38F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BN15:BO15</xm:sqref>
        </x14:conditionalFormatting>
        <x14:conditionalFormatting xmlns:xm="http://schemas.microsoft.com/office/excel/2006/main">
          <x14:cfRule type="expression" priority="8" id="{4B998FF1-AFBB-4851-9D63-76878F523F6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BW15:BX15</xm:sqref>
        </x14:conditionalFormatting>
        <x14:conditionalFormatting xmlns:xm="http://schemas.microsoft.com/office/excel/2006/main">
          <x14:cfRule type="expression" priority="7" id="{3F170059-FD93-40EC-A374-9FD8E366D370}">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CF15:CG15</xm:sqref>
        </x14:conditionalFormatting>
        <x14:conditionalFormatting xmlns:xm="http://schemas.microsoft.com/office/excel/2006/main">
          <x14:cfRule type="expression" priority="6" id="{525A412C-0025-4C63-8EBD-ED7C5FC8950D}">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CO15:CP15</xm:sqref>
        </x14:conditionalFormatting>
        <x14:conditionalFormatting xmlns:xm="http://schemas.microsoft.com/office/excel/2006/main">
          <x14:cfRule type="expression" priority="5" id="{F941516B-BC59-4289-A9FB-EC97F3C3D21F}">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CX15:CY15</xm:sqref>
        </x14:conditionalFormatting>
        <x14:conditionalFormatting xmlns:xm="http://schemas.microsoft.com/office/excel/2006/main">
          <x14:cfRule type="expression" priority="4" id="{F7F74298-0C66-4374-8CC1-DAA25580856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DG15:DH15</xm:sqref>
        </x14:conditionalFormatting>
        <x14:conditionalFormatting xmlns:xm="http://schemas.microsoft.com/office/excel/2006/main">
          <x14:cfRule type="expression" priority="3" id="{FA483DB8-1E36-446B-9C1A-0894150F3162}">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DP15:DQ15</xm:sqref>
        </x14:conditionalFormatting>
        <x14:conditionalFormatting xmlns:xm="http://schemas.microsoft.com/office/excel/2006/main">
          <x14:cfRule type="expression" priority="2" id="{05D73A39-B040-4814-8538-0734456BF89E}">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AR15:AS15</xm:sqref>
        </x14:conditionalFormatting>
        <x14:conditionalFormatting xmlns:xm="http://schemas.microsoft.com/office/excel/2006/main">
          <x14:cfRule type="expression" priority="1" id="{FE3EC4EF-55D6-4D54-91C7-81A0FBC388B6}">
            <xm:f>'\\stwater.intra\stw\Strategy &amp; Regulation\Asset Strategy\925 PR19\Dee Valley\16 IAP\resubmission documents\Final Submission\Appendices\[Supporting Information - HDD Data Tables.xlsb]Validation flags'!#REF!=1</xm:f>
            <x14:dxf>
              <fill>
                <patternFill>
                  <bgColor rgb="FFE0DCD8"/>
                </patternFill>
              </fill>
            </x14:dxf>
          </x14:cfRule>
          <xm:sqref>AV15:AW15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07"/>
  <sheetViews>
    <sheetView zoomScale="80" zoomScaleNormal="80" workbookViewId="0">
      <selection activeCell="H27" sqref="H27"/>
    </sheetView>
  </sheetViews>
  <sheetFormatPr defaultColWidth="0" defaultRowHeight="15" zeroHeight="1" x14ac:dyDescent="0.25"/>
  <cols>
    <col min="1" max="1" width="1.85546875" style="950" customWidth="1"/>
    <col min="2" max="2" width="7.5703125" style="950" customWidth="1"/>
    <col min="3" max="3" width="105.28515625" style="997" customWidth="1"/>
    <col min="4" max="4" width="14.42578125" style="987" customWidth="1"/>
    <col min="5" max="5" width="7" style="950" bestFit="1" customWidth="1"/>
    <col min="6" max="6" width="6.42578125" style="950" customWidth="1"/>
    <col min="7" max="11" width="11.5703125" style="950" customWidth="1"/>
    <col min="12" max="20" width="12.140625" style="950" customWidth="1"/>
    <col min="21" max="21" width="3" style="951" customWidth="1"/>
    <col min="22" max="22" width="88.140625" style="988" bestFit="1" customWidth="1"/>
    <col min="23" max="23" width="88.5703125" style="950" bestFit="1" customWidth="1"/>
    <col min="24" max="24" width="3" style="950" customWidth="1"/>
    <col min="25" max="25" width="24.7109375" style="14" customWidth="1"/>
    <col min="26" max="26" width="27.42578125" style="14" customWidth="1"/>
    <col min="27" max="27" width="3.42578125" style="14" customWidth="1"/>
    <col min="28" max="28" width="3" style="14" hidden="1" customWidth="1"/>
    <col min="29" max="41" width="4.5703125" style="14" hidden="1" customWidth="1"/>
    <col min="42" max="42" width="9.28515625" style="14" hidden="1" customWidth="1"/>
    <col min="43" max="43" width="1.85546875" style="14" hidden="1" customWidth="1"/>
    <col min="44" max="44" width="3" style="14" hidden="1" customWidth="1"/>
    <col min="45" max="45" width="16.140625" style="14" hidden="1" customWidth="1"/>
    <col min="46" max="46" width="17.28515625" style="14" hidden="1" customWidth="1"/>
    <col min="47" max="48" width="6.42578125" style="14" hidden="1" customWidth="1"/>
    <col min="49" max="50" width="6.85546875" style="14" hidden="1" customWidth="1"/>
    <col min="51" max="53" width="7" style="14" hidden="1" customWidth="1"/>
    <col min="54" max="54" width="6.85546875" style="14" hidden="1" customWidth="1"/>
    <col min="55" max="56" width="7" style="14" hidden="1" customWidth="1"/>
    <col min="57" max="58" width="6.85546875" style="14" hidden="1" customWidth="1"/>
    <col min="59" max="59" width="1.85546875" style="14" hidden="1" customWidth="1"/>
    <col min="60" max="143" width="0" style="950" hidden="1" customWidth="1"/>
    <col min="144" max="16384" width="9.140625" style="950" hidden="1"/>
  </cols>
  <sheetData>
    <row r="1" spans="2:138" s="6" customFormat="1" ht="20.25" x14ac:dyDescent="0.25">
      <c r="B1" s="651" t="s">
        <v>2065</v>
      </c>
      <c r="C1" s="652"/>
      <c r="D1" s="652"/>
      <c r="E1" s="652"/>
      <c r="F1" s="652"/>
      <c r="G1" s="652"/>
      <c r="H1" s="652"/>
      <c r="I1" s="652"/>
      <c r="J1" s="652"/>
      <c r="K1" s="652"/>
      <c r="L1" s="652"/>
      <c r="M1" s="652"/>
      <c r="N1" s="652"/>
      <c r="O1" s="652"/>
      <c r="P1" s="653"/>
      <c r="Q1" s="653"/>
      <c r="R1" s="652"/>
      <c r="S1" s="652"/>
      <c r="T1" s="4" t="str">
        <f>[1]AppValidation!$D$2</f>
        <v xml:space="preserve">Hafren Dyfrdwy </v>
      </c>
      <c r="U1" s="809"/>
      <c r="V1" s="1185" t="s">
        <v>1</v>
      </c>
      <c r="W1" s="1185"/>
      <c r="X1" s="1185"/>
      <c r="Y1" s="1185"/>
      <c r="Z1" s="234"/>
      <c r="AA1" s="14"/>
      <c r="AB1" s="7"/>
      <c r="AC1" s="9"/>
      <c r="AD1" s="9"/>
      <c r="AE1" s="9"/>
      <c r="AF1" s="9"/>
      <c r="AG1" s="9"/>
      <c r="AH1" s="9"/>
      <c r="AI1" s="9"/>
      <c r="AJ1" s="9"/>
      <c r="AK1" s="9"/>
      <c r="AL1" s="9"/>
      <c r="AM1" s="9"/>
      <c r="AN1" s="9"/>
      <c r="AO1" s="9"/>
      <c r="AP1" s="9"/>
      <c r="AQ1" s="7"/>
      <c r="AR1" s="7"/>
      <c r="AS1" s="9"/>
      <c r="AT1" s="9"/>
      <c r="AU1" s="9"/>
      <c r="AV1" s="9"/>
      <c r="AW1" s="9"/>
      <c r="AX1" s="9"/>
      <c r="AY1" s="9"/>
      <c r="AZ1" s="9"/>
      <c r="BA1" s="9"/>
      <c r="BB1" s="9"/>
      <c r="BC1" s="9"/>
      <c r="BD1" s="9"/>
      <c r="BE1" s="9"/>
      <c r="BF1" s="9"/>
      <c r="BG1" s="7"/>
      <c r="BH1" s="810"/>
      <c r="BI1" s="810"/>
      <c r="BJ1" s="810"/>
      <c r="BK1" s="811"/>
      <c r="BL1" s="811"/>
      <c r="BM1" s="810"/>
      <c r="BN1" s="810"/>
      <c r="BO1" s="810"/>
      <c r="BP1" s="810"/>
      <c r="BQ1" s="810"/>
      <c r="BR1" s="810"/>
      <c r="BS1" s="810"/>
      <c r="BT1" s="811"/>
      <c r="BU1" s="811"/>
      <c r="BV1" s="811"/>
      <c r="BW1" s="811"/>
      <c r="BX1" s="811"/>
      <c r="BY1" s="811"/>
      <c r="BZ1" s="811"/>
      <c r="CA1" s="811"/>
      <c r="CB1" s="811"/>
      <c r="CC1" s="811"/>
      <c r="CD1" s="811"/>
      <c r="CE1" s="811"/>
      <c r="CF1" s="811"/>
      <c r="CG1" s="811"/>
      <c r="CH1" s="811"/>
      <c r="CI1" s="811"/>
      <c r="CJ1" s="811"/>
      <c r="CK1" s="811"/>
      <c r="CL1" s="811"/>
      <c r="CM1" s="811"/>
      <c r="CN1" s="811"/>
      <c r="CO1" s="811"/>
      <c r="CP1" s="811"/>
      <c r="CQ1" s="811"/>
      <c r="CR1" s="811"/>
      <c r="CS1" s="811"/>
      <c r="CT1" s="811"/>
      <c r="CU1" s="811"/>
      <c r="CV1" s="811"/>
      <c r="CW1" s="811"/>
      <c r="CX1" s="811"/>
      <c r="CY1" s="811"/>
      <c r="CZ1" s="811"/>
      <c r="DA1" s="811"/>
      <c r="DB1" s="811"/>
      <c r="DC1" s="811"/>
      <c r="DD1" s="811"/>
      <c r="DE1" s="811"/>
      <c r="DF1" s="811"/>
      <c r="DG1" s="811"/>
      <c r="DH1" s="811"/>
      <c r="DI1" s="811"/>
      <c r="DJ1" s="811"/>
      <c r="DK1" s="811"/>
      <c r="DL1" s="811"/>
      <c r="DM1" s="811"/>
      <c r="DN1" s="811"/>
      <c r="DO1" s="811"/>
      <c r="DP1" s="811"/>
      <c r="DQ1" s="811"/>
      <c r="DR1" s="811"/>
      <c r="DS1" s="811"/>
      <c r="DT1" s="811"/>
      <c r="DU1" s="811"/>
      <c r="DV1" s="811"/>
      <c r="DW1" s="811"/>
      <c r="DX1" s="811"/>
      <c r="DY1" s="811"/>
      <c r="DZ1" s="811"/>
      <c r="EA1" s="811"/>
      <c r="EB1" s="811"/>
      <c r="EC1" s="811"/>
      <c r="ED1" s="811"/>
      <c r="EE1" s="811"/>
      <c r="EF1" s="812" t="s">
        <v>2066</v>
      </c>
      <c r="EG1" s="657"/>
      <c r="EH1" s="813" t="s">
        <v>1</v>
      </c>
    </row>
    <row r="2" spans="2:138" s="816" customFormat="1" ht="15" customHeight="1" thickBot="1" x14ac:dyDescent="0.3">
      <c r="B2" s="814"/>
      <c r="C2" s="814"/>
      <c r="D2" s="815"/>
      <c r="S2" s="817"/>
      <c r="T2" s="817"/>
      <c r="U2" s="818"/>
      <c r="V2" s="819"/>
      <c r="Y2" s="14"/>
      <c r="Z2" s="14"/>
      <c r="AA2" s="14"/>
      <c r="AB2" s="7"/>
      <c r="AC2" s="9"/>
      <c r="AD2" s="9"/>
      <c r="AE2" s="9"/>
      <c r="AF2" s="9"/>
      <c r="AG2" s="9"/>
      <c r="AH2" s="9"/>
      <c r="AI2" s="9"/>
      <c r="AJ2" s="9"/>
      <c r="AK2" s="9"/>
      <c r="AL2" s="9"/>
      <c r="AM2" s="9"/>
      <c r="AN2" s="9"/>
      <c r="AO2" s="9"/>
      <c r="AP2" s="9"/>
      <c r="AQ2" s="7"/>
      <c r="AR2" s="7"/>
      <c r="AS2" s="9"/>
      <c r="AT2" s="9"/>
      <c r="AU2" s="9"/>
      <c r="AV2" s="9"/>
      <c r="AW2" s="9"/>
      <c r="AX2" s="9"/>
      <c r="AY2" s="9"/>
      <c r="AZ2" s="9"/>
      <c r="BA2" s="9"/>
      <c r="BB2" s="9"/>
      <c r="BC2" s="9"/>
      <c r="BD2" s="9"/>
      <c r="BE2" s="9"/>
      <c r="BF2" s="9"/>
      <c r="BG2" s="7"/>
    </row>
    <row r="3" spans="2:138" s="823" customFormat="1" ht="28.5" customHeight="1" thickBot="1" x14ac:dyDescent="0.3">
      <c r="B3" s="1196" t="s">
        <v>14</v>
      </c>
      <c r="C3" s="1342"/>
      <c r="D3" s="236" t="s">
        <v>15</v>
      </c>
      <c r="E3" s="21" t="s">
        <v>16</v>
      </c>
      <c r="F3" s="820" t="s">
        <v>17</v>
      </c>
      <c r="G3" s="821" t="s">
        <v>2067</v>
      </c>
      <c r="H3" s="21" t="s">
        <v>2068</v>
      </c>
      <c r="I3" s="21" t="s">
        <v>2069</v>
      </c>
      <c r="J3" s="21" t="s">
        <v>2070</v>
      </c>
      <c r="K3" s="21" t="s">
        <v>2071</v>
      </c>
      <c r="L3" s="21" t="s">
        <v>348</v>
      </c>
      <c r="M3" s="21" t="s">
        <v>349</v>
      </c>
      <c r="N3" s="22" t="s">
        <v>350</v>
      </c>
      <c r="O3" s="822" t="s">
        <v>351</v>
      </c>
      <c r="P3" s="21" t="s">
        <v>352</v>
      </c>
      <c r="Q3" s="21" t="s">
        <v>353</v>
      </c>
      <c r="R3" s="21" t="s">
        <v>354</v>
      </c>
      <c r="S3" s="21" t="s">
        <v>355</v>
      </c>
      <c r="T3" s="820" t="s">
        <v>2072</v>
      </c>
      <c r="U3" s="479"/>
      <c r="V3" s="26" t="s">
        <v>23</v>
      </c>
      <c r="W3" s="27" t="s">
        <v>24</v>
      </c>
      <c r="Y3" s="26" t="s">
        <v>25</v>
      </c>
      <c r="Z3" s="27" t="s">
        <v>13</v>
      </c>
      <c r="AA3" s="14"/>
      <c r="AB3" s="7"/>
      <c r="AC3" s="9"/>
      <c r="AD3" s="9"/>
      <c r="AE3" s="9"/>
      <c r="AF3" s="9"/>
      <c r="AG3" s="9"/>
      <c r="AH3" s="9"/>
      <c r="AI3" s="9"/>
      <c r="AJ3" s="9"/>
      <c r="AK3" s="9"/>
      <c r="AL3" s="9"/>
      <c r="AM3" s="9"/>
      <c r="AN3" s="9"/>
      <c r="AO3" s="9"/>
      <c r="AP3" s="9"/>
      <c r="AQ3" s="7"/>
      <c r="AR3" s="7"/>
      <c r="AS3" s="9"/>
      <c r="AT3" s="9"/>
      <c r="AU3" s="9"/>
      <c r="AV3" s="9"/>
      <c r="AW3" s="9"/>
      <c r="AX3" s="9"/>
      <c r="AY3" s="9"/>
      <c r="AZ3" s="9"/>
      <c r="BA3" s="9"/>
      <c r="BB3" s="9"/>
      <c r="BC3" s="9"/>
      <c r="BD3" s="9"/>
      <c r="BE3" s="9"/>
      <c r="BF3" s="9"/>
      <c r="BG3" s="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row>
    <row r="4" spans="2:138" s="826" customFormat="1" ht="14.25" customHeight="1" thickBot="1" x14ac:dyDescent="0.3">
      <c r="B4" s="824"/>
      <c r="C4" s="824"/>
      <c r="D4" s="824"/>
      <c r="E4" s="285"/>
      <c r="F4" s="285"/>
      <c r="G4" s="285"/>
      <c r="H4" s="285"/>
      <c r="I4" s="285"/>
      <c r="J4" s="285"/>
      <c r="K4" s="285"/>
      <c r="L4" s="285"/>
      <c r="M4" s="285"/>
      <c r="N4" s="285"/>
      <c r="O4" s="285"/>
      <c r="P4" s="285"/>
      <c r="Q4" s="285"/>
      <c r="R4" s="285"/>
      <c r="S4" s="285"/>
      <c r="T4" s="285"/>
      <c r="U4" s="285"/>
      <c r="V4" s="825"/>
      <c r="W4" s="285"/>
      <c r="Y4" s="438"/>
      <c r="Z4" s="438"/>
      <c r="AA4" s="14"/>
      <c r="AB4" s="7"/>
      <c r="AC4" s="1236" t="s">
        <v>12</v>
      </c>
      <c r="AD4" s="1236"/>
      <c r="AE4" s="1236"/>
      <c r="AF4" s="1236"/>
      <c r="AG4" s="1236"/>
      <c r="AH4" s="1236"/>
      <c r="AI4" s="1236"/>
      <c r="AJ4" s="1236"/>
      <c r="AK4" s="1236"/>
      <c r="AL4" s="1236"/>
      <c r="AM4" s="1236"/>
      <c r="AN4" s="1236"/>
      <c r="AO4" s="1236"/>
      <c r="AP4" s="1236"/>
      <c r="AQ4" s="7"/>
      <c r="AR4" s="7"/>
      <c r="AS4" s="1236" t="s">
        <v>2073</v>
      </c>
      <c r="AT4" s="1236"/>
      <c r="AU4" s="1236"/>
      <c r="AV4" s="1236"/>
      <c r="AW4" s="1236"/>
      <c r="AX4" s="1236"/>
      <c r="AY4" s="1236"/>
      <c r="AZ4" s="1236"/>
      <c r="BA4" s="1236"/>
      <c r="BB4" s="1236"/>
      <c r="BC4" s="1236"/>
      <c r="BD4" s="1236"/>
      <c r="BE4" s="1236"/>
      <c r="BF4" s="1236"/>
      <c r="BG4" s="7"/>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row>
    <row r="5" spans="2:138" s="826" customFormat="1" ht="15.75" customHeight="1" thickBot="1" x14ac:dyDescent="0.3">
      <c r="B5" s="1196" t="s">
        <v>30</v>
      </c>
      <c r="C5" s="1197"/>
      <c r="D5" s="1197"/>
      <c r="E5" s="1197"/>
      <c r="F5" s="1198"/>
      <c r="G5" s="1343" t="s">
        <v>31</v>
      </c>
      <c r="H5" s="1344"/>
      <c r="I5" s="1344"/>
      <c r="J5" s="1344"/>
      <c r="K5" s="1344"/>
      <c r="L5" s="1344"/>
      <c r="M5" s="1344"/>
      <c r="N5" s="1344"/>
      <c r="O5" s="1344"/>
      <c r="P5" s="1344"/>
      <c r="Q5" s="1344"/>
      <c r="R5" s="1344"/>
      <c r="S5" s="1344"/>
      <c r="T5" s="1345"/>
      <c r="U5" s="827"/>
      <c r="V5" s="825"/>
      <c r="W5" s="285"/>
      <c r="Y5" s="14"/>
      <c r="Z5" s="14"/>
      <c r="AA5" s="14"/>
      <c r="AB5" s="7"/>
      <c r="AC5" s="38" t="s">
        <v>27</v>
      </c>
      <c r="AD5" s="60"/>
      <c r="AE5" s="60"/>
      <c r="AF5" s="60"/>
      <c r="AG5" s="60"/>
      <c r="AH5" s="60"/>
      <c r="AI5" s="60"/>
      <c r="AJ5" s="60"/>
      <c r="AK5" s="60"/>
      <c r="AL5" s="60"/>
      <c r="AM5" s="60"/>
      <c r="AN5" s="60"/>
      <c r="AO5" s="60"/>
      <c r="AP5" s="60"/>
      <c r="AQ5" s="7"/>
      <c r="AR5" s="7"/>
      <c r="AS5" s="828" t="s">
        <v>2074</v>
      </c>
      <c r="AT5" s="342"/>
      <c r="AU5" s="60"/>
      <c r="AV5" s="60"/>
      <c r="AW5" s="60"/>
      <c r="AX5" s="60"/>
      <c r="AY5" s="60"/>
      <c r="AZ5" s="60"/>
      <c r="BA5" s="60"/>
      <c r="BB5" s="60"/>
      <c r="BC5" s="60"/>
      <c r="BD5" s="60"/>
      <c r="BE5" s="60"/>
      <c r="BF5" s="60"/>
      <c r="BG5" s="7"/>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row>
    <row r="6" spans="2:138" s="826" customFormat="1" ht="14.25" customHeight="1" thickBot="1" x14ac:dyDescent="0.3">
      <c r="B6" s="824"/>
      <c r="C6" s="824"/>
      <c r="D6" s="824"/>
      <c r="E6" s="285"/>
      <c r="F6" s="285"/>
      <c r="G6" s="285"/>
      <c r="H6" s="285"/>
      <c r="I6" s="285"/>
      <c r="J6" s="285"/>
      <c r="K6" s="285"/>
      <c r="L6" s="285"/>
      <c r="M6" s="285"/>
      <c r="N6" s="285"/>
      <c r="O6" s="285"/>
      <c r="P6" s="285"/>
      <c r="Q6" s="285"/>
      <c r="R6" s="285"/>
      <c r="S6" s="285"/>
      <c r="T6" s="285"/>
      <c r="U6" s="285"/>
      <c r="V6" s="825"/>
      <c r="W6" s="285"/>
      <c r="Y6" s="43"/>
      <c r="Z6" s="43"/>
      <c r="AA6" s="14"/>
      <c r="AB6" s="7"/>
      <c r="AC6" s="60"/>
      <c r="AD6" s="60"/>
      <c r="AE6" s="60"/>
      <c r="AF6" s="60"/>
      <c r="AG6" s="60"/>
      <c r="AH6" s="60"/>
      <c r="AI6" s="60"/>
      <c r="AJ6" s="60"/>
      <c r="AK6" s="60"/>
      <c r="AL6" s="60"/>
      <c r="AM6" s="60"/>
      <c r="AN6" s="60"/>
      <c r="AO6" s="60"/>
      <c r="AP6" s="60"/>
      <c r="AQ6" s="7"/>
      <c r="AR6" s="7"/>
      <c r="AS6" s="829" t="s">
        <v>2075</v>
      </c>
      <c r="AT6" s="342" t="s">
        <v>2076</v>
      </c>
      <c r="AU6" s="60"/>
      <c r="AV6" s="60"/>
      <c r="AW6" s="60"/>
      <c r="AX6" s="60"/>
      <c r="AY6" s="60"/>
      <c r="AZ6" s="60"/>
      <c r="BA6" s="60"/>
      <c r="BB6" s="60"/>
      <c r="BC6" s="60"/>
      <c r="BD6" s="60"/>
      <c r="BE6" s="60"/>
      <c r="BF6" s="60"/>
      <c r="BG6" s="7"/>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row>
    <row r="7" spans="2:138" s="823" customFormat="1" ht="15" customHeight="1" thickBot="1" x14ac:dyDescent="0.3">
      <c r="B7" s="830" t="s">
        <v>36</v>
      </c>
      <c r="C7" s="831" t="s">
        <v>2077</v>
      </c>
      <c r="D7" s="824"/>
      <c r="E7" s="832"/>
      <c r="F7" s="832"/>
      <c r="G7" s="833"/>
      <c r="H7" s="833"/>
      <c r="I7" s="833"/>
      <c r="J7" s="833"/>
      <c r="K7" s="833"/>
      <c r="L7" s="833"/>
      <c r="M7" s="833"/>
      <c r="N7" s="833"/>
      <c r="O7" s="833"/>
      <c r="P7" s="833"/>
      <c r="Q7" s="833"/>
      <c r="R7" s="833"/>
      <c r="S7" s="833"/>
      <c r="T7" s="833"/>
      <c r="U7" s="833"/>
      <c r="V7" s="825"/>
      <c r="W7" s="285"/>
      <c r="Y7" s="43"/>
      <c r="Z7" s="43"/>
      <c r="AA7" s="14"/>
      <c r="AB7" s="7"/>
      <c r="AC7" s="9"/>
      <c r="AD7" s="9"/>
      <c r="AE7" s="9"/>
      <c r="AF7" s="9"/>
      <c r="AG7" s="9"/>
      <c r="AH7" s="9"/>
      <c r="AI7" s="9"/>
      <c r="AJ7" s="9"/>
      <c r="AK7" s="9"/>
      <c r="AL7" s="9"/>
      <c r="AM7" s="9"/>
      <c r="AN7" s="9"/>
      <c r="AO7" s="9"/>
      <c r="AP7" s="9"/>
      <c r="AQ7" s="7"/>
      <c r="AR7" s="7"/>
      <c r="AS7" s="9"/>
      <c r="AT7" s="9"/>
      <c r="AU7" s="9"/>
      <c r="AV7" s="9"/>
      <c r="AW7" s="9"/>
      <c r="AX7" s="9"/>
      <c r="AY7" s="9"/>
      <c r="AZ7" s="9"/>
      <c r="BA7" s="9"/>
      <c r="BB7" s="9"/>
      <c r="BC7" s="9"/>
      <c r="BD7" s="9"/>
      <c r="BE7" s="9"/>
      <c r="BF7" s="9"/>
      <c r="BG7" s="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row>
    <row r="8" spans="2:138" s="823" customFormat="1" ht="14.25" customHeight="1" x14ac:dyDescent="0.25">
      <c r="B8" s="834">
        <v>1</v>
      </c>
      <c r="C8" s="835" t="s">
        <v>109</v>
      </c>
      <c r="D8" s="836" t="s">
        <v>2078</v>
      </c>
      <c r="E8" s="837" t="s">
        <v>41</v>
      </c>
      <c r="F8" s="838">
        <v>3</v>
      </c>
      <c r="G8" s="839">
        <v>0.38788621995907036</v>
      </c>
      <c r="H8" s="839">
        <v>0.39940826626282755</v>
      </c>
      <c r="I8" s="839">
        <v>0.40739211599363506</v>
      </c>
      <c r="J8" s="839">
        <v>0.41183133689785872</v>
      </c>
      <c r="K8" s="840">
        <v>0.42083725413637718</v>
      </c>
      <c r="L8" s="840">
        <v>0.43719833527010543</v>
      </c>
      <c r="M8" s="1044">
        <v>0.33800000000000002</v>
      </c>
      <c r="N8" s="841">
        <v>0.46777014573933617</v>
      </c>
      <c r="O8" s="842">
        <v>0.41855045811875335</v>
      </c>
      <c r="P8" s="843">
        <v>0.42539994015938704</v>
      </c>
      <c r="Q8" s="843">
        <v>0.42472751890950572</v>
      </c>
      <c r="R8" s="843">
        <v>0.43561297134867322</v>
      </c>
      <c r="S8" s="843">
        <v>0.44214101538253842</v>
      </c>
      <c r="T8" s="844">
        <f t="shared" ref="T8:T13" si="0">SUM(O8:S8)</f>
        <v>2.1464319039188577</v>
      </c>
      <c r="U8" s="845"/>
      <c r="V8" s="846"/>
      <c r="W8" s="847" t="s">
        <v>2079</v>
      </c>
      <c r="Y8" s="43">
        <f xml:space="preserve"> IF( SUM( AC8:AP8 ) = 0, 0, $AC$5 )</f>
        <v>0</v>
      </c>
      <c r="Z8" s="43">
        <f xml:space="preserve"> IF( SUM( AS8:BF8 ) = 0, 0, $AS$6 )</f>
        <v>0</v>
      </c>
      <c r="AA8" s="14"/>
      <c r="AB8" s="7"/>
      <c r="AC8" s="61">
        <f>IF('[1]Validation flags'!$O$3=1, IF( ISNUMBER(G8), 0, 1 ),0)</f>
        <v>0</v>
      </c>
      <c r="AD8" s="61">
        <f>IF('[1]Validation flags'!$O$3=1, IF( ISNUMBER(H8), 0, 1 ),0)</f>
        <v>0</v>
      </c>
      <c r="AE8" s="61">
        <f>IF('[1]Validation flags'!$O$3=1, IF( ISNUMBER(I8), 0, 1 ),0)</f>
        <v>0</v>
      </c>
      <c r="AF8" s="61">
        <f>IF('[1]Validation flags'!$O$3=1, IF( ISNUMBER(J8), 0, 1 ),0)</f>
        <v>0</v>
      </c>
      <c r="AG8" s="61">
        <f>IF('[1]Validation flags'!$O$3=1, IF( ISNUMBER(K8), 0, 1 ),0)</f>
        <v>0</v>
      </c>
      <c r="AH8" s="61">
        <f>IF('[1]Validation flags'!$O$3=1, IF( ISNUMBER(L8), 0, 1 ),0)</f>
        <v>0</v>
      </c>
      <c r="AI8" s="61">
        <f>IF('[1]Validation flags'!$O$3=1, IF( ISNUMBER(M8), 0, 1 ),0)</f>
        <v>0</v>
      </c>
      <c r="AJ8" s="61">
        <f>IF('[1]Validation flags'!$O$3=1, IF( ISNUMBER(N8), 0, 1 ),0)</f>
        <v>0</v>
      </c>
      <c r="AK8" s="61">
        <f>IF('[1]Validation flags'!$O$3=1, IF( ISNUMBER(O8), 0, 1 ),0)</f>
        <v>0</v>
      </c>
      <c r="AL8" s="61">
        <f>IF('[1]Validation flags'!$O$3=1, IF( ISNUMBER(P8), 0, 1 ),0)</f>
        <v>0</v>
      </c>
      <c r="AM8" s="61">
        <f>IF('[1]Validation flags'!$O$3=1, IF( ISNUMBER(Q8), 0, 1 ),0)</f>
        <v>0</v>
      </c>
      <c r="AN8" s="61">
        <f>IF('[1]Validation flags'!$O$3=1, IF( ISNUMBER(R8), 0, 1 ),0)</f>
        <v>0</v>
      </c>
      <c r="AO8" s="61">
        <f>IF('[1]Validation flags'!$O$3=1, IF( ISNUMBER(S8), 0, 1 ),0)</f>
        <v>0</v>
      </c>
      <c r="AP8" s="60"/>
      <c r="AQ8" s="7"/>
      <c r="AR8" s="7"/>
      <c r="AS8" s="61">
        <f>IF(G8&lt;0,1,0)</f>
        <v>0</v>
      </c>
      <c r="AT8" s="61">
        <f t="shared" ref="AT8:BE12" si="1">IF(H8&lt;0,1,0)</f>
        <v>0</v>
      </c>
      <c r="AU8" s="61">
        <f t="shared" si="1"/>
        <v>0</v>
      </c>
      <c r="AV8" s="61">
        <f t="shared" si="1"/>
        <v>0</v>
      </c>
      <c r="AW8" s="61">
        <f t="shared" si="1"/>
        <v>0</v>
      </c>
      <c r="AX8" s="61">
        <f t="shared" si="1"/>
        <v>0</v>
      </c>
      <c r="AY8" s="61">
        <f t="shared" si="1"/>
        <v>0</v>
      </c>
      <c r="AZ8" s="61">
        <f t="shared" si="1"/>
        <v>0</v>
      </c>
      <c r="BA8" s="61">
        <f t="shared" si="1"/>
        <v>0</v>
      </c>
      <c r="BB8" s="61">
        <f t="shared" si="1"/>
        <v>0</v>
      </c>
      <c r="BC8" s="61">
        <f t="shared" si="1"/>
        <v>0</v>
      </c>
      <c r="BD8" s="61">
        <f t="shared" si="1"/>
        <v>0</v>
      </c>
      <c r="BE8" s="61">
        <f t="shared" si="1"/>
        <v>0</v>
      </c>
      <c r="BF8" s="60"/>
      <c r="BG8" s="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row>
    <row r="9" spans="2:138" s="823" customFormat="1" ht="14.25" customHeight="1" x14ac:dyDescent="0.25">
      <c r="B9" s="343">
        <v>2</v>
      </c>
      <c r="C9" s="594" t="s">
        <v>2080</v>
      </c>
      <c r="D9" s="848" t="s">
        <v>2081</v>
      </c>
      <c r="E9" s="849" t="s">
        <v>41</v>
      </c>
      <c r="F9" s="850">
        <v>3</v>
      </c>
      <c r="G9" s="851">
        <v>0</v>
      </c>
      <c r="H9" s="851">
        <v>0</v>
      </c>
      <c r="I9" s="851">
        <v>0</v>
      </c>
      <c r="J9" s="851">
        <v>0</v>
      </c>
      <c r="K9" s="852">
        <v>0</v>
      </c>
      <c r="L9" s="852">
        <v>0</v>
      </c>
      <c r="M9" s="852">
        <v>0</v>
      </c>
      <c r="N9" s="853">
        <v>0</v>
      </c>
      <c r="O9" s="851">
        <v>0</v>
      </c>
      <c r="P9" s="851">
        <v>0</v>
      </c>
      <c r="Q9" s="851">
        <v>0</v>
      </c>
      <c r="R9" s="851">
        <v>0</v>
      </c>
      <c r="S9" s="852">
        <v>0</v>
      </c>
      <c r="T9" s="854">
        <f t="shared" si="0"/>
        <v>0</v>
      </c>
      <c r="U9" s="845"/>
      <c r="V9" s="855"/>
      <c r="W9" s="856" t="s">
        <v>2079</v>
      </c>
      <c r="Y9" s="43">
        <f xml:space="preserve"> IF( SUM( AC9:AP9 ) = 0, 0, $AC$5 )</f>
        <v>0</v>
      </c>
      <c r="Z9" s="43">
        <f xml:space="preserve"> IF( SUM( AS9:BF9 ) = 0, 0, $AS$6 )</f>
        <v>0</v>
      </c>
      <c r="AA9" s="14"/>
      <c r="AB9" s="7"/>
      <c r="AC9" s="61">
        <f>IF('[1]Validation flags'!$O$3=1, IF( ISNUMBER(G9), 0, 1 ),0)</f>
        <v>0</v>
      </c>
      <c r="AD9" s="61">
        <f>IF('[1]Validation flags'!$O$3=1, IF( ISNUMBER(H9), 0, 1 ),0)</f>
        <v>0</v>
      </c>
      <c r="AE9" s="61">
        <f>IF('[1]Validation flags'!$O$3=1, IF( ISNUMBER(I9), 0, 1 ),0)</f>
        <v>0</v>
      </c>
      <c r="AF9" s="61">
        <f>IF('[1]Validation flags'!$O$3=1, IF( ISNUMBER(J9), 0, 1 ),0)</f>
        <v>0</v>
      </c>
      <c r="AG9" s="61">
        <f>IF('[1]Validation flags'!$O$3=1, IF( ISNUMBER(K9), 0, 1 ),0)</f>
        <v>0</v>
      </c>
      <c r="AH9" s="61">
        <f>IF('[1]Validation flags'!$O$3=1, IF( ISNUMBER(L9), 0, 1 ),0)</f>
        <v>0</v>
      </c>
      <c r="AI9" s="61">
        <f>IF('[1]Validation flags'!$O$3=1, IF( ISNUMBER(M9), 0, 1 ),0)</f>
        <v>0</v>
      </c>
      <c r="AJ9" s="61">
        <f>IF('[1]Validation flags'!$O$3=1, IF( ISNUMBER(N9), 0, 1 ),0)</f>
        <v>0</v>
      </c>
      <c r="AK9" s="61">
        <f>IF('[1]Validation flags'!$O$3=1, IF( ISNUMBER(O9), 0, 1 ),0)</f>
        <v>0</v>
      </c>
      <c r="AL9" s="61">
        <f>IF('[1]Validation flags'!$O$3=1, IF( ISNUMBER(P9), 0, 1 ),0)</f>
        <v>0</v>
      </c>
      <c r="AM9" s="61">
        <f>IF('[1]Validation flags'!$O$3=1, IF( ISNUMBER(Q9), 0, 1 ),0)</f>
        <v>0</v>
      </c>
      <c r="AN9" s="61">
        <f>IF('[1]Validation flags'!$O$3=1, IF( ISNUMBER(R9), 0, 1 ),0)</f>
        <v>0</v>
      </c>
      <c r="AO9" s="61">
        <f>IF('[1]Validation flags'!$O$3=1, IF( ISNUMBER(S9), 0, 1 ),0)</f>
        <v>0</v>
      </c>
      <c r="AP9" s="60"/>
      <c r="AQ9" s="7"/>
      <c r="AR9" s="7"/>
      <c r="AS9" s="61">
        <f>IF(G9&lt;0,1,0)</f>
        <v>0</v>
      </c>
      <c r="AT9" s="61">
        <f t="shared" si="1"/>
        <v>0</v>
      </c>
      <c r="AU9" s="61">
        <f t="shared" si="1"/>
        <v>0</v>
      </c>
      <c r="AV9" s="61">
        <f t="shared" si="1"/>
        <v>0</v>
      </c>
      <c r="AW9" s="61">
        <f t="shared" si="1"/>
        <v>0</v>
      </c>
      <c r="AX9" s="61">
        <f t="shared" si="1"/>
        <v>0</v>
      </c>
      <c r="AY9" s="61">
        <f t="shared" si="1"/>
        <v>0</v>
      </c>
      <c r="AZ9" s="61">
        <f t="shared" si="1"/>
        <v>0</v>
      </c>
      <c r="BA9" s="61">
        <f t="shared" si="1"/>
        <v>0</v>
      </c>
      <c r="BB9" s="61">
        <f t="shared" si="1"/>
        <v>0</v>
      </c>
      <c r="BC9" s="61">
        <f t="shared" si="1"/>
        <v>0</v>
      </c>
      <c r="BD9" s="61">
        <f t="shared" si="1"/>
        <v>0</v>
      </c>
      <c r="BE9" s="61">
        <f t="shared" si="1"/>
        <v>0</v>
      </c>
      <c r="BF9" s="60"/>
      <c r="BG9" s="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row>
    <row r="10" spans="2:138" s="823" customFormat="1" ht="14.25" customHeight="1" x14ac:dyDescent="0.25">
      <c r="B10" s="343">
        <v>3</v>
      </c>
      <c r="C10" s="594" t="s">
        <v>1953</v>
      </c>
      <c r="D10" s="848" t="s">
        <v>2082</v>
      </c>
      <c r="E10" s="849" t="s">
        <v>41</v>
      </c>
      <c r="F10" s="850">
        <v>3</v>
      </c>
      <c r="G10" s="857"/>
      <c r="H10" s="857"/>
      <c r="I10" s="857"/>
      <c r="J10" s="852">
        <v>0</v>
      </c>
      <c r="K10" s="852">
        <v>0</v>
      </c>
      <c r="L10" s="852">
        <v>0</v>
      </c>
      <c r="M10" s="1017">
        <v>8.1000000000000003E-2</v>
      </c>
      <c r="N10" s="853">
        <v>0</v>
      </c>
      <c r="O10" s="851">
        <v>0</v>
      </c>
      <c r="P10" s="851">
        <v>0</v>
      </c>
      <c r="Q10" s="851">
        <v>0</v>
      </c>
      <c r="R10" s="851">
        <v>0</v>
      </c>
      <c r="S10" s="852">
        <v>0</v>
      </c>
      <c r="T10" s="854">
        <f t="shared" si="0"/>
        <v>0</v>
      </c>
      <c r="U10" s="845"/>
      <c r="V10" s="855"/>
      <c r="W10" s="856" t="s">
        <v>2079</v>
      </c>
      <c r="Y10" s="43">
        <f xml:space="preserve"> IF( SUM( AC10:AP10 ) = 0, 0, $AC$5 )</f>
        <v>0</v>
      </c>
      <c r="Z10" s="43">
        <f xml:space="preserve"> IF( SUM( AS10:BF10 ) = 0, 0, $AS$6 )</f>
        <v>0</v>
      </c>
      <c r="AA10" s="14"/>
      <c r="AB10" s="7"/>
      <c r="AC10" s="60"/>
      <c r="AD10" s="60"/>
      <c r="AE10" s="60"/>
      <c r="AF10" s="61">
        <f>IF('[1]Validation flags'!$O$3=1, IF( ISNUMBER(J10), 0, 1 ),0)</f>
        <v>0</v>
      </c>
      <c r="AG10" s="61">
        <f>IF('[1]Validation flags'!$O$3=1, IF( ISNUMBER(K10), 0, 1 ),0)</f>
        <v>0</v>
      </c>
      <c r="AH10" s="61">
        <f>IF('[1]Validation flags'!$O$3=1, IF( ISNUMBER(L10), 0, 1 ),0)</f>
        <v>0</v>
      </c>
      <c r="AI10" s="61">
        <f>IF('[1]Validation flags'!$O$3=1, IF( ISNUMBER(M10), 0, 1 ),0)</f>
        <v>0</v>
      </c>
      <c r="AJ10" s="61">
        <f>IF('[1]Validation flags'!$O$3=1, IF( ISNUMBER(N10), 0, 1 ),0)</f>
        <v>0</v>
      </c>
      <c r="AK10" s="61">
        <f>IF('[1]Validation flags'!$O$3=1, IF( ISNUMBER(O10), 0, 1 ),0)</f>
        <v>0</v>
      </c>
      <c r="AL10" s="61">
        <f>IF('[1]Validation flags'!$O$3=1, IF( ISNUMBER(P10), 0, 1 ),0)</f>
        <v>0</v>
      </c>
      <c r="AM10" s="61">
        <f>IF('[1]Validation flags'!$O$3=1, IF( ISNUMBER(Q10), 0, 1 ),0)</f>
        <v>0</v>
      </c>
      <c r="AN10" s="61">
        <f>IF('[1]Validation flags'!$O$3=1, IF( ISNUMBER(R10), 0, 1 ),0)</f>
        <v>0</v>
      </c>
      <c r="AO10" s="61">
        <f>IF('[1]Validation flags'!$O$3=1, IF( ISNUMBER(S10), 0, 1 ),0)</f>
        <v>0</v>
      </c>
      <c r="AP10" s="60"/>
      <c r="AQ10" s="7"/>
      <c r="AR10" s="7"/>
      <c r="AS10" s="60"/>
      <c r="AT10" s="60"/>
      <c r="AU10" s="60"/>
      <c r="AV10" s="61">
        <f t="shared" si="1"/>
        <v>0</v>
      </c>
      <c r="AW10" s="61">
        <f t="shared" si="1"/>
        <v>0</v>
      </c>
      <c r="AX10" s="61">
        <f t="shared" si="1"/>
        <v>0</v>
      </c>
      <c r="AY10" s="61">
        <f t="shared" si="1"/>
        <v>0</v>
      </c>
      <c r="AZ10" s="61">
        <f t="shared" si="1"/>
        <v>0</v>
      </c>
      <c r="BA10" s="61">
        <f t="shared" si="1"/>
        <v>0</v>
      </c>
      <c r="BB10" s="61">
        <f t="shared" si="1"/>
        <v>0</v>
      </c>
      <c r="BC10" s="61">
        <f t="shared" si="1"/>
        <v>0</v>
      </c>
      <c r="BD10" s="61">
        <f t="shared" si="1"/>
        <v>0</v>
      </c>
      <c r="BE10" s="61">
        <f t="shared" si="1"/>
        <v>0</v>
      </c>
      <c r="BF10" s="60"/>
      <c r="BG10" s="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row>
    <row r="11" spans="2:138" s="823" customFormat="1" ht="14.25" customHeight="1" x14ac:dyDescent="0.25">
      <c r="B11" s="343">
        <v>4</v>
      </c>
      <c r="C11" s="594" t="s">
        <v>1963</v>
      </c>
      <c r="D11" s="848" t="s">
        <v>2083</v>
      </c>
      <c r="E11" s="849" t="s">
        <v>41</v>
      </c>
      <c r="F11" s="850">
        <v>3</v>
      </c>
      <c r="G11" s="857"/>
      <c r="H11" s="857"/>
      <c r="I11" s="857"/>
      <c r="J11" s="858"/>
      <c r="K11" s="858"/>
      <c r="L11" s="858"/>
      <c r="M11" s="858"/>
      <c r="N11" s="859"/>
      <c r="O11" s="851">
        <v>0</v>
      </c>
      <c r="P11" s="851">
        <v>0</v>
      </c>
      <c r="Q11" s="851">
        <v>0</v>
      </c>
      <c r="R11" s="851">
        <v>0</v>
      </c>
      <c r="S11" s="852">
        <v>0</v>
      </c>
      <c r="T11" s="854">
        <f t="shared" si="0"/>
        <v>0</v>
      </c>
      <c r="U11" s="845"/>
      <c r="V11" s="855"/>
      <c r="W11" s="856" t="s">
        <v>2079</v>
      </c>
      <c r="Y11" s="43">
        <f xml:space="preserve"> IF( SUM( AC11:AP11 ) = 0, 0, $AC$5 )</f>
        <v>0</v>
      </c>
      <c r="Z11" s="43">
        <f xml:space="preserve"> IF( SUM( AS11:BF11 ) = 0, 0, $AS$6 )</f>
        <v>0</v>
      </c>
      <c r="AA11" s="14"/>
      <c r="AB11" s="7"/>
      <c r="AC11" s="60"/>
      <c r="AD11" s="60"/>
      <c r="AE11" s="60"/>
      <c r="AF11" s="60"/>
      <c r="AG11" s="60"/>
      <c r="AH11" s="60"/>
      <c r="AI11" s="60"/>
      <c r="AJ11" s="60"/>
      <c r="AK11" s="61">
        <f>IF('[1]Validation flags'!$O$3=1, IF( ISNUMBER(O11), 0, 1 ),0)</f>
        <v>0</v>
      </c>
      <c r="AL11" s="61">
        <f>IF('[1]Validation flags'!$O$3=1, IF( ISNUMBER(P11), 0, 1 ),0)</f>
        <v>0</v>
      </c>
      <c r="AM11" s="61">
        <f>IF('[1]Validation flags'!$O$3=1, IF( ISNUMBER(Q11), 0, 1 ),0)</f>
        <v>0</v>
      </c>
      <c r="AN11" s="61">
        <f>IF('[1]Validation flags'!$O$3=1, IF( ISNUMBER(R11), 0, 1 ),0)</f>
        <v>0</v>
      </c>
      <c r="AO11" s="61">
        <f>IF('[1]Validation flags'!$O$3=1, IF( ISNUMBER(S11), 0, 1 ),0)</f>
        <v>0</v>
      </c>
      <c r="AP11" s="60"/>
      <c r="AQ11" s="7"/>
      <c r="AR11" s="7"/>
      <c r="AS11" s="60"/>
      <c r="AT11" s="60"/>
      <c r="AU11" s="60"/>
      <c r="AV11" s="60"/>
      <c r="AW11" s="60"/>
      <c r="AX11" s="60"/>
      <c r="AY11" s="60"/>
      <c r="AZ11" s="60"/>
      <c r="BA11" s="61">
        <f t="shared" si="1"/>
        <v>0</v>
      </c>
      <c r="BB11" s="61">
        <f t="shared" si="1"/>
        <v>0</v>
      </c>
      <c r="BC11" s="61">
        <f t="shared" si="1"/>
        <v>0</v>
      </c>
      <c r="BD11" s="61">
        <f t="shared" si="1"/>
        <v>0</v>
      </c>
      <c r="BE11" s="61">
        <f t="shared" si="1"/>
        <v>0</v>
      </c>
      <c r="BF11" s="60"/>
      <c r="BG11" s="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row>
    <row r="12" spans="2:138" s="279" customFormat="1" ht="14.25" customHeight="1" x14ac:dyDescent="0.25">
      <c r="B12" s="314">
        <v>5</v>
      </c>
      <c r="C12" s="594" t="s">
        <v>1902</v>
      </c>
      <c r="D12" s="848" t="s">
        <v>2084</v>
      </c>
      <c r="E12" s="331" t="s">
        <v>41</v>
      </c>
      <c r="F12" s="579">
        <v>3</v>
      </c>
      <c r="G12" s="860">
        <v>0</v>
      </c>
      <c r="H12" s="851">
        <v>0</v>
      </c>
      <c r="I12" s="851">
        <v>0</v>
      </c>
      <c r="J12" s="851">
        <v>5.755704811900653E-3</v>
      </c>
      <c r="K12" s="852">
        <v>5.8347140709658447E-3</v>
      </c>
      <c r="L12" s="852">
        <v>5.9884229931472174E-3</v>
      </c>
      <c r="M12" s="1017">
        <v>6.0000000000000001E-3</v>
      </c>
      <c r="N12" s="1018">
        <v>6.0000000000000001E-3</v>
      </c>
      <c r="O12" s="1016">
        <v>7.0000000000000001E-3</v>
      </c>
      <c r="P12" s="1016">
        <v>7.0000000000000001E-3</v>
      </c>
      <c r="Q12" s="1016">
        <v>7.0000000000000001E-3</v>
      </c>
      <c r="R12" s="1016">
        <v>7.0000000000000001E-3</v>
      </c>
      <c r="S12" s="1017">
        <v>8.0000000000000002E-3</v>
      </c>
      <c r="T12" s="854">
        <f t="shared" si="0"/>
        <v>3.6000000000000004E-2</v>
      </c>
      <c r="U12" s="845"/>
      <c r="V12" s="855"/>
      <c r="W12" s="856" t="s">
        <v>2079</v>
      </c>
      <c r="Y12" s="43">
        <f xml:space="preserve"> IF( SUM( AC12:AP12 ) = 0, 0, $AC$5 )</f>
        <v>0</v>
      </c>
      <c r="Z12" s="43">
        <f xml:space="preserve"> IF( SUM( AS12:BF12 ) = 0, 0, $AS$6 )</f>
        <v>0</v>
      </c>
      <c r="AA12" s="14"/>
      <c r="AB12" s="7"/>
      <c r="AC12" s="61">
        <f>IF('[1]Validation flags'!$O$3=1, IF( ISNUMBER(G12), 0, 1 ),0)</f>
        <v>0</v>
      </c>
      <c r="AD12" s="61">
        <f>IF('[1]Validation flags'!$O$3=1, IF( ISNUMBER(H12), 0, 1 ),0)</f>
        <v>0</v>
      </c>
      <c r="AE12" s="61">
        <f>IF('[1]Validation flags'!$O$3=1, IF( ISNUMBER(I12), 0, 1 ),0)</f>
        <v>0</v>
      </c>
      <c r="AF12" s="61">
        <f>IF('[1]Validation flags'!$O$3=1, IF( ISNUMBER(J12), 0, 1 ),0)</f>
        <v>0</v>
      </c>
      <c r="AG12" s="61">
        <f>IF('[1]Validation flags'!$O$3=1, IF( ISNUMBER(K12), 0, 1 ),0)</f>
        <v>0</v>
      </c>
      <c r="AH12" s="61">
        <f>IF('[1]Validation flags'!$O$3=1, IF( ISNUMBER(L12), 0, 1 ),0)</f>
        <v>0</v>
      </c>
      <c r="AI12" s="61">
        <f>IF('[1]Validation flags'!$O$3=1, IF( ISNUMBER(M12), 0, 1 ),0)</f>
        <v>0</v>
      </c>
      <c r="AJ12" s="61">
        <f>IF('[1]Validation flags'!$O$3=1, IF( ISNUMBER(N12), 0, 1 ),0)</f>
        <v>0</v>
      </c>
      <c r="AK12" s="61">
        <f>IF('[1]Validation flags'!$O$3=1, IF( ISNUMBER(O12), 0, 1 ),0)</f>
        <v>0</v>
      </c>
      <c r="AL12" s="61">
        <f>IF('[1]Validation flags'!$O$3=1, IF( ISNUMBER(P12), 0, 1 ),0)</f>
        <v>0</v>
      </c>
      <c r="AM12" s="61">
        <f>IF('[1]Validation flags'!$O$3=1, IF( ISNUMBER(Q12), 0, 1 ),0)</f>
        <v>0</v>
      </c>
      <c r="AN12" s="61">
        <f>IF('[1]Validation flags'!$O$3=1, IF( ISNUMBER(R12), 0, 1 ),0)</f>
        <v>0</v>
      </c>
      <c r="AO12" s="61">
        <f>IF('[1]Validation flags'!$O$3=1, IF( ISNUMBER(S12), 0, 1 ),0)</f>
        <v>0</v>
      </c>
      <c r="AP12" s="60"/>
      <c r="AQ12" s="7"/>
      <c r="AR12" s="7"/>
      <c r="AS12" s="61">
        <f t="shared" ref="AS12:AZ12" si="2">IF(G12&lt;0,1,0)</f>
        <v>0</v>
      </c>
      <c r="AT12" s="61">
        <f t="shared" si="2"/>
        <v>0</v>
      </c>
      <c r="AU12" s="61">
        <f t="shared" si="2"/>
        <v>0</v>
      </c>
      <c r="AV12" s="61">
        <f t="shared" si="2"/>
        <v>0</v>
      </c>
      <c r="AW12" s="61">
        <f t="shared" si="2"/>
        <v>0</v>
      </c>
      <c r="AX12" s="61">
        <f t="shared" si="2"/>
        <v>0</v>
      </c>
      <c r="AY12" s="61">
        <f t="shared" si="2"/>
        <v>0</v>
      </c>
      <c r="AZ12" s="61">
        <f t="shared" si="2"/>
        <v>0</v>
      </c>
      <c r="BA12" s="61">
        <f t="shared" si="1"/>
        <v>0</v>
      </c>
      <c r="BB12" s="61">
        <f t="shared" si="1"/>
        <v>0</v>
      </c>
      <c r="BC12" s="61">
        <f t="shared" si="1"/>
        <v>0</v>
      </c>
      <c r="BD12" s="61">
        <f t="shared" si="1"/>
        <v>0</v>
      </c>
      <c r="BE12" s="61">
        <f t="shared" si="1"/>
        <v>0</v>
      </c>
      <c r="BF12" s="60"/>
      <c r="BG12" s="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row>
    <row r="13" spans="2:138" s="871" customFormat="1" ht="14.25" customHeight="1" thickBot="1" x14ac:dyDescent="0.3">
      <c r="B13" s="861">
        <v>6</v>
      </c>
      <c r="C13" s="862" t="s">
        <v>2085</v>
      </c>
      <c r="D13" s="863" t="s">
        <v>2086</v>
      </c>
      <c r="E13" s="864" t="s">
        <v>41</v>
      </c>
      <c r="F13" s="865">
        <v>3</v>
      </c>
      <c r="G13" s="866">
        <f>SUM(G8:G9,G12)</f>
        <v>0.38788621995907036</v>
      </c>
      <c r="H13" s="867">
        <f>SUM(H8:H9,H12)</f>
        <v>0.39940826626282755</v>
      </c>
      <c r="I13" s="867">
        <f>SUM(I8:I9,I12)</f>
        <v>0.40739211599363506</v>
      </c>
      <c r="J13" s="867">
        <f t="shared" ref="J13:P13" si="3">SUM(J8:J12)</f>
        <v>0.41758704170975935</v>
      </c>
      <c r="K13" s="867">
        <f t="shared" si="3"/>
        <v>0.42667196820734304</v>
      </c>
      <c r="L13" s="867">
        <f t="shared" si="3"/>
        <v>0.44318675826325266</v>
      </c>
      <c r="M13" s="867">
        <f t="shared" si="3"/>
        <v>0.42500000000000004</v>
      </c>
      <c r="N13" s="868">
        <f t="shared" si="3"/>
        <v>0.47377014573933618</v>
      </c>
      <c r="O13" s="866">
        <f t="shared" si="3"/>
        <v>0.42555045811875336</v>
      </c>
      <c r="P13" s="867">
        <f t="shared" si="3"/>
        <v>0.43239994015938704</v>
      </c>
      <c r="Q13" s="867">
        <f>SUM(Q8:Q12)</f>
        <v>0.43172751890950573</v>
      </c>
      <c r="R13" s="867">
        <f>SUM(R8:R12)</f>
        <v>0.44261297134867322</v>
      </c>
      <c r="S13" s="867">
        <f>SUM(S8:S12)</f>
        <v>0.45014101538253842</v>
      </c>
      <c r="T13" s="868">
        <f t="shared" si="0"/>
        <v>2.1824319039188578</v>
      </c>
      <c r="U13" s="845"/>
      <c r="V13" s="869" t="s">
        <v>2087</v>
      </c>
      <c r="W13" s="870"/>
      <c r="Y13" s="43"/>
      <c r="Z13" s="43"/>
      <c r="AA13" s="14"/>
      <c r="AB13" s="7"/>
      <c r="AC13" s="60"/>
      <c r="AD13" s="60"/>
      <c r="AE13" s="60"/>
      <c r="AF13" s="60"/>
      <c r="AG13" s="60"/>
      <c r="AH13" s="60"/>
      <c r="AI13" s="60"/>
      <c r="AJ13" s="60"/>
      <c r="AK13" s="60"/>
      <c r="AL13" s="60"/>
      <c r="AM13" s="60"/>
      <c r="AN13" s="60"/>
      <c r="AO13" s="60"/>
      <c r="AP13" s="60"/>
      <c r="AQ13" s="7"/>
      <c r="AR13" s="7"/>
      <c r="AS13" s="60"/>
      <c r="AT13" s="60"/>
      <c r="AU13" s="60"/>
      <c r="AV13" s="60"/>
      <c r="AW13" s="60"/>
      <c r="AX13" s="60"/>
      <c r="AY13" s="60"/>
      <c r="AZ13" s="60"/>
      <c r="BA13" s="60"/>
      <c r="BB13" s="60"/>
      <c r="BC13" s="60"/>
      <c r="BD13" s="60"/>
      <c r="BE13" s="60"/>
      <c r="BF13" s="60"/>
      <c r="BG13" s="7"/>
      <c r="BH13" s="872"/>
      <c r="BI13" s="872"/>
      <c r="BJ13" s="872"/>
      <c r="BK13" s="872"/>
      <c r="BL13" s="872"/>
      <c r="BM13" s="872"/>
      <c r="BN13" s="872"/>
      <c r="BO13" s="872"/>
      <c r="BP13" s="872"/>
      <c r="BQ13" s="872"/>
      <c r="BR13" s="872"/>
      <c r="BS13" s="872"/>
      <c r="BT13" s="872"/>
      <c r="BU13" s="872"/>
      <c r="BV13" s="872"/>
      <c r="BW13" s="872"/>
      <c r="BX13" s="872"/>
      <c r="BY13" s="872"/>
      <c r="BZ13" s="872"/>
      <c r="CA13" s="872"/>
      <c r="CB13" s="872"/>
      <c r="CC13" s="872"/>
      <c r="CD13" s="872"/>
      <c r="CE13" s="872"/>
      <c r="CF13" s="872"/>
      <c r="CG13" s="872"/>
      <c r="CH13" s="872"/>
      <c r="CI13" s="872"/>
      <c r="CJ13" s="872"/>
      <c r="CK13" s="872"/>
      <c r="CL13" s="872"/>
      <c r="CM13" s="872"/>
      <c r="CN13" s="872"/>
      <c r="CO13" s="872"/>
      <c r="CP13" s="872"/>
      <c r="CQ13" s="872"/>
      <c r="CR13" s="872"/>
      <c r="CS13" s="872"/>
      <c r="CT13" s="872"/>
      <c r="CU13" s="872"/>
      <c r="CV13" s="872"/>
      <c r="CW13" s="872"/>
      <c r="CX13" s="872"/>
      <c r="CY13" s="872"/>
      <c r="CZ13" s="872"/>
      <c r="DA13" s="872"/>
      <c r="DB13" s="872"/>
      <c r="DC13" s="872"/>
      <c r="DD13" s="872"/>
      <c r="DE13" s="872"/>
      <c r="DF13" s="872"/>
      <c r="DG13" s="872"/>
      <c r="DH13" s="872"/>
      <c r="DI13" s="872"/>
      <c r="DJ13" s="872"/>
      <c r="DK13" s="872"/>
      <c r="DL13" s="872"/>
      <c r="DM13" s="872"/>
      <c r="DN13" s="872"/>
      <c r="DO13" s="872"/>
      <c r="DP13" s="872"/>
      <c r="DQ13" s="872"/>
      <c r="DR13" s="872"/>
      <c r="DS13" s="872"/>
      <c r="DT13" s="872"/>
      <c r="DU13" s="872"/>
      <c r="DV13" s="872"/>
      <c r="DW13" s="872"/>
      <c r="DX13" s="872"/>
      <c r="DY13" s="872"/>
      <c r="DZ13" s="872"/>
      <c r="EA13" s="872"/>
      <c r="EB13" s="872"/>
      <c r="EC13" s="872"/>
      <c r="ED13" s="872"/>
      <c r="EE13" s="872"/>
      <c r="EF13" s="872"/>
    </row>
    <row r="14" spans="2:138" s="880" customFormat="1" ht="14.25" customHeight="1" thickBot="1" x14ac:dyDescent="0.3">
      <c r="B14" s="873"/>
      <c r="C14" s="874"/>
      <c r="D14" s="875"/>
      <c r="E14" s="876"/>
      <c r="F14" s="876"/>
      <c r="G14" s="873"/>
      <c r="H14" s="873"/>
      <c r="I14" s="873"/>
      <c r="J14" s="873"/>
      <c r="K14" s="873"/>
      <c r="L14" s="877"/>
      <c r="M14" s="877"/>
      <c r="N14" s="877"/>
      <c r="O14" s="878"/>
      <c r="P14" s="878"/>
      <c r="Q14" s="878"/>
      <c r="R14" s="878"/>
      <c r="S14" s="878"/>
      <c r="T14" s="878"/>
      <c r="U14" s="878"/>
      <c r="V14" s="879"/>
      <c r="W14" s="877"/>
      <c r="Y14" s="43"/>
      <c r="Z14" s="43"/>
      <c r="AA14" s="14"/>
      <c r="AB14" s="7"/>
      <c r="AC14" s="60"/>
      <c r="AD14" s="60"/>
      <c r="AE14" s="60"/>
      <c r="AF14" s="60"/>
      <c r="AG14" s="60"/>
      <c r="AH14" s="60"/>
      <c r="AI14" s="60"/>
      <c r="AJ14" s="60"/>
      <c r="AK14" s="60"/>
      <c r="AL14" s="60"/>
      <c r="AM14" s="60"/>
      <c r="AN14" s="60"/>
      <c r="AO14" s="60"/>
      <c r="AP14" s="60"/>
      <c r="AQ14" s="7"/>
      <c r="AR14" s="7"/>
      <c r="AS14" s="60"/>
      <c r="AT14" s="60"/>
      <c r="AU14" s="60"/>
      <c r="AV14" s="60"/>
      <c r="AW14" s="60"/>
      <c r="AX14" s="60"/>
      <c r="AY14" s="60"/>
      <c r="AZ14" s="60"/>
      <c r="BA14" s="60"/>
      <c r="BB14" s="60"/>
      <c r="BC14" s="60"/>
      <c r="BD14" s="60"/>
      <c r="BE14" s="60"/>
      <c r="BF14" s="60"/>
      <c r="BG14" s="7"/>
      <c r="BH14" s="881"/>
      <c r="BI14" s="881"/>
      <c r="BJ14" s="881"/>
      <c r="BK14" s="881"/>
      <c r="BL14" s="881"/>
      <c r="BM14" s="881"/>
      <c r="BN14" s="881"/>
      <c r="BO14" s="881"/>
      <c r="BP14" s="881"/>
      <c r="BQ14" s="881"/>
      <c r="BR14" s="881"/>
      <c r="BS14" s="881"/>
      <c r="BT14" s="881"/>
      <c r="BU14" s="881"/>
      <c r="BV14" s="881"/>
      <c r="BW14" s="881"/>
      <c r="BX14" s="881"/>
      <c r="BY14" s="881"/>
      <c r="BZ14" s="881"/>
      <c r="CA14" s="881"/>
      <c r="CB14" s="881"/>
      <c r="CC14" s="881"/>
      <c r="CD14" s="881"/>
      <c r="CE14" s="881"/>
      <c r="CF14" s="881"/>
      <c r="CG14" s="881"/>
      <c r="CH14" s="881"/>
      <c r="CI14" s="881"/>
      <c r="CJ14" s="881"/>
      <c r="CK14" s="881"/>
      <c r="CL14" s="881"/>
      <c r="CM14" s="881"/>
      <c r="CN14" s="881"/>
      <c r="CO14" s="881"/>
      <c r="CP14" s="881"/>
      <c r="CQ14" s="881"/>
      <c r="CR14" s="881"/>
      <c r="CS14" s="881"/>
      <c r="CT14" s="881"/>
      <c r="CU14" s="881"/>
      <c r="CV14" s="881"/>
      <c r="CW14" s="881"/>
      <c r="CX14" s="881"/>
      <c r="CY14" s="881"/>
      <c r="CZ14" s="881"/>
      <c r="DA14" s="881"/>
      <c r="DB14" s="881"/>
      <c r="DC14" s="881"/>
      <c r="DD14" s="881"/>
      <c r="DE14" s="881"/>
      <c r="DF14" s="881"/>
      <c r="DG14" s="881"/>
      <c r="DH14" s="881"/>
      <c r="DI14" s="881"/>
      <c r="DJ14" s="881"/>
      <c r="DK14" s="881"/>
      <c r="DL14" s="881"/>
      <c r="DM14" s="881"/>
      <c r="DN14" s="881"/>
      <c r="DO14" s="881"/>
      <c r="DP14" s="881"/>
      <c r="DQ14" s="881"/>
      <c r="DR14" s="881"/>
      <c r="DS14" s="881"/>
      <c r="DT14" s="881"/>
      <c r="DU14" s="881"/>
      <c r="DV14" s="881"/>
      <c r="DW14" s="881"/>
      <c r="DX14" s="881"/>
      <c r="DY14" s="881"/>
      <c r="DZ14" s="881"/>
      <c r="EA14" s="881"/>
      <c r="EB14" s="881"/>
      <c r="EC14" s="881"/>
      <c r="ED14" s="881"/>
      <c r="EE14" s="881"/>
      <c r="EF14" s="881"/>
    </row>
    <row r="15" spans="2:138" s="823" customFormat="1" ht="14.25" customHeight="1" x14ac:dyDescent="0.25">
      <c r="B15" s="834">
        <v>7</v>
      </c>
      <c r="C15" s="882" t="s">
        <v>1984</v>
      </c>
      <c r="D15" s="836" t="s">
        <v>2088</v>
      </c>
      <c r="E15" s="837" t="s">
        <v>41</v>
      </c>
      <c r="F15" s="838">
        <v>3</v>
      </c>
      <c r="G15" s="839">
        <v>0</v>
      </c>
      <c r="H15" s="839">
        <v>0</v>
      </c>
      <c r="I15" s="839">
        <v>0</v>
      </c>
      <c r="J15" s="839">
        <v>0</v>
      </c>
      <c r="K15" s="840">
        <v>0</v>
      </c>
      <c r="L15" s="840">
        <v>0</v>
      </c>
      <c r="M15" s="840">
        <v>0</v>
      </c>
      <c r="N15" s="841">
        <v>0</v>
      </c>
      <c r="O15" s="842">
        <v>0</v>
      </c>
      <c r="P15" s="843">
        <v>0</v>
      </c>
      <c r="Q15" s="843">
        <v>0</v>
      </c>
      <c r="R15" s="843">
        <v>0</v>
      </c>
      <c r="S15" s="843">
        <v>0</v>
      </c>
      <c r="T15" s="883">
        <f>SUM(O15:S15)</f>
        <v>0</v>
      </c>
      <c r="U15" s="845"/>
      <c r="V15" s="846"/>
      <c r="W15" s="884" t="s">
        <v>2079</v>
      </c>
      <c r="Y15" s="43">
        <f xml:space="preserve"> IF( SUM( AC15:AP15 ) = 0, 0, $AC$5 )</f>
        <v>0</v>
      </c>
      <c r="Z15" s="43">
        <f xml:space="preserve"> IF( SUM( AS15:BF15 ) = 0, 0, $AS$6 )</f>
        <v>0</v>
      </c>
      <c r="AA15" s="14"/>
      <c r="AB15" s="7"/>
      <c r="AC15" s="61">
        <f>IF('[1]Validation flags'!$O$3=1, IF( ISNUMBER(G15), 0, 1 ),0)</f>
        <v>0</v>
      </c>
      <c r="AD15" s="61">
        <f>IF('[1]Validation flags'!$O$3=1, IF( ISNUMBER(H15), 0, 1 ),0)</f>
        <v>0</v>
      </c>
      <c r="AE15" s="61">
        <f>IF('[1]Validation flags'!$O$3=1, IF( ISNUMBER(I15), 0, 1 ),0)</f>
        <v>0</v>
      </c>
      <c r="AF15" s="61">
        <f>IF('[1]Validation flags'!$O$3=1, IF( ISNUMBER(J15), 0, 1 ),0)</f>
        <v>0</v>
      </c>
      <c r="AG15" s="61">
        <f>IF('[1]Validation flags'!$O$3=1, IF( ISNUMBER(K15), 0, 1 ),0)</f>
        <v>0</v>
      </c>
      <c r="AH15" s="61">
        <f>IF('[1]Validation flags'!$O$3=1, IF( ISNUMBER(L15), 0, 1 ),0)</f>
        <v>0</v>
      </c>
      <c r="AI15" s="61">
        <f>IF('[1]Validation flags'!$O$3=1, IF( ISNUMBER(M15), 0, 1 ),0)</f>
        <v>0</v>
      </c>
      <c r="AJ15" s="61">
        <f>IF('[1]Validation flags'!$O$3=1, IF( ISNUMBER(N15), 0, 1 ),0)</f>
        <v>0</v>
      </c>
      <c r="AK15" s="61">
        <f>IF('[1]Validation flags'!$O$3=1, IF( ISNUMBER(O15), 0, 1 ),0)</f>
        <v>0</v>
      </c>
      <c r="AL15" s="61">
        <f>IF('[1]Validation flags'!$O$3=1, IF( ISNUMBER(P15), 0, 1 ),0)</f>
        <v>0</v>
      </c>
      <c r="AM15" s="61">
        <f>IF('[1]Validation flags'!$O$3=1, IF( ISNUMBER(Q15), 0, 1 ),0)</f>
        <v>0</v>
      </c>
      <c r="AN15" s="61">
        <f>IF('[1]Validation flags'!$O$3=1, IF( ISNUMBER(R15), 0, 1 ),0)</f>
        <v>0</v>
      </c>
      <c r="AO15" s="61">
        <f>IF('[1]Validation flags'!$O$3=1, IF( ISNUMBER(S15), 0, 1 ),0)</f>
        <v>0</v>
      </c>
      <c r="AP15" s="60"/>
      <c r="AQ15" s="7"/>
      <c r="AR15" s="7"/>
      <c r="AS15" s="61">
        <f t="shared" ref="AS15:BE17" si="4">IF(G15&lt;0,1,0)</f>
        <v>0</v>
      </c>
      <c r="AT15" s="61">
        <f t="shared" si="4"/>
        <v>0</v>
      </c>
      <c r="AU15" s="61">
        <f t="shared" si="4"/>
        <v>0</v>
      </c>
      <c r="AV15" s="61">
        <f t="shared" si="4"/>
        <v>0</v>
      </c>
      <c r="AW15" s="61">
        <f t="shared" si="4"/>
        <v>0</v>
      </c>
      <c r="AX15" s="61">
        <f t="shared" si="4"/>
        <v>0</v>
      </c>
      <c r="AY15" s="61">
        <f t="shared" si="4"/>
        <v>0</v>
      </c>
      <c r="AZ15" s="61">
        <f t="shared" si="4"/>
        <v>0</v>
      </c>
      <c r="BA15" s="61">
        <f t="shared" si="4"/>
        <v>0</v>
      </c>
      <c r="BB15" s="61">
        <f t="shared" si="4"/>
        <v>0</v>
      </c>
      <c r="BC15" s="61">
        <f t="shared" si="4"/>
        <v>0</v>
      </c>
      <c r="BD15" s="61">
        <f t="shared" si="4"/>
        <v>0</v>
      </c>
      <c r="BE15" s="61">
        <f t="shared" si="4"/>
        <v>0</v>
      </c>
      <c r="BF15" s="60"/>
      <c r="BG15" s="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row>
    <row r="16" spans="2:138" s="823" customFormat="1" ht="14.25" customHeight="1" x14ac:dyDescent="0.25">
      <c r="B16" s="343">
        <v>8</v>
      </c>
      <c r="C16" s="594" t="s">
        <v>2089</v>
      </c>
      <c r="D16" s="848" t="s">
        <v>2090</v>
      </c>
      <c r="E16" s="849" t="s">
        <v>41</v>
      </c>
      <c r="F16" s="850">
        <v>3</v>
      </c>
      <c r="G16" s="851">
        <v>2.4237128902198087E-2</v>
      </c>
      <c r="H16" s="851">
        <v>2.4957085701670691E-2</v>
      </c>
      <c r="I16" s="851">
        <v>2.5455957755134668E-2</v>
      </c>
      <c r="J16" s="851">
        <v>2.5733343142252455E-2</v>
      </c>
      <c r="K16" s="852">
        <v>2.6296079237944466E-2</v>
      </c>
      <c r="L16" s="852">
        <v>2.7318403857930544E-2</v>
      </c>
      <c r="M16" s="1017">
        <v>2.9000000000000001E-2</v>
      </c>
      <c r="N16" s="853">
        <v>2.7956202555808215E-2</v>
      </c>
      <c r="O16" s="851">
        <v>2.844302829591408E-2</v>
      </c>
      <c r="P16" s="851">
        <v>2.8955953894011014E-2</v>
      </c>
      <c r="Q16" s="851">
        <v>2.9495954313186214E-2</v>
      </c>
      <c r="R16" s="851">
        <v>3.0066597409665604E-2</v>
      </c>
      <c r="S16" s="852">
        <v>3.0660799115770743E-2</v>
      </c>
      <c r="T16" s="854">
        <f t="shared" ref="T16:T22" si="5">SUM(O16:S16)</f>
        <v>0.14762233302854766</v>
      </c>
      <c r="U16" s="845"/>
      <c r="V16" s="855" t="s">
        <v>2091</v>
      </c>
      <c r="W16" s="856" t="s">
        <v>2079</v>
      </c>
      <c r="Y16" s="43">
        <f xml:space="preserve"> IF( SUM( AC16:AP16 ) = 0, 0, $AC$5 )</f>
        <v>0</v>
      </c>
      <c r="Z16" s="43">
        <f xml:space="preserve"> IF( SUM( AS16:BF16 ) = 0, 0, $AS$6 )</f>
        <v>0</v>
      </c>
      <c r="AA16" s="14"/>
      <c r="AB16" s="7"/>
      <c r="AC16" s="61">
        <f>IF('[1]Validation flags'!$O$3=1, IF( ISNUMBER(G16), 0, 1 ),0)</f>
        <v>0</v>
      </c>
      <c r="AD16" s="61">
        <f>IF('[1]Validation flags'!$O$3=1, IF( ISNUMBER(H16), 0, 1 ),0)</f>
        <v>0</v>
      </c>
      <c r="AE16" s="61">
        <f>IF('[1]Validation flags'!$O$3=1, IF( ISNUMBER(I16), 0, 1 ),0)</f>
        <v>0</v>
      </c>
      <c r="AF16" s="61">
        <f>IF('[1]Validation flags'!$O$3=1, IF( ISNUMBER(J16), 0, 1 ),0)</f>
        <v>0</v>
      </c>
      <c r="AG16" s="61">
        <f>IF('[1]Validation flags'!$O$3=1, IF( ISNUMBER(K16), 0, 1 ),0)</f>
        <v>0</v>
      </c>
      <c r="AH16" s="61">
        <f>IF('[1]Validation flags'!$O$3=1, IF( ISNUMBER(L16), 0, 1 ),0)</f>
        <v>0</v>
      </c>
      <c r="AI16" s="61">
        <f>IF('[1]Validation flags'!$O$3=1, IF( ISNUMBER(M16), 0, 1 ),0)</f>
        <v>0</v>
      </c>
      <c r="AJ16" s="61">
        <f>IF('[1]Validation flags'!$O$3=1, IF( ISNUMBER(N16), 0, 1 ),0)</f>
        <v>0</v>
      </c>
      <c r="AK16" s="61">
        <f>IF('[1]Validation flags'!$O$3=1, IF( ISNUMBER(O16), 0, 1 ),0)</f>
        <v>0</v>
      </c>
      <c r="AL16" s="61">
        <f>IF('[1]Validation flags'!$O$3=1, IF( ISNUMBER(P16), 0, 1 ),0)</f>
        <v>0</v>
      </c>
      <c r="AM16" s="61">
        <f>IF('[1]Validation flags'!$O$3=1, IF( ISNUMBER(Q16), 0, 1 ),0)</f>
        <v>0</v>
      </c>
      <c r="AN16" s="61">
        <f>IF('[1]Validation flags'!$O$3=1, IF( ISNUMBER(R16), 0, 1 ),0)</f>
        <v>0</v>
      </c>
      <c r="AO16" s="61">
        <f>IF('[1]Validation flags'!$O$3=1, IF( ISNUMBER(S16), 0, 1 ),0)</f>
        <v>0</v>
      </c>
      <c r="AP16" s="60"/>
      <c r="AQ16" s="7"/>
      <c r="AR16" s="7"/>
      <c r="AS16" s="61">
        <f t="shared" si="4"/>
        <v>0</v>
      </c>
      <c r="AT16" s="61">
        <f t="shared" si="4"/>
        <v>0</v>
      </c>
      <c r="AU16" s="61">
        <f t="shared" si="4"/>
        <v>0</v>
      </c>
      <c r="AV16" s="61">
        <f t="shared" si="4"/>
        <v>0</v>
      </c>
      <c r="AW16" s="61">
        <f t="shared" si="4"/>
        <v>0</v>
      </c>
      <c r="AX16" s="61">
        <f t="shared" si="4"/>
        <v>0</v>
      </c>
      <c r="AY16" s="61">
        <f t="shared" si="4"/>
        <v>0</v>
      </c>
      <c r="AZ16" s="61">
        <f t="shared" si="4"/>
        <v>0</v>
      </c>
      <c r="BA16" s="61">
        <f t="shared" si="4"/>
        <v>0</v>
      </c>
      <c r="BB16" s="61">
        <f t="shared" si="4"/>
        <v>0</v>
      </c>
      <c r="BC16" s="61">
        <f t="shared" si="4"/>
        <v>0</v>
      </c>
      <c r="BD16" s="61">
        <f t="shared" si="4"/>
        <v>0</v>
      </c>
      <c r="BE16" s="61">
        <f t="shared" si="4"/>
        <v>0</v>
      </c>
      <c r="BF16" s="60"/>
      <c r="BG16" s="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row>
    <row r="17" spans="2:143" s="823" customFormat="1" ht="14.25" customHeight="1" x14ac:dyDescent="0.25">
      <c r="B17" s="343">
        <v>9</v>
      </c>
      <c r="C17" s="594" t="s">
        <v>2092</v>
      </c>
      <c r="D17" s="848" t="s">
        <v>2093</v>
      </c>
      <c r="E17" s="849" t="s">
        <v>41</v>
      </c>
      <c r="F17" s="850">
        <v>3</v>
      </c>
      <c r="G17" s="851">
        <v>0</v>
      </c>
      <c r="H17" s="851">
        <v>0</v>
      </c>
      <c r="I17" s="851">
        <v>0</v>
      </c>
      <c r="J17" s="851">
        <v>0</v>
      </c>
      <c r="K17" s="852">
        <v>0</v>
      </c>
      <c r="L17" s="852">
        <v>0</v>
      </c>
      <c r="M17" s="852">
        <v>0</v>
      </c>
      <c r="N17" s="853">
        <v>0</v>
      </c>
      <c r="O17" s="851">
        <v>0</v>
      </c>
      <c r="P17" s="851">
        <v>0</v>
      </c>
      <c r="Q17" s="851">
        <v>0</v>
      </c>
      <c r="R17" s="851">
        <v>0</v>
      </c>
      <c r="S17" s="852">
        <v>0</v>
      </c>
      <c r="T17" s="854">
        <f t="shared" si="5"/>
        <v>0</v>
      </c>
      <c r="U17" s="845"/>
      <c r="V17" s="855"/>
      <c r="W17" s="856" t="s">
        <v>2079</v>
      </c>
      <c r="Y17" s="43">
        <f xml:space="preserve"> IF( SUM( AC17:AP17 ) = 0, 0, $AC$5 )</f>
        <v>0</v>
      </c>
      <c r="Z17" s="43">
        <f xml:space="preserve"> IF( SUM( AS17:BF17 ) = 0, 0, $AS$6 )</f>
        <v>0</v>
      </c>
      <c r="AA17" s="14"/>
      <c r="AB17" s="7"/>
      <c r="AC17" s="61">
        <f>IF('[1]Validation flags'!$O$3=1, IF( ISNUMBER(G17), 0, 1 ),0)</f>
        <v>0</v>
      </c>
      <c r="AD17" s="61">
        <f>IF('[1]Validation flags'!$O$3=1, IF( ISNUMBER(H17), 0, 1 ),0)</f>
        <v>0</v>
      </c>
      <c r="AE17" s="61">
        <f>IF('[1]Validation flags'!$O$3=1, IF( ISNUMBER(I17), 0, 1 ),0)</f>
        <v>0</v>
      </c>
      <c r="AF17" s="61">
        <f>IF('[1]Validation flags'!$O$3=1, IF( ISNUMBER(J17), 0, 1 ),0)</f>
        <v>0</v>
      </c>
      <c r="AG17" s="61">
        <f>IF('[1]Validation flags'!$O$3=1, IF( ISNUMBER(K17), 0, 1 ),0)</f>
        <v>0</v>
      </c>
      <c r="AH17" s="61">
        <f>IF('[1]Validation flags'!$O$3=1, IF( ISNUMBER(L17), 0, 1 ),0)</f>
        <v>0</v>
      </c>
      <c r="AI17" s="61">
        <f>IF('[1]Validation flags'!$O$3=1, IF( ISNUMBER(M17), 0, 1 ),0)</f>
        <v>0</v>
      </c>
      <c r="AJ17" s="61">
        <f>IF('[1]Validation flags'!$O$3=1, IF( ISNUMBER(N17), 0, 1 ),0)</f>
        <v>0</v>
      </c>
      <c r="AK17" s="61">
        <f>IF('[1]Validation flags'!$O$3=1, IF( ISNUMBER(O17), 0, 1 ),0)</f>
        <v>0</v>
      </c>
      <c r="AL17" s="61">
        <f>IF('[1]Validation flags'!$O$3=1, IF( ISNUMBER(P17), 0, 1 ),0)</f>
        <v>0</v>
      </c>
      <c r="AM17" s="61">
        <f>IF('[1]Validation flags'!$O$3=1, IF( ISNUMBER(Q17), 0, 1 ),0)</f>
        <v>0</v>
      </c>
      <c r="AN17" s="61">
        <f>IF('[1]Validation flags'!$O$3=1, IF( ISNUMBER(R17), 0, 1 ),0)</f>
        <v>0</v>
      </c>
      <c r="AO17" s="61">
        <f>IF('[1]Validation flags'!$O$3=1, IF( ISNUMBER(S17), 0, 1 ),0)</f>
        <v>0</v>
      </c>
      <c r="AP17" s="60"/>
      <c r="AQ17" s="7"/>
      <c r="AR17" s="7"/>
      <c r="AS17" s="61">
        <f t="shared" si="4"/>
        <v>0</v>
      </c>
      <c r="AT17" s="61">
        <f t="shared" si="4"/>
        <v>0</v>
      </c>
      <c r="AU17" s="61">
        <f t="shared" si="4"/>
        <v>0</v>
      </c>
      <c r="AV17" s="61">
        <f t="shared" si="4"/>
        <v>0</v>
      </c>
      <c r="AW17" s="61">
        <f t="shared" si="4"/>
        <v>0</v>
      </c>
      <c r="AX17" s="61">
        <f t="shared" si="4"/>
        <v>0</v>
      </c>
      <c r="AY17" s="61">
        <f t="shared" si="4"/>
        <v>0</v>
      </c>
      <c r="AZ17" s="61">
        <f t="shared" si="4"/>
        <v>0</v>
      </c>
      <c r="BA17" s="61">
        <f t="shared" si="4"/>
        <v>0</v>
      </c>
      <c r="BB17" s="61">
        <f t="shared" si="4"/>
        <v>0</v>
      </c>
      <c r="BC17" s="61">
        <f t="shared" si="4"/>
        <v>0</v>
      </c>
      <c r="BD17" s="61">
        <f t="shared" si="4"/>
        <v>0</v>
      </c>
      <c r="BE17" s="61">
        <f t="shared" si="4"/>
        <v>0</v>
      </c>
      <c r="BF17" s="60"/>
      <c r="BG17" s="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row>
    <row r="18" spans="2:143" s="871" customFormat="1" ht="14.25" customHeight="1" thickBot="1" x14ac:dyDescent="0.3">
      <c r="B18" s="861">
        <v>10</v>
      </c>
      <c r="C18" s="862" t="s">
        <v>2094</v>
      </c>
      <c r="D18" s="863" t="s">
        <v>2095</v>
      </c>
      <c r="E18" s="864" t="s">
        <v>41</v>
      </c>
      <c r="F18" s="865">
        <v>3</v>
      </c>
      <c r="G18" s="885">
        <f t="shared" ref="G18:S18" si="6">G13-G16-G17</f>
        <v>0.36364909105687226</v>
      </c>
      <c r="H18" s="867">
        <f t="shared" si="6"/>
        <v>0.37445118056115684</v>
      </c>
      <c r="I18" s="886">
        <f t="shared" si="6"/>
        <v>0.38193615823850041</v>
      </c>
      <c r="J18" s="886">
        <f t="shared" si="6"/>
        <v>0.3918536985675069</v>
      </c>
      <c r="K18" s="867">
        <f t="shared" si="6"/>
        <v>0.40037588896939857</v>
      </c>
      <c r="L18" s="867">
        <f t="shared" si="6"/>
        <v>0.4158683544053221</v>
      </c>
      <c r="M18" s="867">
        <f t="shared" si="6"/>
        <v>0.39600000000000002</v>
      </c>
      <c r="N18" s="867">
        <f t="shared" si="6"/>
        <v>0.44581394318352796</v>
      </c>
      <c r="O18" s="866">
        <f>O13-O16-O17</f>
        <v>0.39710742982283931</v>
      </c>
      <c r="P18" s="867">
        <f t="shared" si="6"/>
        <v>0.40344398626537603</v>
      </c>
      <c r="Q18" s="867">
        <f t="shared" si="6"/>
        <v>0.40223156459631954</v>
      </c>
      <c r="R18" s="867">
        <f t="shared" si="6"/>
        <v>0.41254637393900762</v>
      </c>
      <c r="S18" s="867">
        <f t="shared" si="6"/>
        <v>0.41948021626676768</v>
      </c>
      <c r="T18" s="868">
        <f t="shared" si="5"/>
        <v>2.0348095708903102</v>
      </c>
      <c r="U18" s="845"/>
      <c r="V18" s="869" t="s">
        <v>2096</v>
      </c>
      <c r="W18" s="887"/>
      <c r="Y18" s="43"/>
      <c r="Z18" s="43"/>
      <c r="AA18" s="14"/>
      <c r="AB18" s="7"/>
      <c r="AC18" s="60"/>
      <c r="AD18" s="60"/>
      <c r="AE18" s="60"/>
      <c r="AF18" s="60"/>
      <c r="AG18" s="60"/>
      <c r="AH18" s="60"/>
      <c r="AI18" s="60"/>
      <c r="AJ18" s="60"/>
      <c r="AK18" s="60"/>
      <c r="AL18" s="60"/>
      <c r="AM18" s="60"/>
      <c r="AN18" s="60"/>
      <c r="AO18" s="60"/>
      <c r="AP18" s="60"/>
      <c r="AQ18" s="7"/>
      <c r="AR18" s="7"/>
      <c r="AS18" s="60"/>
      <c r="AT18" s="60"/>
      <c r="AU18" s="60"/>
      <c r="AV18" s="60"/>
      <c r="AW18" s="60"/>
      <c r="AX18" s="60"/>
      <c r="AY18" s="60"/>
      <c r="AZ18" s="60"/>
      <c r="BA18" s="60"/>
      <c r="BB18" s="60"/>
      <c r="BC18" s="60"/>
      <c r="BD18" s="60"/>
      <c r="BE18" s="60"/>
      <c r="BF18" s="60"/>
      <c r="BG18" s="7"/>
      <c r="BH18" s="872"/>
      <c r="BI18" s="872"/>
      <c r="BJ18" s="872"/>
      <c r="BK18" s="872"/>
      <c r="BL18" s="872"/>
      <c r="BM18" s="872"/>
      <c r="BN18" s="872"/>
      <c r="BO18" s="872"/>
      <c r="BP18" s="872"/>
      <c r="BQ18" s="872"/>
      <c r="BR18" s="872"/>
      <c r="BS18" s="872"/>
      <c r="BT18" s="872"/>
      <c r="BU18" s="872"/>
      <c r="BV18" s="872"/>
      <c r="BW18" s="872"/>
      <c r="BX18" s="872"/>
      <c r="BY18" s="872"/>
      <c r="BZ18" s="872"/>
      <c r="CA18" s="872"/>
      <c r="CB18" s="872"/>
      <c r="CC18" s="872"/>
      <c r="CD18" s="872"/>
      <c r="CE18" s="872"/>
      <c r="CF18" s="872"/>
      <c r="CG18" s="872"/>
      <c r="CH18" s="872"/>
      <c r="CI18" s="872"/>
      <c r="CJ18" s="872"/>
      <c r="CK18" s="872"/>
      <c r="CL18" s="872"/>
      <c r="CM18" s="872"/>
      <c r="CN18" s="872"/>
      <c r="CO18" s="872"/>
      <c r="CP18" s="872"/>
      <c r="CQ18" s="872"/>
      <c r="CR18" s="872"/>
      <c r="CS18" s="872"/>
      <c r="CT18" s="872"/>
      <c r="CU18" s="872"/>
      <c r="CV18" s="872"/>
      <c r="CW18" s="872"/>
      <c r="CX18" s="872"/>
      <c r="CY18" s="872"/>
      <c r="CZ18" s="872"/>
      <c r="DA18" s="872"/>
      <c r="DB18" s="872"/>
      <c r="DC18" s="872"/>
      <c r="DD18" s="872"/>
      <c r="DE18" s="872"/>
      <c r="DF18" s="872"/>
      <c r="DG18" s="872"/>
      <c r="DH18" s="872"/>
      <c r="DI18" s="872"/>
      <c r="DJ18" s="872"/>
      <c r="DK18" s="872"/>
      <c r="DL18" s="872"/>
      <c r="DM18" s="872"/>
      <c r="DN18" s="872"/>
      <c r="DO18" s="872"/>
      <c r="DP18" s="872"/>
      <c r="DQ18" s="872"/>
      <c r="DR18" s="872"/>
      <c r="DS18" s="872"/>
      <c r="DT18" s="872"/>
      <c r="DU18" s="872"/>
      <c r="DV18" s="872"/>
      <c r="DW18" s="872"/>
      <c r="DX18" s="872"/>
      <c r="DY18" s="872"/>
      <c r="DZ18" s="872"/>
      <c r="EA18" s="872"/>
      <c r="EB18" s="872"/>
      <c r="EC18" s="872"/>
      <c r="ED18" s="872"/>
      <c r="EE18" s="872"/>
      <c r="EF18" s="872"/>
    </row>
    <row r="19" spans="2:143" s="880" customFormat="1" ht="14.25" customHeight="1" thickBot="1" x14ac:dyDescent="0.3">
      <c r="B19" s="873"/>
      <c r="C19" s="874"/>
      <c r="D19" s="875"/>
      <c r="E19" s="876"/>
      <c r="F19" s="876"/>
      <c r="G19" s="873"/>
      <c r="H19" s="873"/>
      <c r="I19" s="873"/>
      <c r="J19" s="873"/>
      <c r="K19" s="873"/>
      <c r="L19" s="877"/>
      <c r="M19" s="877"/>
      <c r="N19" s="877"/>
      <c r="O19" s="878"/>
      <c r="P19" s="878"/>
      <c r="Q19" s="878"/>
      <c r="R19" s="878"/>
      <c r="S19" s="878"/>
      <c r="T19" s="878"/>
      <c r="U19" s="878"/>
      <c r="V19" s="879"/>
      <c r="W19" s="877"/>
      <c r="Y19" s="43"/>
      <c r="Z19" s="43"/>
      <c r="AA19" s="14"/>
      <c r="AB19" s="7"/>
      <c r="AC19" s="60"/>
      <c r="AD19" s="60"/>
      <c r="AE19" s="60"/>
      <c r="AF19" s="60"/>
      <c r="AG19" s="60"/>
      <c r="AH19" s="60"/>
      <c r="AI19" s="60"/>
      <c r="AJ19" s="60"/>
      <c r="AK19" s="60"/>
      <c r="AL19" s="60"/>
      <c r="AM19" s="60"/>
      <c r="AN19" s="60"/>
      <c r="AO19" s="60"/>
      <c r="AP19" s="60"/>
      <c r="AQ19" s="7"/>
      <c r="AR19" s="7"/>
      <c r="AS19" s="60"/>
      <c r="AT19" s="60"/>
      <c r="AU19" s="60"/>
      <c r="AV19" s="60"/>
      <c r="AW19" s="60"/>
      <c r="AX19" s="60"/>
      <c r="AY19" s="60"/>
      <c r="AZ19" s="60"/>
      <c r="BA19" s="60"/>
      <c r="BB19" s="60"/>
      <c r="BC19" s="60"/>
      <c r="BD19" s="60"/>
      <c r="BE19" s="60"/>
      <c r="BF19" s="60"/>
      <c r="BG19" s="7"/>
      <c r="BH19" s="881"/>
      <c r="BI19" s="881"/>
      <c r="BJ19" s="881"/>
      <c r="BK19" s="881"/>
      <c r="BL19" s="881"/>
      <c r="BM19" s="881"/>
      <c r="BN19" s="881"/>
      <c r="BO19" s="881"/>
      <c r="BP19" s="881"/>
      <c r="BQ19" s="881"/>
      <c r="BR19" s="881"/>
      <c r="BS19" s="881"/>
      <c r="BT19" s="881"/>
      <c r="BU19" s="881"/>
      <c r="BV19" s="881"/>
      <c r="BW19" s="881"/>
      <c r="BX19" s="881"/>
      <c r="BY19" s="881"/>
      <c r="BZ19" s="881"/>
      <c r="CA19" s="881"/>
      <c r="CB19" s="881"/>
      <c r="CC19" s="881"/>
      <c r="CD19" s="881"/>
      <c r="CE19" s="881"/>
      <c r="CF19" s="881"/>
      <c r="CG19" s="881"/>
      <c r="CH19" s="881"/>
      <c r="CI19" s="881"/>
      <c r="CJ19" s="881"/>
      <c r="CK19" s="881"/>
      <c r="CL19" s="881"/>
      <c r="CM19" s="881"/>
      <c r="CN19" s="881"/>
      <c r="CO19" s="881"/>
      <c r="CP19" s="881"/>
      <c r="CQ19" s="881"/>
      <c r="CR19" s="881"/>
      <c r="CS19" s="881"/>
      <c r="CT19" s="881"/>
      <c r="CU19" s="881"/>
      <c r="CV19" s="881"/>
      <c r="CW19" s="881"/>
      <c r="CX19" s="881"/>
      <c r="CY19" s="881"/>
      <c r="CZ19" s="881"/>
      <c r="DA19" s="881"/>
      <c r="DB19" s="881"/>
      <c r="DC19" s="881"/>
      <c r="DD19" s="881"/>
      <c r="DE19" s="881"/>
      <c r="DF19" s="881"/>
      <c r="DG19" s="881"/>
      <c r="DH19" s="881"/>
      <c r="DI19" s="881"/>
      <c r="DJ19" s="881"/>
      <c r="DK19" s="881"/>
      <c r="DL19" s="881"/>
      <c r="DM19" s="881"/>
      <c r="DN19" s="881"/>
      <c r="DO19" s="881"/>
      <c r="DP19" s="881"/>
      <c r="DQ19" s="881"/>
      <c r="DR19" s="881"/>
      <c r="DS19" s="881"/>
      <c r="DT19" s="881"/>
      <c r="DU19" s="881"/>
      <c r="DV19" s="881"/>
      <c r="DW19" s="881"/>
      <c r="DX19" s="881"/>
      <c r="DY19" s="881"/>
      <c r="DZ19" s="881"/>
      <c r="EA19" s="881"/>
      <c r="EB19" s="881"/>
      <c r="EC19" s="881"/>
      <c r="ED19" s="881"/>
      <c r="EE19" s="881"/>
      <c r="EF19" s="881"/>
    </row>
    <row r="20" spans="2:143" s="823" customFormat="1" ht="14.25" customHeight="1" x14ac:dyDescent="0.25">
      <c r="B20" s="834">
        <v>11</v>
      </c>
      <c r="C20" s="882" t="s">
        <v>2097</v>
      </c>
      <c r="D20" s="836" t="s">
        <v>2098</v>
      </c>
      <c r="E20" s="837" t="s">
        <v>41</v>
      </c>
      <c r="F20" s="838">
        <v>3</v>
      </c>
      <c r="G20" s="888">
        <f>SUM(G47*G51,G58*G62,G69*G73,G80*G84,G91*G95,G102*G106,G113*G117,G124*G128,G135*G139,G146*G150) - G18</f>
        <v>-0.36364909105687226</v>
      </c>
      <c r="H20" s="889">
        <f t="shared" ref="H20:S20" si="7">SUM(H47*H51,H58*H62,H69*H73,H80*H84,H91*H95,H102*H106,H113*H117,H124*H128,H135*H139,H146*H150) - H18</f>
        <v>-0.37445118056115684</v>
      </c>
      <c r="I20" s="890">
        <f t="shared" si="7"/>
        <v>-0.38193615823850041</v>
      </c>
      <c r="J20" s="890">
        <f t="shared" si="7"/>
        <v>-0.3918536985675069</v>
      </c>
      <c r="K20" s="889">
        <f t="shared" si="7"/>
        <v>-0.40037588896939857</v>
      </c>
      <c r="L20" s="889">
        <f t="shared" si="7"/>
        <v>415860.30413164559</v>
      </c>
      <c r="M20" s="889">
        <f t="shared" si="7"/>
        <v>430423.57400000002</v>
      </c>
      <c r="N20" s="889">
        <f t="shared" si="7"/>
        <v>446017.39418605686</v>
      </c>
      <c r="O20" s="891">
        <f t="shared" si="7"/>
        <v>397130.73289257014</v>
      </c>
      <c r="P20" s="889">
        <f t="shared" si="7"/>
        <v>403598.25655601372</v>
      </c>
      <c r="Q20" s="889">
        <f t="shared" si="7"/>
        <v>402466.60776843532</v>
      </c>
      <c r="R20" s="889">
        <f t="shared" si="7"/>
        <v>412978.28745362605</v>
      </c>
      <c r="S20" s="889">
        <f t="shared" si="7"/>
        <v>418996.61051978375</v>
      </c>
      <c r="T20" s="892">
        <f>SUM(O20:S20)</f>
        <v>2035170.495190429</v>
      </c>
      <c r="U20" s="845"/>
      <c r="V20" s="846" t="s">
        <v>2099</v>
      </c>
      <c r="W20" s="893" t="s">
        <v>2100</v>
      </c>
      <c r="Y20" s="43"/>
      <c r="Z20" s="43"/>
      <c r="AA20" s="14"/>
      <c r="AB20" s="7"/>
      <c r="AC20" s="60"/>
      <c r="AD20" s="60"/>
      <c r="AE20" s="60"/>
      <c r="AF20" s="60"/>
      <c r="AG20" s="60"/>
      <c r="AH20" s="60"/>
      <c r="AI20" s="60"/>
      <c r="AJ20" s="60"/>
      <c r="AK20" s="60"/>
      <c r="AL20" s="60"/>
      <c r="AM20" s="60"/>
      <c r="AN20" s="60"/>
      <c r="AO20" s="60"/>
      <c r="AP20" s="60"/>
      <c r="AQ20" s="7"/>
      <c r="AR20" s="7"/>
      <c r="AS20" s="60"/>
      <c r="AT20" s="60"/>
      <c r="AU20" s="60"/>
      <c r="AV20" s="60"/>
      <c r="AW20" s="60"/>
      <c r="AX20" s="60"/>
      <c r="AY20" s="60"/>
      <c r="AZ20" s="60"/>
      <c r="BA20" s="60"/>
      <c r="BB20" s="60"/>
      <c r="BC20" s="60"/>
      <c r="BD20" s="60"/>
      <c r="BE20" s="60"/>
      <c r="BF20" s="60"/>
      <c r="BG20" s="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row>
    <row r="21" spans="2:143" s="823" customFormat="1" ht="14.25" customHeight="1" x14ac:dyDescent="0.25">
      <c r="B21" s="343">
        <v>12</v>
      </c>
      <c r="C21" s="594" t="s">
        <v>2101</v>
      </c>
      <c r="D21" s="848" t="s">
        <v>2102</v>
      </c>
      <c r="E21" s="849" t="s">
        <v>41</v>
      </c>
      <c r="F21" s="850">
        <v>3</v>
      </c>
      <c r="G21" s="894">
        <f>SUM(G52,G63,G74,G85,G96,G107,G118,G129,G140,G151)</f>
        <v>0</v>
      </c>
      <c r="H21" s="895">
        <f t="shared" ref="H21:S21" si="8">SUM(H52,H63,H74,H85,H96,H107,H118,H129,H140,H151)</f>
        <v>0</v>
      </c>
      <c r="I21" s="896">
        <f t="shared" si="8"/>
        <v>0</v>
      </c>
      <c r="J21" s="896">
        <f t="shared" si="8"/>
        <v>0</v>
      </c>
      <c r="K21" s="895">
        <f t="shared" si="8"/>
        <v>0</v>
      </c>
      <c r="L21" s="895">
        <f t="shared" si="8"/>
        <v>5.2560000000000002</v>
      </c>
      <c r="M21" s="895">
        <f t="shared" si="8"/>
        <v>5.4770000000000012</v>
      </c>
      <c r="N21" s="895">
        <f t="shared" si="8"/>
        <v>5.6539999999999999</v>
      </c>
      <c r="O21" s="897">
        <f t="shared" si="8"/>
        <v>5.5650000000000004</v>
      </c>
      <c r="P21" s="895">
        <f t="shared" si="8"/>
        <v>5.7540000000000004</v>
      </c>
      <c r="Q21" s="895">
        <f t="shared" si="8"/>
        <v>5.9589999999999996</v>
      </c>
      <c r="R21" s="895">
        <f t="shared" si="8"/>
        <v>6.2309999999999999</v>
      </c>
      <c r="S21" s="895">
        <f t="shared" si="8"/>
        <v>6.4050000000000002</v>
      </c>
      <c r="T21" s="898">
        <f t="shared" si="5"/>
        <v>29.914000000000001</v>
      </c>
      <c r="U21" s="845"/>
      <c r="V21" s="855" t="s">
        <v>2103</v>
      </c>
      <c r="W21" s="856"/>
      <c r="Y21" s="43"/>
      <c r="Z21" s="43"/>
      <c r="AA21" s="14"/>
      <c r="AB21" s="7"/>
      <c r="AC21" s="60"/>
      <c r="AD21" s="60"/>
      <c r="AE21" s="60"/>
      <c r="AF21" s="60"/>
      <c r="AG21" s="60"/>
      <c r="AH21" s="60"/>
      <c r="AI21" s="60"/>
      <c r="AJ21" s="60"/>
      <c r="AK21" s="60"/>
      <c r="AL21" s="60"/>
      <c r="AM21" s="60"/>
      <c r="AN21" s="60"/>
      <c r="AO21" s="60"/>
      <c r="AP21" s="60"/>
      <c r="AQ21" s="7"/>
      <c r="AR21" s="7"/>
      <c r="AS21" s="60"/>
      <c r="AT21" s="60"/>
      <c r="AU21" s="60"/>
      <c r="AV21" s="60"/>
      <c r="AW21" s="60"/>
      <c r="AX21" s="60"/>
      <c r="AY21" s="60"/>
      <c r="AZ21" s="60"/>
      <c r="BA21" s="60"/>
      <c r="BB21" s="60"/>
      <c r="BC21" s="60"/>
      <c r="BD21" s="60"/>
      <c r="BE21" s="60"/>
      <c r="BF21" s="60"/>
      <c r="BG21" s="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row>
    <row r="22" spans="2:143" s="823" customFormat="1" ht="14.25" customHeight="1" x14ac:dyDescent="0.25">
      <c r="B22" s="343">
        <v>13</v>
      </c>
      <c r="C22" s="594" t="s">
        <v>2104</v>
      </c>
      <c r="D22" s="848" t="s">
        <v>2105</v>
      </c>
      <c r="E22" s="849" t="s">
        <v>41</v>
      </c>
      <c r="F22" s="850">
        <v>3</v>
      </c>
      <c r="G22" s="894">
        <f>SUM(((G52+(G47*G51))*G49),((G63+(G58*G62))*G60),((G74+(G69*G73))*G71),((G85+(G80*G84))*G82),((G96+(G91*G95))*G93),((G107+(G102*G106))*G104),((G118+(G113*G117))*G115),((G129+(G124*G128))*G126),((G140+(G135*G139))*G137),((G151+(G146*G150))*G148))</f>
        <v>0</v>
      </c>
      <c r="H22" s="895">
        <f t="shared" ref="H22:S22" si="9">SUM(((H52+(H47*H51))*H49),((H63+(H58*H62))*H60),((H74+(H69*H73))*H71),((H85+(H80*H84))*H82),((H96+(H91*H95))*H93),((H107+(H102*H106))*H104),((H118+(H113*H117))*H115),((H129+(H124*H128))*H126),((H140+(H135*H139))*H137),((H151+(H146*H150))*H148))</f>
        <v>0</v>
      </c>
      <c r="I22" s="896">
        <f t="shared" si="9"/>
        <v>0</v>
      </c>
      <c r="J22" s="896">
        <f t="shared" si="9"/>
        <v>0</v>
      </c>
      <c r="K22" s="895">
        <f t="shared" si="9"/>
        <v>0</v>
      </c>
      <c r="L22" s="895">
        <f t="shared" si="9"/>
        <v>4937.6119900000003</v>
      </c>
      <c r="M22" s="895">
        <f t="shared" si="9"/>
        <v>5319.4123882676249</v>
      </c>
      <c r="N22" s="895">
        <f t="shared" si="9"/>
        <v>5511.7441885995768</v>
      </c>
      <c r="O22" s="897">
        <f t="shared" si="9"/>
        <v>4590.0430990775549</v>
      </c>
      <c r="P22" s="895">
        <f t="shared" si="9"/>
        <v>4666.2375493265617</v>
      </c>
      <c r="Q22" s="895">
        <f t="shared" si="9"/>
        <v>4658.551787553688</v>
      </c>
      <c r="R22" s="895">
        <f t="shared" si="9"/>
        <v>4782.2685973822963</v>
      </c>
      <c r="S22" s="895">
        <f t="shared" si="9"/>
        <v>4853.3470866904645</v>
      </c>
      <c r="T22" s="898">
        <f t="shared" si="5"/>
        <v>23550.448120030567</v>
      </c>
      <c r="U22" s="845"/>
      <c r="V22" s="855" t="s">
        <v>2106</v>
      </c>
      <c r="W22" s="856"/>
      <c r="Y22" s="43"/>
      <c r="Z22" s="43"/>
      <c r="AA22" s="14"/>
      <c r="AB22" s="7"/>
      <c r="AC22" s="60"/>
      <c r="AD22" s="60"/>
      <c r="AE22" s="60"/>
      <c r="AF22" s="60"/>
      <c r="AG22" s="60"/>
      <c r="AH22" s="60"/>
      <c r="AI22" s="60"/>
      <c r="AJ22" s="60"/>
      <c r="AK22" s="60"/>
      <c r="AL22" s="60"/>
      <c r="AM22" s="60"/>
      <c r="AN22" s="60"/>
      <c r="AO22" s="60"/>
      <c r="AP22" s="60"/>
      <c r="AQ22" s="7"/>
      <c r="AR22" s="7"/>
      <c r="AS22" s="60"/>
      <c r="AT22" s="60"/>
      <c r="AU22" s="60"/>
      <c r="AV22" s="60"/>
      <c r="AW22" s="60"/>
      <c r="AX22" s="60"/>
      <c r="AY22" s="60"/>
      <c r="AZ22" s="60"/>
      <c r="BA22" s="60"/>
      <c r="BB22" s="60"/>
      <c r="BC22" s="60"/>
      <c r="BD22" s="60"/>
      <c r="BE22" s="60"/>
      <c r="BF22" s="60"/>
      <c r="BG22" s="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row>
    <row r="23" spans="2:143" s="823" customFormat="1" thickBot="1" x14ac:dyDescent="0.3">
      <c r="B23" s="861">
        <v>14</v>
      </c>
      <c r="C23" s="862" t="s">
        <v>2107</v>
      </c>
      <c r="D23" s="863" t="s">
        <v>2108</v>
      </c>
      <c r="E23" s="864" t="s">
        <v>2109</v>
      </c>
      <c r="F23" s="865">
        <v>2</v>
      </c>
      <c r="G23" s="899">
        <f>IF(G22=0,0,1-(G21/G22))</f>
        <v>0</v>
      </c>
      <c r="H23" s="900">
        <f t="shared" ref="H23:T23" si="10">IF(H22=0,0,1-(H21/H22))</f>
        <v>0</v>
      </c>
      <c r="I23" s="900">
        <f t="shared" si="10"/>
        <v>0</v>
      </c>
      <c r="J23" s="900">
        <f t="shared" si="10"/>
        <v>0</v>
      </c>
      <c r="K23" s="900">
        <f t="shared" si="10"/>
        <v>0</v>
      </c>
      <c r="L23" s="900">
        <f t="shared" si="10"/>
        <v>0.99893551781495893</v>
      </c>
      <c r="M23" s="900">
        <f t="shared" si="10"/>
        <v>0.99897037499629093</v>
      </c>
      <c r="N23" s="901">
        <f t="shared" si="10"/>
        <v>0.99897419041839886</v>
      </c>
      <c r="O23" s="899">
        <f t="shared" si="10"/>
        <v>0.99878759308357723</v>
      </c>
      <c r="P23" s="900">
        <f t="shared" si="10"/>
        <v>0.99876688661064195</v>
      </c>
      <c r="Q23" s="900">
        <f t="shared" si="10"/>
        <v>0.9987208471061928</v>
      </c>
      <c r="R23" s="900">
        <f t="shared" si="10"/>
        <v>0.99869706189162799</v>
      </c>
      <c r="S23" s="900">
        <f t="shared" si="10"/>
        <v>0.99868029220132126</v>
      </c>
      <c r="T23" s="902">
        <f t="shared" si="10"/>
        <v>0.99872979062446987</v>
      </c>
      <c r="U23" s="903"/>
      <c r="V23" s="869" t="s">
        <v>2110</v>
      </c>
      <c r="W23" s="870"/>
      <c r="Y23" s="43"/>
      <c r="Z23" s="43">
        <f xml:space="preserve"> IF( SUM( AS23:BF23 ) = 0, 0, $AS$6 )</f>
        <v>0</v>
      </c>
      <c r="AA23" s="14"/>
      <c r="AB23" s="7"/>
      <c r="AC23" s="60"/>
      <c r="AD23" s="60"/>
      <c r="AE23" s="60"/>
      <c r="AF23" s="60"/>
      <c r="AG23" s="60"/>
      <c r="AH23" s="60"/>
      <c r="AI23" s="60"/>
      <c r="AJ23" s="60"/>
      <c r="AK23" s="60"/>
      <c r="AL23" s="60"/>
      <c r="AM23" s="60"/>
      <c r="AN23" s="60"/>
      <c r="AO23" s="60"/>
      <c r="AP23" s="60"/>
      <c r="AQ23" s="7"/>
      <c r="AR23" s="7"/>
      <c r="AS23" s="60"/>
      <c r="AT23" s="60"/>
      <c r="AU23" s="60"/>
      <c r="AV23" s="60"/>
      <c r="AW23" s="60"/>
      <c r="AX23" s="60"/>
      <c r="AY23" s="60"/>
      <c r="AZ23" s="60"/>
      <c r="BA23" s="60"/>
      <c r="BB23" s="60"/>
      <c r="BC23" s="60"/>
      <c r="BD23" s="60"/>
      <c r="BE23" s="60"/>
      <c r="BF23" s="60"/>
      <c r="BG23" s="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row>
    <row r="24" spans="2:143" s="823" customFormat="1" ht="14.25" customHeight="1" thickBot="1" x14ac:dyDescent="0.3">
      <c r="B24" s="381"/>
      <c r="D24" s="904"/>
      <c r="E24" s="905"/>
      <c r="F24" s="905"/>
      <c r="G24" s="906"/>
      <c r="H24" s="906"/>
      <c r="I24" s="906"/>
      <c r="J24" s="906"/>
      <c r="K24" s="906"/>
      <c r="L24" s="906"/>
      <c r="M24" s="906"/>
      <c r="N24" s="906"/>
      <c r="O24" s="906"/>
      <c r="P24" s="906"/>
      <c r="Q24" s="906"/>
      <c r="R24" s="906"/>
      <c r="S24" s="906"/>
      <c r="T24" s="906"/>
      <c r="U24" s="833"/>
      <c r="V24" s="907"/>
      <c r="W24" s="833"/>
      <c r="Y24" s="43"/>
      <c r="Z24" s="43"/>
      <c r="AA24" s="14"/>
      <c r="AB24" s="7"/>
      <c r="AC24" s="60"/>
      <c r="AD24" s="60"/>
      <c r="AE24" s="60"/>
      <c r="AF24" s="60"/>
      <c r="AG24" s="60"/>
      <c r="AH24" s="60"/>
      <c r="AI24" s="60"/>
      <c r="AJ24" s="60"/>
      <c r="AK24" s="60"/>
      <c r="AL24" s="60"/>
      <c r="AM24" s="60"/>
      <c r="AN24" s="60"/>
      <c r="AO24" s="60"/>
      <c r="AP24" s="60"/>
      <c r="AQ24" s="7"/>
      <c r="AR24" s="7"/>
      <c r="AS24" s="60"/>
      <c r="AT24" s="60"/>
      <c r="AU24" s="60"/>
      <c r="AV24" s="60"/>
      <c r="AW24" s="60"/>
      <c r="AX24" s="60"/>
      <c r="AY24" s="60"/>
      <c r="AZ24" s="60"/>
      <c r="BA24" s="60"/>
      <c r="BB24" s="60"/>
      <c r="BC24" s="60"/>
      <c r="BD24" s="60"/>
      <c r="BE24" s="60"/>
      <c r="BF24" s="60"/>
      <c r="BG24" s="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row>
    <row r="25" spans="2:143" s="6" customFormat="1" ht="15" customHeight="1" thickBot="1" x14ac:dyDescent="0.3">
      <c r="B25" s="40" t="s">
        <v>116</v>
      </c>
      <c r="C25" s="41" t="s">
        <v>1994</v>
      </c>
      <c r="D25" s="656"/>
      <c r="E25" s="656"/>
      <c r="F25" s="656"/>
      <c r="G25" s="657"/>
      <c r="H25" s="657"/>
      <c r="I25" s="657"/>
      <c r="J25" s="657"/>
      <c r="K25" s="657"/>
      <c r="L25" s="657"/>
      <c r="M25" s="657"/>
      <c r="N25" s="657"/>
      <c r="O25" s="657"/>
      <c r="P25" s="657"/>
      <c r="Q25" s="657"/>
      <c r="R25" s="657"/>
      <c r="S25" s="657"/>
      <c r="T25" s="657"/>
      <c r="U25" s="657"/>
      <c r="V25" s="657"/>
      <c r="W25" s="657"/>
      <c r="X25" s="657"/>
      <c r="Y25" s="43"/>
      <c r="Z25" s="43"/>
      <c r="AA25" s="14"/>
      <c r="AB25" s="7"/>
      <c r="AC25" s="60"/>
      <c r="AD25" s="60"/>
      <c r="AE25" s="60"/>
      <c r="AF25" s="60"/>
      <c r="AG25" s="60"/>
      <c r="AH25" s="60"/>
      <c r="AI25" s="60"/>
      <c r="AJ25" s="60"/>
      <c r="AK25" s="60"/>
      <c r="AL25" s="60"/>
      <c r="AM25" s="60"/>
      <c r="AN25" s="60"/>
      <c r="AO25" s="60"/>
      <c r="AP25" s="60"/>
      <c r="AQ25" s="147"/>
      <c r="AR25" s="7"/>
      <c r="AS25" s="60"/>
      <c r="AT25" s="60"/>
      <c r="AU25" s="60"/>
      <c r="AV25" s="60"/>
      <c r="AW25" s="60"/>
      <c r="AX25" s="60"/>
      <c r="AY25" s="60"/>
      <c r="AZ25" s="60"/>
      <c r="BA25" s="60"/>
      <c r="BB25" s="60"/>
      <c r="BC25" s="60"/>
      <c r="BD25" s="60"/>
      <c r="BE25" s="60"/>
      <c r="BF25" s="60"/>
      <c r="BG25" s="147"/>
      <c r="BH25" s="657"/>
      <c r="BI25" s="657"/>
      <c r="BJ25" s="657"/>
      <c r="BK25" s="657"/>
      <c r="BL25" s="657"/>
      <c r="BM25" s="657"/>
      <c r="BN25" s="657"/>
      <c r="BO25" s="657"/>
      <c r="BP25" s="657"/>
      <c r="BQ25" s="657"/>
      <c r="BR25" s="657"/>
      <c r="BS25" s="657"/>
      <c r="BT25" s="657"/>
      <c r="BU25" s="657"/>
      <c r="BV25" s="657"/>
      <c r="BW25" s="657"/>
      <c r="BX25" s="657"/>
      <c r="BY25" s="657"/>
      <c r="BZ25" s="657"/>
      <c r="CA25" s="657"/>
      <c r="CB25" s="657"/>
      <c r="CC25" s="657"/>
      <c r="CD25" s="657"/>
      <c r="CE25" s="657"/>
      <c r="CF25" s="657"/>
      <c r="CG25" s="657"/>
      <c r="CH25" s="657"/>
      <c r="CI25" s="657"/>
      <c r="CJ25" s="657"/>
      <c r="CK25" s="657"/>
      <c r="CL25" s="657"/>
      <c r="CM25" s="657"/>
      <c r="CN25" s="657"/>
      <c r="CO25" s="657"/>
      <c r="CP25" s="657"/>
      <c r="CQ25" s="657"/>
      <c r="CR25" s="657"/>
      <c r="CS25" s="657"/>
      <c r="CT25" s="657"/>
      <c r="CU25" s="657"/>
      <c r="CV25" s="657"/>
      <c r="CW25" s="657"/>
      <c r="CX25" s="657"/>
      <c r="CY25" s="657"/>
      <c r="CZ25" s="657"/>
      <c r="DA25" s="657"/>
      <c r="DB25" s="657"/>
      <c r="DC25" s="657"/>
      <c r="DD25" s="657"/>
      <c r="DE25" s="657"/>
      <c r="DF25" s="657"/>
      <c r="DG25" s="657"/>
      <c r="DH25" s="657"/>
      <c r="DI25" s="657"/>
      <c r="DJ25" s="657"/>
      <c r="DK25" s="657"/>
      <c r="DL25" s="657"/>
      <c r="DM25" s="657"/>
      <c r="DN25" s="657"/>
      <c r="DO25" s="657"/>
      <c r="DP25" s="657"/>
      <c r="DQ25" s="657"/>
      <c r="DR25" s="657"/>
      <c r="DS25" s="657"/>
      <c r="DT25" s="657"/>
      <c r="DU25" s="657"/>
      <c r="DV25" s="657"/>
      <c r="DW25" s="657"/>
      <c r="DX25" s="657"/>
      <c r="DY25" s="657"/>
      <c r="DZ25" s="657"/>
      <c r="EA25" s="657"/>
      <c r="EB25" s="657"/>
      <c r="EC25" s="657"/>
      <c r="ED25" s="657"/>
      <c r="EE25" s="657"/>
      <c r="EF25" s="657"/>
      <c r="EG25" s="657"/>
      <c r="EH25" s="657"/>
      <c r="EI25" s="657"/>
      <c r="EJ25" s="657"/>
      <c r="EK25" s="657"/>
      <c r="EL25" s="749"/>
      <c r="EM25" s="749"/>
    </row>
    <row r="26" spans="2:143" s="6" customFormat="1" ht="14.25" customHeight="1" thickBot="1" x14ac:dyDescent="0.3">
      <c r="B26" s="186">
        <v>15</v>
      </c>
      <c r="C26" s="187" t="s">
        <v>2111</v>
      </c>
      <c r="D26" s="908" t="s">
        <v>2112</v>
      </c>
      <c r="E26" s="188" t="s">
        <v>1996</v>
      </c>
      <c r="F26" s="527">
        <v>3</v>
      </c>
      <c r="G26" s="909">
        <f>SUM(G47,G58,G69,G80,G91,G102,G113,G124,G135,G146)</f>
        <v>7691</v>
      </c>
      <c r="H26" s="910">
        <f t="shared" ref="H26:S26" si="11">SUM(H47,H58,H69,H80,H91,H102,H113,H124,H135,H146)</f>
        <v>7673</v>
      </c>
      <c r="I26" s="911">
        <f t="shared" si="11"/>
        <v>7678</v>
      </c>
      <c r="J26" s="911">
        <f t="shared" si="11"/>
        <v>7663</v>
      </c>
      <c r="K26" s="910">
        <f t="shared" si="11"/>
        <v>8398</v>
      </c>
      <c r="L26" s="910">
        <f t="shared" si="11"/>
        <v>7971</v>
      </c>
      <c r="M26" s="910">
        <f t="shared" si="11"/>
        <v>7990</v>
      </c>
      <c r="N26" s="910">
        <f t="shared" si="11"/>
        <v>8008</v>
      </c>
      <c r="O26" s="912">
        <f>SUM(O47,O58,O69,O80,O91,O102,O113,O124,O135,O146)</f>
        <v>8029</v>
      </c>
      <c r="P26" s="910">
        <f t="shared" si="11"/>
        <v>8056</v>
      </c>
      <c r="Q26" s="910">
        <f t="shared" si="11"/>
        <v>8090</v>
      </c>
      <c r="R26" s="910">
        <f t="shared" si="11"/>
        <v>8122</v>
      </c>
      <c r="S26" s="910">
        <f t="shared" si="11"/>
        <v>8157</v>
      </c>
      <c r="T26" s="913">
        <f>SUM(O26:S26)</f>
        <v>40454</v>
      </c>
      <c r="U26" s="914"/>
      <c r="V26" s="915" t="s">
        <v>2113</v>
      </c>
      <c r="W26" s="916"/>
      <c r="X26" s="657"/>
      <c r="Y26" s="43"/>
      <c r="Z26" s="43"/>
      <c r="AA26" s="14"/>
      <c r="AB26" s="147"/>
      <c r="AC26" s="60"/>
      <c r="AD26" s="60"/>
      <c r="AE26" s="60"/>
      <c r="AF26" s="60"/>
      <c r="AG26" s="60"/>
      <c r="AH26" s="60"/>
      <c r="AI26" s="60"/>
      <c r="AJ26" s="60"/>
      <c r="AK26" s="60"/>
      <c r="AL26" s="60"/>
      <c r="AM26" s="60"/>
      <c r="AN26" s="60"/>
      <c r="AO26" s="60"/>
      <c r="AP26" s="60"/>
      <c r="AQ26" s="147"/>
      <c r="AR26" s="147"/>
      <c r="AS26" s="60"/>
      <c r="AT26" s="60"/>
      <c r="AU26" s="60"/>
      <c r="AV26" s="60"/>
      <c r="AW26" s="60"/>
      <c r="AX26" s="60"/>
      <c r="AY26" s="60"/>
      <c r="AZ26" s="60"/>
      <c r="BA26" s="60"/>
      <c r="BB26" s="60"/>
      <c r="BC26" s="60"/>
      <c r="BD26" s="60"/>
      <c r="BE26" s="60"/>
      <c r="BF26" s="60"/>
      <c r="BG26" s="147"/>
    </row>
    <row r="27" spans="2:143" s="823" customFormat="1" ht="14.25" customHeight="1" thickBot="1" x14ac:dyDescent="0.3">
      <c r="D27" s="917"/>
      <c r="E27" s="905"/>
      <c r="F27" s="905"/>
      <c r="G27" s="906"/>
      <c r="H27" s="906"/>
      <c r="I27" s="906"/>
      <c r="J27" s="906"/>
      <c r="K27" s="906"/>
      <c r="L27" s="906"/>
      <c r="M27" s="906"/>
      <c r="N27" s="906"/>
      <c r="O27" s="906"/>
      <c r="P27" s="906"/>
      <c r="Q27" s="906"/>
      <c r="R27" s="906"/>
      <c r="S27" s="906"/>
      <c r="T27" s="906"/>
      <c r="U27" s="833"/>
      <c r="V27" s="907"/>
      <c r="W27" s="833"/>
      <c r="Y27" s="43"/>
      <c r="Z27" s="43"/>
      <c r="AA27" s="14"/>
      <c r="AB27" s="147"/>
      <c r="AC27" s="60"/>
      <c r="AD27" s="60"/>
      <c r="AE27" s="60"/>
      <c r="AF27" s="60"/>
      <c r="AG27" s="60"/>
      <c r="AH27" s="60"/>
      <c r="AI27" s="60"/>
      <c r="AJ27" s="60"/>
      <c r="AK27" s="60"/>
      <c r="AL27" s="60"/>
      <c r="AM27" s="60"/>
      <c r="AN27" s="60"/>
      <c r="AO27" s="60"/>
      <c r="AP27" s="60"/>
      <c r="AQ27" s="147"/>
      <c r="AR27" s="147"/>
      <c r="AS27" s="60"/>
      <c r="AT27" s="60"/>
      <c r="AU27" s="60"/>
      <c r="AV27" s="60"/>
      <c r="AW27" s="60"/>
      <c r="AX27" s="60"/>
      <c r="AY27" s="60"/>
      <c r="AZ27" s="60"/>
      <c r="BA27" s="60"/>
      <c r="BB27" s="60"/>
      <c r="BC27" s="60"/>
      <c r="BD27" s="60"/>
      <c r="BE27" s="60"/>
      <c r="BF27" s="60"/>
      <c r="BG27" s="14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row>
    <row r="28" spans="2:143" s="823" customFormat="1" ht="15" customHeight="1" thickBot="1" x14ac:dyDescent="0.3">
      <c r="B28" s="830" t="s">
        <v>167</v>
      </c>
      <c r="C28" s="831" t="s">
        <v>2114</v>
      </c>
      <c r="D28" s="904"/>
      <c r="E28" s="918"/>
      <c r="F28" s="918"/>
      <c r="G28" s="919"/>
      <c r="H28" s="919"/>
      <c r="I28" s="919"/>
      <c r="J28" s="919"/>
      <c r="K28" s="919"/>
      <c r="L28" s="919"/>
      <c r="M28" s="919"/>
      <c r="N28" s="919"/>
      <c r="O28" s="919"/>
      <c r="P28" s="919"/>
      <c r="Q28" s="919"/>
      <c r="R28" s="919"/>
      <c r="S28" s="919"/>
      <c r="T28" s="919"/>
      <c r="U28" s="833"/>
      <c r="V28" s="907"/>
      <c r="W28" s="833"/>
      <c r="Y28" s="43"/>
      <c r="Z28" s="43"/>
      <c r="AA28" s="14"/>
      <c r="AB28" s="7"/>
      <c r="AC28" s="60"/>
      <c r="AD28" s="60"/>
      <c r="AE28" s="60"/>
      <c r="AF28" s="60"/>
      <c r="AG28" s="60"/>
      <c r="AH28" s="60"/>
      <c r="AI28" s="60"/>
      <c r="AJ28" s="60"/>
      <c r="AK28" s="60"/>
      <c r="AL28" s="60"/>
      <c r="AM28" s="60"/>
      <c r="AN28" s="60"/>
      <c r="AO28" s="60"/>
      <c r="AP28" s="60"/>
      <c r="AQ28" s="7"/>
      <c r="AR28" s="7"/>
      <c r="AS28" s="60"/>
      <c r="AT28" s="60"/>
      <c r="AU28" s="60"/>
      <c r="AV28" s="60"/>
      <c r="AW28" s="60"/>
      <c r="AX28" s="60"/>
      <c r="AY28" s="60"/>
      <c r="AZ28" s="60"/>
      <c r="BA28" s="60"/>
      <c r="BB28" s="60"/>
      <c r="BC28" s="60"/>
      <c r="BD28" s="60"/>
      <c r="BE28" s="60"/>
      <c r="BF28" s="60"/>
      <c r="BG28" s="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row>
    <row r="29" spans="2:143" s="823" customFormat="1" ht="14.25" customHeight="1" x14ac:dyDescent="0.2">
      <c r="B29" s="834">
        <v>16</v>
      </c>
      <c r="C29" s="835" t="s">
        <v>2115</v>
      </c>
      <c r="D29" s="836" t="s">
        <v>2116</v>
      </c>
      <c r="E29" s="837" t="s">
        <v>41</v>
      </c>
      <c r="F29" s="838">
        <v>3</v>
      </c>
      <c r="G29" s="839">
        <v>0</v>
      </c>
      <c r="H29" s="839">
        <v>0</v>
      </c>
      <c r="I29" s="839">
        <v>0</v>
      </c>
      <c r="J29" s="839">
        <v>0</v>
      </c>
      <c r="K29" s="840">
        <v>0</v>
      </c>
      <c r="L29" s="840">
        <v>0</v>
      </c>
      <c r="M29" s="840">
        <v>0</v>
      </c>
      <c r="N29" s="841">
        <v>0</v>
      </c>
      <c r="O29" s="842">
        <v>0</v>
      </c>
      <c r="P29" s="843">
        <v>0</v>
      </c>
      <c r="Q29" s="843">
        <v>0</v>
      </c>
      <c r="R29" s="843">
        <v>0</v>
      </c>
      <c r="S29" s="843">
        <v>0</v>
      </c>
      <c r="T29" s="920">
        <f t="shared" ref="T29:T35" si="12">SUM(O29:S29)</f>
        <v>0</v>
      </c>
      <c r="U29" s="921"/>
      <c r="V29" s="846"/>
      <c r="W29" s="884" t="s">
        <v>2079</v>
      </c>
      <c r="Y29" s="43">
        <f xml:space="preserve"> IF( SUM( AC29:AP29 ) = 0, 0, $AC$5 )</f>
        <v>0</v>
      </c>
      <c r="Z29" s="43">
        <f xml:space="preserve"> IF( SUM( AS29:BF29 ) = 0, 0, $AS$6 )</f>
        <v>0</v>
      </c>
      <c r="AA29" s="14"/>
      <c r="AB29" s="7"/>
      <c r="AC29" s="61">
        <f>IF('[1]Validation flags'!$O$3=1, IF( ISNUMBER(G29), 0, 1 ),0)</f>
        <v>0</v>
      </c>
      <c r="AD29" s="61">
        <f>IF('[1]Validation flags'!$O$3=1, IF( ISNUMBER(H29), 0, 1 ),0)</f>
        <v>0</v>
      </c>
      <c r="AE29" s="61">
        <f>IF('[1]Validation flags'!$O$3=1, IF( ISNUMBER(I29), 0, 1 ),0)</f>
        <v>0</v>
      </c>
      <c r="AF29" s="61">
        <f>IF('[1]Validation flags'!$O$3=1, IF( ISNUMBER(J29), 0, 1 ),0)</f>
        <v>0</v>
      </c>
      <c r="AG29" s="61">
        <f>IF('[1]Validation flags'!$O$3=1, IF( ISNUMBER(K29), 0, 1 ),0)</f>
        <v>0</v>
      </c>
      <c r="AH29" s="61">
        <f>IF('[1]Validation flags'!$O$3=1, IF( ISNUMBER(L29), 0, 1 ),0)</f>
        <v>0</v>
      </c>
      <c r="AI29" s="61">
        <f>IF('[1]Validation flags'!$O$3=1, IF( ISNUMBER(M29), 0, 1 ),0)</f>
        <v>0</v>
      </c>
      <c r="AJ29" s="61">
        <f>IF('[1]Validation flags'!$O$3=1, IF( ISNUMBER(N29), 0, 1 ),0)</f>
        <v>0</v>
      </c>
      <c r="AK29" s="61">
        <f>IF('[1]Validation flags'!$O$3=1, IF( ISNUMBER(O29), 0, 1 ),0)</f>
        <v>0</v>
      </c>
      <c r="AL29" s="61">
        <f>IF('[1]Validation flags'!$O$3=1, IF( ISNUMBER(P29), 0, 1 ),0)</f>
        <v>0</v>
      </c>
      <c r="AM29" s="61">
        <f>IF('[1]Validation flags'!$O$3=1, IF( ISNUMBER(Q29), 0, 1 ),0)</f>
        <v>0</v>
      </c>
      <c r="AN29" s="61">
        <f>IF('[1]Validation flags'!$O$3=1, IF( ISNUMBER(R29), 0, 1 ),0)</f>
        <v>0</v>
      </c>
      <c r="AO29" s="61">
        <f>IF('[1]Validation flags'!$O$3=1, IF( ISNUMBER(S29), 0, 1 ),0)</f>
        <v>0</v>
      </c>
      <c r="AP29" s="60"/>
      <c r="AQ29" s="7"/>
      <c r="AR29" s="7"/>
      <c r="AS29" s="61">
        <f t="shared" ref="AS29:BE30" si="13">IF(G29&lt;0,1,0)</f>
        <v>0</v>
      </c>
      <c r="AT29" s="61">
        <f t="shared" si="13"/>
        <v>0</v>
      </c>
      <c r="AU29" s="61">
        <f t="shared" si="13"/>
        <v>0</v>
      </c>
      <c r="AV29" s="61">
        <f t="shared" si="13"/>
        <v>0</v>
      </c>
      <c r="AW29" s="61">
        <f t="shared" si="13"/>
        <v>0</v>
      </c>
      <c r="AX29" s="61">
        <f t="shared" si="13"/>
        <v>0</v>
      </c>
      <c r="AY29" s="61">
        <f t="shared" si="13"/>
        <v>0</v>
      </c>
      <c r="AZ29" s="61">
        <f t="shared" si="13"/>
        <v>0</v>
      </c>
      <c r="BA29" s="61">
        <f t="shared" si="13"/>
        <v>0</v>
      </c>
      <c r="BB29" s="61">
        <f t="shared" si="13"/>
        <v>0</v>
      </c>
      <c r="BC29" s="61">
        <f t="shared" si="13"/>
        <v>0</v>
      </c>
      <c r="BD29" s="61">
        <f t="shared" si="13"/>
        <v>0</v>
      </c>
      <c r="BE29" s="61">
        <f t="shared" si="13"/>
        <v>0</v>
      </c>
      <c r="BF29" s="60"/>
      <c r="BG29" s="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row>
    <row r="30" spans="2:143" s="823" customFormat="1" ht="14.25" customHeight="1" x14ac:dyDescent="0.2">
      <c r="B30" s="343">
        <v>17</v>
      </c>
      <c r="C30" s="922" t="s">
        <v>2117</v>
      </c>
      <c r="D30" s="848" t="s">
        <v>2118</v>
      </c>
      <c r="E30" s="849" t="s">
        <v>41</v>
      </c>
      <c r="F30" s="850">
        <v>3</v>
      </c>
      <c r="G30" s="851">
        <v>0</v>
      </c>
      <c r="H30" s="851">
        <v>0</v>
      </c>
      <c r="I30" s="851">
        <v>0</v>
      </c>
      <c r="J30" s="851">
        <v>0</v>
      </c>
      <c r="K30" s="852">
        <v>0</v>
      </c>
      <c r="L30" s="852">
        <v>0</v>
      </c>
      <c r="M30" s="852">
        <v>0</v>
      </c>
      <c r="N30" s="853">
        <v>0</v>
      </c>
      <c r="O30" s="851">
        <v>0</v>
      </c>
      <c r="P30" s="851">
        <v>0</v>
      </c>
      <c r="Q30" s="851">
        <v>0</v>
      </c>
      <c r="R30" s="851">
        <v>0</v>
      </c>
      <c r="S30" s="852">
        <v>0</v>
      </c>
      <c r="T30" s="923">
        <f t="shared" si="12"/>
        <v>0</v>
      </c>
      <c r="U30" s="921"/>
      <c r="V30" s="855"/>
      <c r="W30" s="856" t="s">
        <v>2079</v>
      </c>
      <c r="Y30" s="43">
        <f xml:space="preserve"> IF( SUM( AC30:AP30 ) = 0, 0, $AC$5 )</f>
        <v>0</v>
      </c>
      <c r="Z30" s="43">
        <f xml:space="preserve"> IF( SUM( AS30:BF30 ) = 0, 0, $AS$6 )</f>
        <v>0</v>
      </c>
      <c r="AA30" s="14"/>
      <c r="AB30" s="7"/>
      <c r="AC30" s="61">
        <f>IF('[1]Validation flags'!$O$3=1, IF( ISNUMBER(G30), 0, 1 ),0)</f>
        <v>0</v>
      </c>
      <c r="AD30" s="61">
        <f>IF('[1]Validation flags'!$O$3=1, IF( ISNUMBER(H30), 0, 1 ),0)</f>
        <v>0</v>
      </c>
      <c r="AE30" s="61">
        <f>IF('[1]Validation flags'!$O$3=1, IF( ISNUMBER(I30), 0, 1 ),0)</f>
        <v>0</v>
      </c>
      <c r="AF30" s="61">
        <f>IF('[1]Validation flags'!$O$3=1, IF( ISNUMBER(J30), 0, 1 ),0)</f>
        <v>0</v>
      </c>
      <c r="AG30" s="61">
        <f>IF('[1]Validation flags'!$O$3=1, IF( ISNUMBER(K30), 0, 1 ),0)</f>
        <v>0</v>
      </c>
      <c r="AH30" s="61">
        <f>IF('[1]Validation flags'!$O$3=1, IF( ISNUMBER(L30), 0, 1 ),0)</f>
        <v>0</v>
      </c>
      <c r="AI30" s="61">
        <f>IF('[1]Validation flags'!$O$3=1, IF( ISNUMBER(M30), 0, 1 ),0)</f>
        <v>0</v>
      </c>
      <c r="AJ30" s="61">
        <f>IF('[1]Validation flags'!$O$3=1, IF( ISNUMBER(N30), 0, 1 ),0)</f>
        <v>0</v>
      </c>
      <c r="AK30" s="61">
        <f>IF('[1]Validation flags'!$O$3=1, IF( ISNUMBER(O30), 0, 1 ),0)</f>
        <v>0</v>
      </c>
      <c r="AL30" s="61">
        <f>IF('[1]Validation flags'!$O$3=1, IF( ISNUMBER(P30), 0, 1 ),0)</f>
        <v>0</v>
      </c>
      <c r="AM30" s="61">
        <f>IF('[1]Validation flags'!$O$3=1, IF( ISNUMBER(Q30), 0, 1 ),0)</f>
        <v>0</v>
      </c>
      <c r="AN30" s="61">
        <f>IF('[1]Validation flags'!$O$3=1, IF( ISNUMBER(R30), 0, 1 ),0)</f>
        <v>0</v>
      </c>
      <c r="AO30" s="61">
        <f>IF('[1]Validation flags'!$O$3=1, IF( ISNUMBER(S30), 0, 1 ),0)</f>
        <v>0</v>
      </c>
      <c r="AP30" s="60"/>
      <c r="AQ30" s="7"/>
      <c r="AR30" s="7"/>
      <c r="AS30" s="61">
        <f t="shared" si="13"/>
        <v>0</v>
      </c>
      <c r="AT30" s="61">
        <f t="shared" si="13"/>
        <v>0</v>
      </c>
      <c r="AU30" s="61">
        <f t="shared" si="13"/>
        <v>0</v>
      </c>
      <c r="AV30" s="61">
        <f t="shared" si="13"/>
        <v>0</v>
      </c>
      <c r="AW30" s="61">
        <f t="shared" si="13"/>
        <v>0</v>
      </c>
      <c r="AX30" s="61">
        <f t="shared" si="13"/>
        <v>0</v>
      </c>
      <c r="AY30" s="61">
        <f t="shared" si="13"/>
        <v>0</v>
      </c>
      <c r="AZ30" s="61">
        <f t="shared" si="13"/>
        <v>0</v>
      </c>
      <c r="BA30" s="61">
        <f t="shared" si="13"/>
        <v>0</v>
      </c>
      <c r="BB30" s="61">
        <f t="shared" si="13"/>
        <v>0</v>
      </c>
      <c r="BC30" s="61">
        <f t="shared" si="13"/>
        <v>0</v>
      </c>
      <c r="BD30" s="61">
        <f t="shared" si="13"/>
        <v>0</v>
      </c>
      <c r="BE30" s="61">
        <f t="shared" si="13"/>
        <v>0</v>
      </c>
      <c r="BF30" s="60"/>
      <c r="BG30" s="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row>
    <row r="31" spans="2:143" s="823" customFormat="1" ht="14.25" customHeight="1" x14ac:dyDescent="0.2">
      <c r="B31" s="343">
        <v>18</v>
      </c>
      <c r="C31" s="922" t="s">
        <v>2119</v>
      </c>
      <c r="D31" s="848" t="s">
        <v>2120</v>
      </c>
      <c r="E31" s="849" t="s">
        <v>41</v>
      </c>
      <c r="F31" s="850">
        <v>3</v>
      </c>
      <c r="G31" s="924">
        <f t="shared" ref="G31:R31" si="14">G29-G30</f>
        <v>0</v>
      </c>
      <c r="H31" s="925">
        <f t="shared" si="14"/>
        <v>0</v>
      </c>
      <c r="I31" s="925">
        <f t="shared" si="14"/>
        <v>0</v>
      </c>
      <c r="J31" s="925">
        <f t="shared" si="14"/>
        <v>0</v>
      </c>
      <c r="K31" s="925">
        <f t="shared" si="14"/>
        <v>0</v>
      </c>
      <c r="L31" s="925">
        <f t="shared" si="14"/>
        <v>0</v>
      </c>
      <c r="M31" s="925">
        <f t="shared" si="14"/>
        <v>0</v>
      </c>
      <c r="N31" s="926">
        <f>N29-N30</f>
        <v>0</v>
      </c>
      <c r="O31" s="927">
        <f t="shared" si="14"/>
        <v>0</v>
      </c>
      <c r="P31" s="925">
        <f t="shared" si="14"/>
        <v>0</v>
      </c>
      <c r="Q31" s="925">
        <f>Q29-Q30</f>
        <v>0</v>
      </c>
      <c r="R31" s="925">
        <f t="shared" si="14"/>
        <v>0</v>
      </c>
      <c r="S31" s="925">
        <f>S29-S30</f>
        <v>0</v>
      </c>
      <c r="T31" s="923">
        <f t="shared" si="12"/>
        <v>0</v>
      </c>
      <c r="U31" s="921"/>
      <c r="V31" s="855" t="s">
        <v>2121</v>
      </c>
      <c r="W31" s="856"/>
      <c r="Y31" s="43"/>
      <c r="Z31" s="43"/>
      <c r="AA31" s="14"/>
      <c r="AB31" s="7"/>
      <c r="AC31" s="60"/>
      <c r="AD31" s="60"/>
      <c r="AE31" s="60"/>
      <c r="AF31" s="60"/>
      <c r="AG31" s="60"/>
      <c r="AH31" s="60"/>
      <c r="AI31" s="60"/>
      <c r="AJ31" s="60"/>
      <c r="AK31" s="60"/>
      <c r="AL31" s="60"/>
      <c r="AM31" s="60"/>
      <c r="AN31" s="60"/>
      <c r="AO31" s="60"/>
      <c r="AP31" s="60"/>
      <c r="AQ31" s="7"/>
      <c r="AR31" s="7"/>
      <c r="AS31" s="60"/>
      <c r="AT31" s="60"/>
      <c r="AU31" s="60"/>
      <c r="AV31" s="60"/>
      <c r="AW31" s="60"/>
      <c r="AX31" s="60"/>
      <c r="AY31" s="60"/>
      <c r="AZ31" s="60"/>
      <c r="BA31" s="60"/>
      <c r="BB31" s="60"/>
      <c r="BC31" s="60"/>
      <c r="BD31" s="60"/>
      <c r="BE31" s="60"/>
      <c r="BF31" s="60"/>
      <c r="BG31" s="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row>
    <row r="32" spans="2:143" s="823" customFormat="1" ht="14.25" customHeight="1" x14ac:dyDescent="0.2">
      <c r="B32" s="343">
        <v>19</v>
      </c>
      <c r="C32" s="922" t="s">
        <v>2122</v>
      </c>
      <c r="D32" s="848" t="s">
        <v>2123</v>
      </c>
      <c r="E32" s="849" t="s">
        <v>41</v>
      </c>
      <c r="F32" s="850">
        <v>3</v>
      </c>
      <c r="G32" s="851">
        <v>0</v>
      </c>
      <c r="H32" s="851">
        <v>0</v>
      </c>
      <c r="I32" s="851">
        <v>0</v>
      </c>
      <c r="J32" s="851">
        <v>0</v>
      </c>
      <c r="K32" s="852">
        <v>0</v>
      </c>
      <c r="L32" s="852">
        <v>0</v>
      </c>
      <c r="M32" s="852">
        <v>0</v>
      </c>
      <c r="N32" s="853">
        <v>0</v>
      </c>
      <c r="O32" s="851">
        <v>0</v>
      </c>
      <c r="P32" s="851">
        <v>0</v>
      </c>
      <c r="Q32" s="851">
        <v>0</v>
      </c>
      <c r="R32" s="851">
        <v>0</v>
      </c>
      <c r="S32" s="852">
        <v>0</v>
      </c>
      <c r="T32" s="923">
        <f t="shared" si="12"/>
        <v>0</v>
      </c>
      <c r="U32" s="921"/>
      <c r="V32" s="855"/>
      <c r="W32" s="856" t="s">
        <v>2079</v>
      </c>
      <c r="Y32" s="43">
        <f xml:space="preserve"> IF( SUM( AC32:AP32 ) = 0, 0, $AC$5 )</f>
        <v>0</v>
      </c>
      <c r="Z32" s="43">
        <f xml:space="preserve"> IF( SUM( AS32:BF32 ) = 0, 0, $AS$6 )</f>
        <v>0</v>
      </c>
      <c r="AA32" s="14"/>
      <c r="AB32" s="7"/>
      <c r="AC32" s="61">
        <f>IF('[1]Validation flags'!$O$3=1, IF( ISNUMBER(G32), 0, 1 ),0)</f>
        <v>0</v>
      </c>
      <c r="AD32" s="61">
        <f>IF('[1]Validation flags'!$O$3=1, IF( ISNUMBER(H32), 0, 1 ),0)</f>
        <v>0</v>
      </c>
      <c r="AE32" s="61">
        <f>IF('[1]Validation flags'!$O$3=1, IF( ISNUMBER(I32), 0, 1 ),0)</f>
        <v>0</v>
      </c>
      <c r="AF32" s="61">
        <f>IF('[1]Validation flags'!$O$3=1, IF( ISNUMBER(J32), 0, 1 ),0)</f>
        <v>0</v>
      </c>
      <c r="AG32" s="61">
        <f>IF('[1]Validation flags'!$O$3=1, IF( ISNUMBER(K32), 0, 1 ),0)</f>
        <v>0</v>
      </c>
      <c r="AH32" s="61">
        <f>IF('[1]Validation flags'!$O$3=1, IF( ISNUMBER(L32), 0, 1 ),0)</f>
        <v>0</v>
      </c>
      <c r="AI32" s="61">
        <f>IF('[1]Validation flags'!$O$3=1, IF( ISNUMBER(M32), 0, 1 ),0)</f>
        <v>0</v>
      </c>
      <c r="AJ32" s="61">
        <f>IF('[1]Validation flags'!$O$3=1, IF( ISNUMBER(N32), 0, 1 ),0)</f>
        <v>0</v>
      </c>
      <c r="AK32" s="61">
        <f>IF('[1]Validation flags'!$O$3=1, IF( ISNUMBER(O32), 0, 1 ),0)</f>
        <v>0</v>
      </c>
      <c r="AL32" s="61">
        <f>IF('[1]Validation flags'!$O$3=1, IF( ISNUMBER(P32), 0, 1 ),0)</f>
        <v>0</v>
      </c>
      <c r="AM32" s="61">
        <f>IF('[1]Validation flags'!$O$3=1, IF( ISNUMBER(Q32), 0, 1 ),0)</f>
        <v>0</v>
      </c>
      <c r="AN32" s="61">
        <f>IF('[1]Validation flags'!$O$3=1, IF( ISNUMBER(R32), 0, 1 ),0)</f>
        <v>0</v>
      </c>
      <c r="AO32" s="61">
        <f>IF('[1]Validation flags'!$O$3=1, IF( ISNUMBER(S32), 0, 1 ),0)</f>
        <v>0</v>
      </c>
      <c r="AP32" s="60"/>
      <c r="AQ32" s="147"/>
      <c r="AR32" s="7"/>
      <c r="AS32" s="61">
        <f t="shared" ref="AS32:BE33" si="15">IF(G32&lt;0,1,0)</f>
        <v>0</v>
      </c>
      <c r="AT32" s="61">
        <f t="shared" si="15"/>
        <v>0</v>
      </c>
      <c r="AU32" s="61">
        <f t="shared" si="15"/>
        <v>0</v>
      </c>
      <c r="AV32" s="61">
        <f t="shared" si="15"/>
        <v>0</v>
      </c>
      <c r="AW32" s="61">
        <f t="shared" si="15"/>
        <v>0</v>
      </c>
      <c r="AX32" s="61">
        <f t="shared" si="15"/>
        <v>0</v>
      </c>
      <c r="AY32" s="61">
        <f t="shared" si="15"/>
        <v>0</v>
      </c>
      <c r="AZ32" s="61">
        <f t="shared" si="15"/>
        <v>0</v>
      </c>
      <c r="BA32" s="61">
        <f t="shared" si="15"/>
        <v>0</v>
      </c>
      <c r="BB32" s="61">
        <f t="shared" si="15"/>
        <v>0</v>
      </c>
      <c r="BC32" s="61">
        <f t="shared" si="15"/>
        <v>0</v>
      </c>
      <c r="BD32" s="61">
        <f t="shared" si="15"/>
        <v>0</v>
      </c>
      <c r="BE32" s="61">
        <f t="shared" si="15"/>
        <v>0</v>
      </c>
      <c r="BF32" s="60"/>
      <c r="BG32" s="14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row>
    <row r="33" spans="2:136" s="823" customFormat="1" ht="14.25" customHeight="1" x14ac:dyDescent="0.2">
      <c r="B33" s="343">
        <v>20</v>
      </c>
      <c r="C33" s="922" t="s">
        <v>2124</v>
      </c>
      <c r="D33" s="848" t="s">
        <v>2125</v>
      </c>
      <c r="E33" s="849" t="s">
        <v>41</v>
      </c>
      <c r="F33" s="850">
        <v>3</v>
      </c>
      <c r="G33" s="851">
        <v>0</v>
      </c>
      <c r="H33" s="851">
        <v>0</v>
      </c>
      <c r="I33" s="851">
        <v>0</v>
      </c>
      <c r="J33" s="851">
        <v>0</v>
      </c>
      <c r="K33" s="852">
        <v>0</v>
      </c>
      <c r="L33" s="852">
        <v>0</v>
      </c>
      <c r="M33" s="852">
        <v>0</v>
      </c>
      <c r="N33" s="853">
        <v>0</v>
      </c>
      <c r="O33" s="851">
        <v>0</v>
      </c>
      <c r="P33" s="851">
        <v>0</v>
      </c>
      <c r="Q33" s="851">
        <v>0</v>
      </c>
      <c r="R33" s="851">
        <v>0</v>
      </c>
      <c r="S33" s="852">
        <v>0</v>
      </c>
      <c r="T33" s="923">
        <f t="shared" si="12"/>
        <v>0</v>
      </c>
      <c r="U33" s="921"/>
      <c r="V33" s="855"/>
      <c r="W33" s="856" t="s">
        <v>2079</v>
      </c>
      <c r="Y33" s="43">
        <f xml:space="preserve"> IF( SUM( AC33:AP33 ) = 0, 0, $AC$5 )</f>
        <v>0</v>
      </c>
      <c r="Z33" s="43">
        <f xml:space="preserve"> IF( SUM( AS33:BF33 ) = 0, 0, $AS$6 )</f>
        <v>0</v>
      </c>
      <c r="AA33" s="14"/>
      <c r="AB33" s="7"/>
      <c r="AC33" s="61">
        <f>IF('[1]Validation flags'!$O$3=1, IF( ISNUMBER(G33), 0, 1 ),0)</f>
        <v>0</v>
      </c>
      <c r="AD33" s="61">
        <f>IF('[1]Validation flags'!$O$3=1, IF( ISNUMBER(H33), 0, 1 ),0)</f>
        <v>0</v>
      </c>
      <c r="AE33" s="61">
        <f>IF('[1]Validation flags'!$O$3=1, IF( ISNUMBER(I33), 0, 1 ),0)</f>
        <v>0</v>
      </c>
      <c r="AF33" s="61">
        <f>IF('[1]Validation flags'!$O$3=1, IF( ISNUMBER(J33), 0, 1 ),0)</f>
        <v>0</v>
      </c>
      <c r="AG33" s="61">
        <f>IF('[1]Validation flags'!$O$3=1, IF( ISNUMBER(K33), 0, 1 ),0)</f>
        <v>0</v>
      </c>
      <c r="AH33" s="61">
        <f>IF('[1]Validation flags'!$O$3=1, IF( ISNUMBER(L33), 0, 1 ),0)</f>
        <v>0</v>
      </c>
      <c r="AI33" s="61">
        <f>IF('[1]Validation flags'!$O$3=1, IF( ISNUMBER(M33), 0, 1 ),0)</f>
        <v>0</v>
      </c>
      <c r="AJ33" s="61">
        <f>IF('[1]Validation flags'!$O$3=1, IF( ISNUMBER(N33), 0, 1 ),0)</f>
        <v>0</v>
      </c>
      <c r="AK33" s="61">
        <f>IF('[1]Validation flags'!$O$3=1, IF( ISNUMBER(O33), 0, 1 ),0)</f>
        <v>0</v>
      </c>
      <c r="AL33" s="61">
        <f>IF('[1]Validation flags'!$O$3=1, IF( ISNUMBER(P33), 0, 1 ),0)</f>
        <v>0</v>
      </c>
      <c r="AM33" s="61">
        <f>IF('[1]Validation flags'!$O$3=1, IF( ISNUMBER(Q33), 0, 1 ),0)</f>
        <v>0</v>
      </c>
      <c r="AN33" s="61">
        <f>IF('[1]Validation flags'!$O$3=1, IF( ISNUMBER(R33), 0, 1 ),0)</f>
        <v>0</v>
      </c>
      <c r="AO33" s="61">
        <f>IF('[1]Validation flags'!$O$3=1, IF( ISNUMBER(S33), 0, 1 ),0)</f>
        <v>0</v>
      </c>
      <c r="AP33" s="60"/>
      <c r="AQ33" s="7"/>
      <c r="AR33" s="7"/>
      <c r="AS33" s="61">
        <f t="shared" si="15"/>
        <v>0</v>
      </c>
      <c r="AT33" s="61">
        <f t="shared" si="15"/>
        <v>0</v>
      </c>
      <c r="AU33" s="61">
        <f t="shared" si="15"/>
        <v>0</v>
      </c>
      <c r="AV33" s="61">
        <f t="shared" si="15"/>
        <v>0</v>
      </c>
      <c r="AW33" s="61">
        <f t="shared" si="15"/>
        <v>0</v>
      </c>
      <c r="AX33" s="61">
        <f t="shared" si="15"/>
        <v>0</v>
      </c>
      <c r="AY33" s="61">
        <f t="shared" si="15"/>
        <v>0</v>
      </c>
      <c r="AZ33" s="61">
        <f t="shared" si="15"/>
        <v>0</v>
      </c>
      <c r="BA33" s="61">
        <f t="shared" si="15"/>
        <v>0</v>
      </c>
      <c r="BB33" s="61">
        <f t="shared" si="15"/>
        <v>0</v>
      </c>
      <c r="BC33" s="61">
        <f t="shared" si="15"/>
        <v>0</v>
      </c>
      <c r="BD33" s="61">
        <f t="shared" si="15"/>
        <v>0</v>
      </c>
      <c r="BE33" s="61">
        <f t="shared" si="15"/>
        <v>0</v>
      </c>
      <c r="BF33" s="60"/>
      <c r="BG33" s="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row>
    <row r="34" spans="2:136" s="823" customFormat="1" ht="14.25" customHeight="1" x14ac:dyDescent="0.2">
      <c r="B34" s="343">
        <v>21</v>
      </c>
      <c r="C34" s="922" t="s">
        <v>2126</v>
      </c>
      <c r="D34" s="848" t="s">
        <v>2127</v>
      </c>
      <c r="E34" s="849" t="s">
        <v>41</v>
      </c>
      <c r="F34" s="850">
        <v>3</v>
      </c>
      <c r="G34" s="924">
        <f>G32-G33</f>
        <v>0</v>
      </c>
      <c r="H34" s="925">
        <f t="shared" ref="H34:R34" si="16">H32-H33</f>
        <v>0</v>
      </c>
      <c r="I34" s="925">
        <f t="shared" si="16"/>
        <v>0</v>
      </c>
      <c r="J34" s="925">
        <f t="shared" si="16"/>
        <v>0</v>
      </c>
      <c r="K34" s="925">
        <f t="shared" si="16"/>
        <v>0</v>
      </c>
      <c r="L34" s="925">
        <f t="shared" si="16"/>
        <v>0</v>
      </c>
      <c r="M34" s="925">
        <f t="shared" si="16"/>
        <v>0</v>
      </c>
      <c r="N34" s="926">
        <f t="shared" si="16"/>
        <v>0</v>
      </c>
      <c r="O34" s="927">
        <f>O32-O33</f>
        <v>0</v>
      </c>
      <c r="P34" s="925">
        <f t="shared" si="16"/>
        <v>0</v>
      </c>
      <c r="Q34" s="925">
        <f>Q32-Q33</f>
        <v>0</v>
      </c>
      <c r="R34" s="925">
        <f t="shared" si="16"/>
        <v>0</v>
      </c>
      <c r="S34" s="925">
        <f>S32-S33</f>
        <v>0</v>
      </c>
      <c r="T34" s="923">
        <f t="shared" si="12"/>
        <v>0</v>
      </c>
      <c r="U34" s="921"/>
      <c r="V34" s="855" t="s">
        <v>2128</v>
      </c>
      <c r="W34" s="856"/>
      <c r="Y34" s="43"/>
      <c r="Z34" s="43"/>
      <c r="AA34" s="14"/>
      <c r="AB34" s="7"/>
      <c r="AC34" s="60"/>
      <c r="AD34" s="60"/>
      <c r="AE34" s="60"/>
      <c r="AF34" s="60"/>
      <c r="AG34" s="60"/>
      <c r="AH34" s="60"/>
      <c r="AI34" s="60"/>
      <c r="AJ34" s="60"/>
      <c r="AK34" s="60"/>
      <c r="AL34" s="60"/>
      <c r="AM34" s="60"/>
      <c r="AN34" s="60"/>
      <c r="AO34" s="60"/>
      <c r="AP34" s="60"/>
      <c r="AQ34" s="7"/>
      <c r="AR34" s="7"/>
      <c r="AS34" s="60"/>
      <c r="AT34" s="60"/>
      <c r="AU34" s="60"/>
      <c r="AV34" s="60"/>
      <c r="AW34" s="60"/>
      <c r="AX34" s="60"/>
      <c r="AY34" s="60"/>
      <c r="AZ34" s="60"/>
      <c r="BA34" s="60"/>
      <c r="BB34" s="60"/>
      <c r="BC34" s="60"/>
      <c r="BD34" s="60"/>
      <c r="BE34" s="60"/>
      <c r="BF34" s="60"/>
      <c r="BG34" s="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row>
    <row r="35" spans="2:136" s="823" customFormat="1" thickBot="1" x14ac:dyDescent="0.25">
      <c r="B35" s="861">
        <v>22</v>
      </c>
      <c r="C35" s="928" t="s">
        <v>2129</v>
      </c>
      <c r="D35" s="863" t="s">
        <v>2130</v>
      </c>
      <c r="E35" s="864" t="s">
        <v>41</v>
      </c>
      <c r="F35" s="865">
        <v>3</v>
      </c>
      <c r="G35" s="929">
        <f t="shared" ref="G35:R35" si="17">G31+G34</f>
        <v>0</v>
      </c>
      <c r="H35" s="467">
        <f>H31+H34</f>
        <v>0</v>
      </c>
      <c r="I35" s="467">
        <f t="shared" si="17"/>
        <v>0</v>
      </c>
      <c r="J35" s="467">
        <f t="shared" si="17"/>
        <v>0</v>
      </c>
      <c r="K35" s="467">
        <f t="shared" si="17"/>
        <v>0</v>
      </c>
      <c r="L35" s="467">
        <f t="shared" si="17"/>
        <v>0</v>
      </c>
      <c r="M35" s="467">
        <f t="shared" si="17"/>
        <v>0</v>
      </c>
      <c r="N35" s="468">
        <f t="shared" si="17"/>
        <v>0</v>
      </c>
      <c r="O35" s="466">
        <f>O31+O34</f>
        <v>0</v>
      </c>
      <c r="P35" s="467">
        <f>P31+P34</f>
        <v>0</v>
      </c>
      <c r="Q35" s="467">
        <f t="shared" si="17"/>
        <v>0</v>
      </c>
      <c r="R35" s="467">
        <f t="shared" si="17"/>
        <v>0</v>
      </c>
      <c r="S35" s="467">
        <f>S31+S34</f>
        <v>0</v>
      </c>
      <c r="T35" s="930">
        <f t="shared" si="12"/>
        <v>0</v>
      </c>
      <c r="U35" s="921"/>
      <c r="V35" s="869" t="s">
        <v>2131</v>
      </c>
      <c r="W35" s="870"/>
      <c r="Y35" s="43"/>
      <c r="Z35" s="43"/>
      <c r="AA35" s="14"/>
      <c r="AB35" s="7"/>
      <c r="AC35" s="60"/>
      <c r="AD35" s="60"/>
      <c r="AE35" s="60"/>
      <c r="AF35" s="60"/>
      <c r="AG35" s="60"/>
      <c r="AH35" s="60"/>
      <c r="AI35" s="60"/>
      <c r="AJ35" s="60"/>
      <c r="AK35" s="60"/>
      <c r="AL35" s="60"/>
      <c r="AM35" s="60"/>
      <c r="AN35" s="60"/>
      <c r="AO35" s="60"/>
      <c r="AP35" s="60"/>
      <c r="AQ35" s="7"/>
      <c r="AR35" s="7"/>
      <c r="AS35" s="60"/>
      <c r="AT35" s="60"/>
      <c r="AU35" s="60"/>
      <c r="AV35" s="60"/>
      <c r="AW35" s="60"/>
      <c r="AX35" s="60"/>
      <c r="AY35" s="60"/>
      <c r="AZ35" s="60"/>
      <c r="BA35" s="60"/>
      <c r="BB35" s="60"/>
      <c r="BC35" s="60"/>
      <c r="BD35" s="60"/>
      <c r="BE35" s="60"/>
      <c r="BF35" s="60"/>
      <c r="BG35" s="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row>
    <row r="36" spans="2:136" s="823" customFormat="1" ht="15" customHeight="1" thickBot="1" x14ac:dyDescent="0.3">
      <c r="B36" s="931"/>
      <c r="C36" s="826"/>
      <c r="D36" s="904"/>
      <c r="E36" s="932"/>
      <c r="F36" s="933"/>
      <c r="G36" s="857"/>
      <c r="H36" s="857"/>
      <c r="I36" s="857"/>
      <c r="J36" s="857"/>
      <c r="K36" s="857"/>
      <c r="L36" s="857"/>
      <c r="M36" s="857"/>
      <c r="N36" s="857"/>
      <c r="O36" s="857"/>
      <c r="P36" s="857"/>
      <c r="Q36" s="857"/>
      <c r="R36" s="857"/>
      <c r="S36" s="857"/>
      <c r="T36" s="857"/>
      <c r="U36" s="381"/>
      <c r="V36" s="934"/>
      <c r="W36" s="833"/>
      <c r="Y36" s="43"/>
      <c r="Z36" s="43"/>
      <c r="AA36" s="14"/>
      <c r="AB36" s="7"/>
      <c r="AC36" s="60"/>
      <c r="AD36" s="60"/>
      <c r="AE36" s="60"/>
      <c r="AF36" s="60"/>
      <c r="AG36" s="60"/>
      <c r="AH36" s="60"/>
      <c r="AI36" s="60"/>
      <c r="AJ36" s="60"/>
      <c r="AK36" s="60"/>
      <c r="AL36" s="60"/>
      <c r="AM36" s="60"/>
      <c r="AN36" s="60"/>
      <c r="AO36" s="60"/>
      <c r="AP36" s="60"/>
      <c r="AQ36" s="7"/>
      <c r="AR36" s="7"/>
      <c r="AS36" s="60"/>
      <c r="AT36" s="60"/>
      <c r="AU36" s="60"/>
      <c r="AV36" s="60"/>
      <c r="AW36" s="60"/>
      <c r="AX36" s="60"/>
      <c r="AY36" s="60"/>
      <c r="AZ36" s="60"/>
      <c r="BA36" s="60"/>
      <c r="BB36" s="60"/>
      <c r="BC36" s="60"/>
      <c r="BD36" s="60"/>
      <c r="BE36" s="60"/>
      <c r="BF36" s="60"/>
      <c r="BG36" s="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row>
    <row r="37" spans="2:136" s="823" customFormat="1" ht="15" customHeight="1" thickBot="1" x14ac:dyDescent="0.3">
      <c r="B37" s="830" t="s">
        <v>187</v>
      </c>
      <c r="C37" s="831" t="s">
        <v>2024</v>
      </c>
      <c r="D37" s="904"/>
      <c r="E37" s="918"/>
      <c r="F37" s="918"/>
      <c r="G37" s="919"/>
      <c r="H37" s="919"/>
      <c r="I37" s="919"/>
      <c r="J37" s="919"/>
      <c r="K37" s="919"/>
      <c r="L37" s="857"/>
      <c r="M37" s="857"/>
      <c r="N37" s="857"/>
      <c r="O37" s="857"/>
      <c r="P37" s="857"/>
      <c r="Q37" s="857"/>
      <c r="R37" s="857"/>
      <c r="S37" s="857"/>
      <c r="T37" s="857"/>
      <c r="U37" s="381"/>
      <c r="V37" s="934"/>
      <c r="W37" s="833"/>
      <c r="Y37" s="43"/>
      <c r="Z37" s="43"/>
      <c r="AA37" s="14"/>
      <c r="AB37" s="7"/>
      <c r="AC37" s="60"/>
      <c r="AD37" s="60"/>
      <c r="AE37" s="60"/>
      <c r="AF37" s="60"/>
      <c r="AG37" s="60"/>
      <c r="AH37" s="60"/>
      <c r="AI37" s="60"/>
      <c r="AJ37" s="60"/>
      <c r="AK37" s="60"/>
      <c r="AL37" s="60"/>
      <c r="AM37" s="60"/>
      <c r="AN37" s="60"/>
      <c r="AO37" s="60"/>
      <c r="AP37" s="60"/>
      <c r="AQ37" s="7"/>
      <c r="AR37" s="7"/>
      <c r="AS37" s="60"/>
      <c r="AT37" s="60"/>
      <c r="AU37" s="60"/>
      <c r="AV37" s="60"/>
      <c r="AW37" s="60"/>
      <c r="AX37" s="60"/>
      <c r="AY37" s="60"/>
      <c r="AZ37" s="60"/>
      <c r="BA37" s="60"/>
      <c r="BB37" s="60"/>
      <c r="BC37" s="60"/>
      <c r="BD37" s="60"/>
      <c r="BE37" s="60"/>
      <c r="BF37" s="60"/>
      <c r="BG37" s="7"/>
      <c r="BH37" s="257"/>
      <c r="BI37" s="257"/>
      <c r="BJ37" s="257"/>
      <c r="BK37" s="257"/>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row>
    <row r="38" spans="2:136" s="823" customFormat="1" ht="15" customHeight="1" x14ac:dyDescent="0.2">
      <c r="B38" s="834">
        <v>23</v>
      </c>
      <c r="C38" s="794" t="s">
        <v>2025</v>
      </c>
      <c r="D38" s="836" t="s">
        <v>2132</v>
      </c>
      <c r="E38" s="837" t="s">
        <v>41</v>
      </c>
      <c r="F38" s="935">
        <v>3</v>
      </c>
      <c r="G38" s="936">
        <v>2.7281809800738005E-3</v>
      </c>
      <c r="H38" s="839">
        <v>2.8092207952566057E-3</v>
      </c>
      <c r="I38" s="839">
        <v>2.8653748576145176E-3</v>
      </c>
      <c r="J38" s="839">
        <v>2.8965979261693299E-3</v>
      </c>
      <c r="K38" s="840">
        <v>2.9599406562122723E-3</v>
      </c>
      <c r="L38" s="840">
        <v>3.0750156139336157E-3</v>
      </c>
      <c r="M38" s="840">
        <v>3.1833850000000008E-3</v>
      </c>
      <c r="N38" s="841">
        <v>2.6471925000000002E-3</v>
      </c>
      <c r="O38" s="839">
        <v>2.6471950000000006E-3</v>
      </c>
      <c r="P38" s="839">
        <v>2.4922670000000003E-3</v>
      </c>
      <c r="Q38" s="839">
        <v>2.4821555000000008E-3</v>
      </c>
      <c r="R38" s="839">
        <v>2.447515500000001E-3</v>
      </c>
      <c r="S38" s="840">
        <v>2.3146440000000002E-3</v>
      </c>
      <c r="T38" s="920">
        <f>SUM(O38:S38)</f>
        <v>1.2383777000000002E-2</v>
      </c>
      <c r="U38" s="921"/>
      <c r="V38" s="937"/>
      <c r="W38" s="884" t="s">
        <v>2079</v>
      </c>
      <c r="Y38" s="43">
        <f xml:space="preserve"> IF( SUM( AC38:AP38 ) = 0, 0, $AC$5 )</f>
        <v>0</v>
      </c>
      <c r="Z38" s="43">
        <f xml:space="preserve"> IF( SUM( AS38:BF38 ) = 0, 0, $AS$6 )</f>
        <v>0</v>
      </c>
      <c r="AA38" s="14"/>
      <c r="AB38" s="7"/>
      <c r="AC38" s="61">
        <f>IF('[1]Validation flags'!$O$3=1, IF( ISNUMBER(G38), 0, 1 ),0)</f>
        <v>0</v>
      </c>
      <c r="AD38" s="61">
        <f>IF('[1]Validation flags'!$O$3=1, IF( ISNUMBER(H38), 0, 1 ),0)</f>
        <v>0</v>
      </c>
      <c r="AE38" s="61">
        <f>IF('[1]Validation flags'!$O$3=1, IF( ISNUMBER(I38), 0, 1 ),0)</f>
        <v>0</v>
      </c>
      <c r="AF38" s="61">
        <f>IF('[1]Validation flags'!$O$3=1, IF( ISNUMBER(J38), 0, 1 ),0)</f>
        <v>0</v>
      </c>
      <c r="AG38" s="61">
        <f>IF('[1]Validation flags'!$O$3=1, IF( ISNUMBER(K38), 0, 1 ),0)</f>
        <v>0</v>
      </c>
      <c r="AH38" s="61">
        <f>IF('[1]Validation flags'!$O$3=1, IF( ISNUMBER(L38), 0, 1 ),0)</f>
        <v>0</v>
      </c>
      <c r="AI38" s="61">
        <f>IF('[1]Validation flags'!$O$3=1, IF( ISNUMBER(M38), 0, 1 ),0)</f>
        <v>0</v>
      </c>
      <c r="AJ38" s="61">
        <f>IF('[1]Validation flags'!$O$3=1, IF( ISNUMBER(N38), 0, 1 ),0)</f>
        <v>0</v>
      </c>
      <c r="AK38" s="61">
        <f>IF('[1]Validation flags'!$O$3=1, IF( ISNUMBER(O38), 0, 1 ),0)</f>
        <v>0</v>
      </c>
      <c r="AL38" s="61">
        <f>IF('[1]Validation flags'!$O$3=1, IF( ISNUMBER(P38), 0, 1 ),0)</f>
        <v>0</v>
      </c>
      <c r="AM38" s="61">
        <f>IF('[1]Validation flags'!$O$3=1, IF( ISNUMBER(Q38), 0, 1 ),0)</f>
        <v>0</v>
      </c>
      <c r="AN38" s="61">
        <f>IF('[1]Validation flags'!$O$3=1, IF( ISNUMBER(R38), 0, 1 ),0)</f>
        <v>0</v>
      </c>
      <c r="AO38" s="61">
        <f>IF('[1]Validation flags'!$O$3=1, IF( ISNUMBER(S38), 0, 1 ),0)</f>
        <v>0</v>
      </c>
      <c r="AP38" s="60"/>
      <c r="AQ38" s="124"/>
      <c r="AR38" s="7"/>
      <c r="AS38" s="61">
        <f t="shared" ref="AS38:BE41" si="18">IF(G38&lt;0,1,0)</f>
        <v>0</v>
      </c>
      <c r="AT38" s="61">
        <f t="shared" si="18"/>
        <v>0</v>
      </c>
      <c r="AU38" s="61">
        <f t="shared" si="18"/>
        <v>0</v>
      </c>
      <c r="AV38" s="61">
        <f t="shared" si="18"/>
        <v>0</v>
      </c>
      <c r="AW38" s="61">
        <f t="shared" si="18"/>
        <v>0</v>
      </c>
      <c r="AX38" s="61">
        <f t="shared" si="18"/>
        <v>0</v>
      </c>
      <c r="AY38" s="61">
        <f t="shared" si="18"/>
        <v>0</v>
      </c>
      <c r="AZ38" s="61">
        <f t="shared" si="18"/>
        <v>0</v>
      </c>
      <c r="BA38" s="61">
        <f t="shared" si="18"/>
        <v>0</v>
      </c>
      <c r="BB38" s="61">
        <f t="shared" si="18"/>
        <v>0</v>
      </c>
      <c r="BC38" s="61">
        <f t="shared" si="18"/>
        <v>0</v>
      </c>
      <c r="BD38" s="61">
        <f t="shared" si="18"/>
        <v>0</v>
      </c>
      <c r="BE38" s="61">
        <f t="shared" si="18"/>
        <v>0</v>
      </c>
      <c r="BF38" s="60"/>
      <c r="BG38" s="124"/>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row>
    <row r="39" spans="2:136" s="823" customFormat="1" ht="15" customHeight="1" x14ac:dyDescent="0.2">
      <c r="B39" s="343">
        <v>24</v>
      </c>
      <c r="C39" s="796" t="s">
        <v>2027</v>
      </c>
      <c r="D39" s="848" t="s">
        <v>2133</v>
      </c>
      <c r="E39" s="849" t="s">
        <v>41</v>
      </c>
      <c r="F39" s="938">
        <v>3</v>
      </c>
      <c r="G39" s="860">
        <v>0</v>
      </c>
      <c r="H39" s="851">
        <v>0</v>
      </c>
      <c r="I39" s="851">
        <v>0</v>
      </c>
      <c r="J39" s="851">
        <v>0</v>
      </c>
      <c r="K39" s="852">
        <v>0</v>
      </c>
      <c r="L39" s="852">
        <v>0</v>
      </c>
      <c r="M39" s="852">
        <v>0</v>
      </c>
      <c r="N39" s="853">
        <v>0</v>
      </c>
      <c r="O39" s="851">
        <v>0</v>
      </c>
      <c r="P39" s="851">
        <v>0</v>
      </c>
      <c r="Q39" s="851">
        <v>0</v>
      </c>
      <c r="R39" s="851">
        <v>0</v>
      </c>
      <c r="S39" s="852">
        <v>0</v>
      </c>
      <c r="T39" s="923">
        <f>SUM(O39:S39)</f>
        <v>0</v>
      </c>
      <c r="U39" s="921"/>
      <c r="V39" s="939"/>
      <c r="W39" s="856" t="s">
        <v>2079</v>
      </c>
      <c r="Y39" s="43">
        <f xml:space="preserve"> IF( SUM( AC39:AP39 ) = 0, 0, $AC$5 )</f>
        <v>0</v>
      </c>
      <c r="Z39" s="43">
        <f xml:space="preserve"> IF( SUM( AS39:BF39 ) = 0, 0, $AS$6 )</f>
        <v>0</v>
      </c>
      <c r="AA39" s="14"/>
      <c r="AB39" s="7"/>
      <c r="AC39" s="61">
        <f>IF('[1]Validation flags'!$O$3=1, IF( ISNUMBER(G39), 0, 1 ),0)</f>
        <v>0</v>
      </c>
      <c r="AD39" s="61">
        <f>IF('[1]Validation flags'!$O$3=1, IF( ISNUMBER(H39), 0, 1 ),0)</f>
        <v>0</v>
      </c>
      <c r="AE39" s="61">
        <f>IF('[1]Validation flags'!$O$3=1, IF( ISNUMBER(I39), 0, 1 ),0)</f>
        <v>0</v>
      </c>
      <c r="AF39" s="61">
        <f>IF('[1]Validation flags'!$O$3=1, IF( ISNUMBER(J39), 0, 1 ),0)</f>
        <v>0</v>
      </c>
      <c r="AG39" s="61">
        <f>IF('[1]Validation flags'!$O$3=1, IF( ISNUMBER(K39), 0, 1 ),0)</f>
        <v>0</v>
      </c>
      <c r="AH39" s="61">
        <f>IF('[1]Validation flags'!$O$3=1, IF( ISNUMBER(L39), 0, 1 ),0)</f>
        <v>0</v>
      </c>
      <c r="AI39" s="61">
        <f>IF('[1]Validation flags'!$O$3=1, IF( ISNUMBER(M39), 0, 1 ),0)</f>
        <v>0</v>
      </c>
      <c r="AJ39" s="61">
        <f>IF('[1]Validation flags'!$O$3=1, IF( ISNUMBER(N39), 0, 1 ),0)</f>
        <v>0</v>
      </c>
      <c r="AK39" s="61">
        <f>IF('[1]Validation flags'!$O$3=1, IF( ISNUMBER(O39), 0, 1 ),0)</f>
        <v>0</v>
      </c>
      <c r="AL39" s="61">
        <f>IF('[1]Validation flags'!$O$3=1, IF( ISNUMBER(P39), 0, 1 ),0)</f>
        <v>0</v>
      </c>
      <c r="AM39" s="61">
        <f>IF('[1]Validation flags'!$O$3=1, IF( ISNUMBER(Q39), 0, 1 ),0)</f>
        <v>0</v>
      </c>
      <c r="AN39" s="61">
        <f>IF('[1]Validation flags'!$O$3=1, IF( ISNUMBER(R39), 0, 1 ),0)</f>
        <v>0</v>
      </c>
      <c r="AO39" s="61">
        <f>IF('[1]Validation flags'!$O$3=1, IF( ISNUMBER(S39), 0, 1 ),0)</f>
        <v>0</v>
      </c>
      <c r="AP39" s="60"/>
      <c r="AQ39" s="124"/>
      <c r="AR39" s="7"/>
      <c r="AS39" s="61">
        <f t="shared" si="18"/>
        <v>0</v>
      </c>
      <c r="AT39" s="61">
        <f t="shared" si="18"/>
        <v>0</v>
      </c>
      <c r="AU39" s="61">
        <f t="shared" si="18"/>
        <v>0</v>
      </c>
      <c r="AV39" s="61">
        <f t="shared" si="18"/>
        <v>0</v>
      </c>
      <c r="AW39" s="61">
        <f t="shared" si="18"/>
        <v>0</v>
      </c>
      <c r="AX39" s="61">
        <f t="shared" si="18"/>
        <v>0</v>
      </c>
      <c r="AY39" s="61">
        <f t="shared" si="18"/>
        <v>0</v>
      </c>
      <c r="AZ39" s="61">
        <f t="shared" si="18"/>
        <v>0</v>
      </c>
      <c r="BA39" s="61">
        <f t="shared" si="18"/>
        <v>0</v>
      </c>
      <c r="BB39" s="61">
        <f t="shared" si="18"/>
        <v>0</v>
      </c>
      <c r="BC39" s="61">
        <f t="shared" si="18"/>
        <v>0</v>
      </c>
      <c r="BD39" s="61">
        <f t="shared" si="18"/>
        <v>0</v>
      </c>
      <c r="BE39" s="61">
        <f t="shared" si="18"/>
        <v>0</v>
      </c>
      <c r="BF39" s="60"/>
      <c r="BG39" s="124"/>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257"/>
      <c r="DY39" s="257"/>
      <c r="DZ39" s="257"/>
      <c r="EA39" s="257"/>
      <c r="EB39" s="257"/>
      <c r="EC39" s="257"/>
      <c r="ED39" s="257"/>
      <c r="EE39" s="257"/>
      <c r="EF39" s="257"/>
    </row>
    <row r="40" spans="2:136" s="823" customFormat="1" ht="15" customHeight="1" x14ac:dyDescent="0.2">
      <c r="B40" s="343">
        <v>25</v>
      </c>
      <c r="C40" s="796" t="s">
        <v>2029</v>
      </c>
      <c r="D40" s="848" t="s">
        <v>2134</v>
      </c>
      <c r="E40" s="849" t="s">
        <v>41</v>
      </c>
      <c r="F40" s="938">
        <v>3</v>
      </c>
      <c r="G40" s="860">
        <v>1.3802768740240907E-2</v>
      </c>
      <c r="H40" s="851">
        <v>1.4212775934004815E-2</v>
      </c>
      <c r="I40" s="851">
        <v>1.4496877884063258E-2</v>
      </c>
      <c r="J40" s="851">
        <v>1.4654845701363672E-2</v>
      </c>
      <c r="K40" s="852">
        <v>1.4975317495773218E-2</v>
      </c>
      <c r="L40" s="852">
        <v>1.5557519717994463E-2</v>
      </c>
      <c r="M40" s="852">
        <v>1.610579623825513E-2</v>
      </c>
      <c r="N40" s="853">
        <v>1.6078113738255129E-2</v>
      </c>
      <c r="O40" s="851">
        <v>1.4374045738255131E-2</v>
      </c>
      <c r="P40" s="851">
        <v>1.3041207268584839E-2</v>
      </c>
      <c r="Q40" s="851">
        <v>3.2391347989145511E-3</v>
      </c>
      <c r="R40" s="851">
        <v>3.3497835188360044E-3</v>
      </c>
      <c r="S40" s="852">
        <v>3.4604267387574584E-3</v>
      </c>
      <c r="T40" s="923">
        <f>SUM(O40:S40)</f>
        <v>3.7464598063347988E-2</v>
      </c>
      <c r="U40" s="921"/>
      <c r="V40" s="939"/>
      <c r="W40" s="856" t="s">
        <v>2079</v>
      </c>
      <c r="Y40" s="43">
        <f xml:space="preserve"> IF( SUM( AC40:AP40 ) = 0, 0, $AC$5 )</f>
        <v>0</v>
      </c>
      <c r="Z40" s="43">
        <f xml:space="preserve"> IF( SUM( AS40:BF40 ) = 0, 0, $AS$6 )</f>
        <v>0</v>
      </c>
      <c r="AA40" s="14"/>
      <c r="AB40" s="7"/>
      <c r="AC40" s="61">
        <f>IF('[1]Validation flags'!$O$3=1, IF( ISNUMBER(G40), 0, 1 ),0)</f>
        <v>0</v>
      </c>
      <c r="AD40" s="61">
        <f>IF('[1]Validation flags'!$O$3=1, IF( ISNUMBER(H40), 0, 1 ),0)</f>
        <v>0</v>
      </c>
      <c r="AE40" s="61">
        <f>IF('[1]Validation flags'!$O$3=1, IF( ISNUMBER(I40), 0, 1 ),0)</f>
        <v>0</v>
      </c>
      <c r="AF40" s="61">
        <f>IF('[1]Validation flags'!$O$3=1, IF( ISNUMBER(J40), 0, 1 ),0)</f>
        <v>0</v>
      </c>
      <c r="AG40" s="61">
        <f>IF('[1]Validation flags'!$O$3=1, IF( ISNUMBER(K40), 0, 1 ),0)</f>
        <v>0</v>
      </c>
      <c r="AH40" s="61">
        <f>IF('[1]Validation flags'!$O$3=1, IF( ISNUMBER(L40), 0, 1 ),0)</f>
        <v>0</v>
      </c>
      <c r="AI40" s="61">
        <f>IF('[1]Validation flags'!$O$3=1, IF( ISNUMBER(M40), 0, 1 ),0)</f>
        <v>0</v>
      </c>
      <c r="AJ40" s="61">
        <f>IF('[1]Validation flags'!$O$3=1, IF( ISNUMBER(N40), 0, 1 ),0)</f>
        <v>0</v>
      </c>
      <c r="AK40" s="61">
        <f>IF('[1]Validation flags'!$O$3=1, IF( ISNUMBER(O40), 0, 1 ),0)</f>
        <v>0</v>
      </c>
      <c r="AL40" s="61">
        <f>IF('[1]Validation flags'!$O$3=1, IF( ISNUMBER(P40), 0, 1 ),0)</f>
        <v>0</v>
      </c>
      <c r="AM40" s="61">
        <f>IF('[1]Validation flags'!$O$3=1, IF( ISNUMBER(Q40), 0, 1 ),0)</f>
        <v>0</v>
      </c>
      <c r="AN40" s="61">
        <f>IF('[1]Validation flags'!$O$3=1, IF( ISNUMBER(R40), 0, 1 ),0)</f>
        <v>0</v>
      </c>
      <c r="AO40" s="61">
        <f>IF('[1]Validation flags'!$O$3=1, IF( ISNUMBER(S40), 0, 1 ),0)</f>
        <v>0</v>
      </c>
      <c r="AP40" s="60"/>
      <c r="AQ40" s="124"/>
      <c r="AR40" s="7"/>
      <c r="AS40" s="61">
        <f t="shared" si="18"/>
        <v>0</v>
      </c>
      <c r="AT40" s="61">
        <f t="shared" si="18"/>
        <v>0</v>
      </c>
      <c r="AU40" s="61">
        <f t="shared" si="18"/>
        <v>0</v>
      </c>
      <c r="AV40" s="61">
        <f t="shared" si="18"/>
        <v>0</v>
      </c>
      <c r="AW40" s="61">
        <f t="shared" si="18"/>
        <v>0</v>
      </c>
      <c r="AX40" s="61">
        <f t="shared" si="18"/>
        <v>0</v>
      </c>
      <c r="AY40" s="61">
        <f t="shared" si="18"/>
        <v>0</v>
      </c>
      <c r="AZ40" s="61">
        <f t="shared" si="18"/>
        <v>0</v>
      </c>
      <c r="BA40" s="61">
        <f t="shared" si="18"/>
        <v>0</v>
      </c>
      <c r="BB40" s="61">
        <f t="shared" si="18"/>
        <v>0</v>
      </c>
      <c r="BC40" s="61">
        <f t="shared" si="18"/>
        <v>0</v>
      </c>
      <c r="BD40" s="61">
        <f t="shared" si="18"/>
        <v>0</v>
      </c>
      <c r="BE40" s="61">
        <f t="shared" si="18"/>
        <v>0</v>
      </c>
      <c r="BF40" s="60"/>
      <c r="BG40" s="124"/>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row>
    <row r="41" spans="2:136" s="823" customFormat="1" ht="15" customHeight="1" thickBot="1" x14ac:dyDescent="0.25">
      <c r="B41" s="861">
        <v>26</v>
      </c>
      <c r="C41" s="790" t="s">
        <v>2031</v>
      </c>
      <c r="D41" s="863" t="s">
        <v>2135</v>
      </c>
      <c r="E41" s="864" t="s">
        <v>41</v>
      </c>
      <c r="F41" s="940">
        <v>3</v>
      </c>
      <c r="G41" s="941">
        <v>0</v>
      </c>
      <c r="H41" s="942">
        <v>0</v>
      </c>
      <c r="I41" s="942">
        <v>0</v>
      </c>
      <c r="J41" s="942">
        <v>0</v>
      </c>
      <c r="K41" s="943">
        <v>0</v>
      </c>
      <c r="L41" s="943">
        <v>0</v>
      </c>
      <c r="M41" s="943">
        <v>0</v>
      </c>
      <c r="N41" s="944">
        <v>0</v>
      </c>
      <c r="O41" s="942">
        <v>0</v>
      </c>
      <c r="P41" s="942">
        <v>0</v>
      </c>
      <c r="Q41" s="942">
        <v>0</v>
      </c>
      <c r="R41" s="942">
        <v>0</v>
      </c>
      <c r="S41" s="943">
        <v>0</v>
      </c>
      <c r="T41" s="930">
        <f>SUM(O41:S41)</f>
        <v>0</v>
      </c>
      <c r="U41" s="921"/>
      <c r="V41" s="945"/>
      <c r="W41" s="870" t="s">
        <v>2079</v>
      </c>
      <c r="Y41" s="43">
        <f xml:space="preserve"> IF( SUM( AC41:AP41 ) = 0, 0, $AC$5 )</f>
        <v>0</v>
      </c>
      <c r="Z41" s="43">
        <f xml:space="preserve"> IF( SUM( AS41:BF41 ) = 0, 0, $AS$6 )</f>
        <v>0</v>
      </c>
      <c r="AA41" s="14"/>
      <c r="AB41" s="7"/>
      <c r="AC41" s="61">
        <f>IF('[1]Validation flags'!$O$3=1, IF( ISNUMBER(G41), 0, 1 ),0)</f>
        <v>0</v>
      </c>
      <c r="AD41" s="61">
        <f>IF('[1]Validation flags'!$O$3=1, IF( ISNUMBER(H41), 0, 1 ),0)</f>
        <v>0</v>
      </c>
      <c r="AE41" s="61">
        <f>IF('[1]Validation flags'!$O$3=1, IF( ISNUMBER(I41), 0, 1 ),0)</f>
        <v>0</v>
      </c>
      <c r="AF41" s="61">
        <f>IF('[1]Validation flags'!$O$3=1, IF( ISNUMBER(J41), 0, 1 ),0)</f>
        <v>0</v>
      </c>
      <c r="AG41" s="61">
        <f>IF('[1]Validation flags'!$O$3=1, IF( ISNUMBER(K41), 0, 1 ),0)</f>
        <v>0</v>
      </c>
      <c r="AH41" s="61">
        <f>IF('[1]Validation flags'!$O$3=1, IF( ISNUMBER(L41), 0, 1 ),0)</f>
        <v>0</v>
      </c>
      <c r="AI41" s="61">
        <f>IF('[1]Validation flags'!$O$3=1, IF( ISNUMBER(M41), 0, 1 ),0)</f>
        <v>0</v>
      </c>
      <c r="AJ41" s="61">
        <f>IF('[1]Validation flags'!$O$3=1, IF( ISNUMBER(N41), 0, 1 ),0)</f>
        <v>0</v>
      </c>
      <c r="AK41" s="61">
        <f>IF('[1]Validation flags'!$O$3=1, IF( ISNUMBER(O41), 0, 1 ),0)</f>
        <v>0</v>
      </c>
      <c r="AL41" s="61">
        <f>IF('[1]Validation flags'!$O$3=1, IF( ISNUMBER(P41), 0, 1 ),0)</f>
        <v>0</v>
      </c>
      <c r="AM41" s="61">
        <f>IF('[1]Validation flags'!$O$3=1, IF( ISNUMBER(Q41), 0, 1 ),0)</f>
        <v>0</v>
      </c>
      <c r="AN41" s="61">
        <f>IF('[1]Validation flags'!$O$3=1, IF( ISNUMBER(R41), 0, 1 ),0)</f>
        <v>0</v>
      </c>
      <c r="AO41" s="61">
        <f>IF('[1]Validation flags'!$O$3=1, IF( ISNUMBER(S41), 0, 1 ),0)</f>
        <v>0</v>
      </c>
      <c r="AP41" s="60"/>
      <c r="AQ41" s="124"/>
      <c r="AR41" s="7"/>
      <c r="AS41" s="61">
        <f t="shared" si="18"/>
        <v>0</v>
      </c>
      <c r="AT41" s="61">
        <f t="shared" si="18"/>
        <v>0</v>
      </c>
      <c r="AU41" s="61">
        <f t="shared" si="18"/>
        <v>0</v>
      </c>
      <c r="AV41" s="61">
        <f t="shared" si="18"/>
        <v>0</v>
      </c>
      <c r="AW41" s="61">
        <f t="shared" si="18"/>
        <v>0</v>
      </c>
      <c r="AX41" s="61">
        <f t="shared" si="18"/>
        <v>0</v>
      </c>
      <c r="AY41" s="61">
        <f t="shared" si="18"/>
        <v>0</v>
      </c>
      <c r="AZ41" s="61">
        <f t="shared" si="18"/>
        <v>0</v>
      </c>
      <c r="BA41" s="61">
        <f t="shared" si="18"/>
        <v>0</v>
      </c>
      <c r="BB41" s="61">
        <f t="shared" si="18"/>
        <v>0</v>
      </c>
      <c r="BC41" s="61">
        <f t="shared" si="18"/>
        <v>0</v>
      </c>
      <c r="BD41" s="61">
        <f t="shared" si="18"/>
        <v>0</v>
      </c>
      <c r="BE41" s="61">
        <f t="shared" si="18"/>
        <v>0</v>
      </c>
      <c r="BF41" s="60"/>
      <c r="BG41" s="124"/>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row>
    <row r="42" spans="2:136" s="823" customFormat="1" ht="15" customHeight="1" thickBot="1" x14ac:dyDescent="0.3">
      <c r="B42" s="931"/>
      <c r="C42" s="826"/>
      <c r="D42" s="824"/>
      <c r="E42" s="932"/>
      <c r="F42" s="933"/>
      <c r="G42" s="857"/>
      <c r="H42" s="857"/>
      <c r="I42" s="857"/>
      <c r="J42" s="857"/>
      <c r="K42" s="857"/>
      <c r="L42" s="857"/>
      <c r="M42" s="857"/>
      <c r="N42" s="857"/>
      <c r="O42" s="857"/>
      <c r="P42" s="857"/>
      <c r="Q42" s="857"/>
      <c r="R42" s="857"/>
      <c r="S42" s="857"/>
      <c r="T42" s="857"/>
      <c r="U42" s="381"/>
      <c r="V42" s="934"/>
      <c r="W42" s="833"/>
      <c r="Y42" s="43"/>
      <c r="Z42" s="43"/>
      <c r="AA42" s="14"/>
      <c r="AB42" s="124"/>
      <c r="AC42" s="60"/>
      <c r="AD42" s="60"/>
      <c r="AE42" s="60"/>
      <c r="AF42" s="60"/>
      <c r="AG42" s="60"/>
      <c r="AH42" s="60"/>
      <c r="AI42" s="60"/>
      <c r="AJ42" s="60"/>
      <c r="AK42" s="60"/>
      <c r="AL42" s="60"/>
      <c r="AM42" s="60"/>
      <c r="AN42" s="60"/>
      <c r="AO42" s="60"/>
      <c r="AP42" s="60"/>
      <c r="AQ42" s="124"/>
      <c r="AR42" s="124"/>
      <c r="AS42" s="60"/>
      <c r="AT42" s="60"/>
      <c r="AU42" s="60"/>
      <c r="AV42" s="60"/>
      <c r="AW42" s="60"/>
      <c r="AX42" s="60"/>
      <c r="AY42" s="60"/>
      <c r="AZ42" s="60"/>
      <c r="BA42" s="60"/>
      <c r="BB42" s="60"/>
      <c r="BC42" s="60"/>
      <c r="BD42" s="60"/>
      <c r="BE42" s="60"/>
      <c r="BF42" s="60"/>
      <c r="BG42" s="124"/>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row>
    <row r="43" spans="2:136" s="949" customFormat="1" ht="15.75" thickBot="1" x14ac:dyDescent="0.3">
      <c r="B43" s="946" t="s">
        <v>208</v>
      </c>
      <c r="C43" s="947" t="s">
        <v>2136</v>
      </c>
      <c r="D43" s="904"/>
      <c r="E43" s="933"/>
      <c r="F43" s="905"/>
      <c r="G43" s="823"/>
      <c r="H43" s="823"/>
      <c r="I43" s="823"/>
      <c r="J43" s="823"/>
      <c r="K43" s="823"/>
      <c r="L43" s="257"/>
      <c r="M43" s="948"/>
      <c r="R43" s="950"/>
      <c r="S43" s="950"/>
      <c r="T43" s="950"/>
      <c r="U43" s="951"/>
      <c r="V43" s="952"/>
      <c r="W43" s="950"/>
      <c r="X43" s="950"/>
      <c r="Y43" s="43"/>
      <c r="Z43" s="43"/>
      <c r="AA43" s="14"/>
      <c r="AB43" s="124"/>
      <c r="AC43" s="60"/>
      <c r="AD43" s="60"/>
      <c r="AE43" s="60"/>
      <c r="AF43" s="60"/>
      <c r="AG43" s="60"/>
      <c r="AH43" s="60"/>
      <c r="AI43" s="60"/>
      <c r="AJ43" s="60"/>
      <c r="AK43" s="60"/>
      <c r="AL43" s="60"/>
      <c r="AM43" s="60"/>
      <c r="AN43" s="60"/>
      <c r="AO43" s="60"/>
      <c r="AP43" s="60"/>
      <c r="AQ43" s="124"/>
      <c r="AR43" s="124"/>
      <c r="AS43" s="60"/>
      <c r="AT43" s="60"/>
      <c r="AU43" s="60"/>
      <c r="AV43" s="60"/>
      <c r="AW43" s="60"/>
      <c r="AX43" s="60"/>
      <c r="AY43" s="60"/>
      <c r="AZ43" s="60"/>
      <c r="BA43" s="60"/>
      <c r="BB43" s="60"/>
      <c r="BC43" s="60"/>
      <c r="BD43" s="60"/>
      <c r="BE43" s="60"/>
      <c r="BF43" s="60"/>
      <c r="BG43" s="124"/>
      <c r="BH43" s="950"/>
      <c r="BI43" s="950"/>
      <c r="BJ43" s="950"/>
      <c r="BK43" s="950"/>
      <c r="BL43" s="950"/>
      <c r="BM43" s="950"/>
      <c r="BN43" s="950"/>
      <c r="BO43" s="950"/>
      <c r="BP43" s="950"/>
      <c r="BQ43" s="950"/>
      <c r="BR43" s="950"/>
      <c r="BS43" s="950"/>
      <c r="BT43" s="950"/>
      <c r="BU43" s="950"/>
      <c r="BV43" s="950"/>
      <c r="BW43" s="950"/>
      <c r="BX43" s="950"/>
      <c r="BY43" s="950"/>
      <c r="BZ43" s="950"/>
      <c r="CA43" s="950"/>
      <c r="CB43" s="950"/>
      <c r="CC43" s="950"/>
      <c r="CD43" s="950"/>
      <c r="CE43" s="950"/>
      <c r="CF43" s="950"/>
      <c r="CG43" s="950"/>
      <c r="CH43" s="950"/>
      <c r="CI43" s="950"/>
      <c r="CJ43" s="950"/>
      <c r="CK43" s="950"/>
      <c r="CL43" s="950"/>
      <c r="CM43" s="950"/>
      <c r="CN43" s="950"/>
      <c r="CO43" s="950"/>
      <c r="CP43" s="950"/>
      <c r="CQ43" s="950"/>
      <c r="CR43" s="950"/>
      <c r="CS43" s="950"/>
      <c r="CT43" s="950"/>
      <c r="CU43" s="950"/>
      <c r="CV43" s="950"/>
      <c r="CW43" s="950"/>
      <c r="CX43" s="950"/>
      <c r="CY43" s="950"/>
      <c r="CZ43" s="950"/>
      <c r="DA43" s="950"/>
      <c r="DB43" s="950"/>
      <c r="DC43" s="950"/>
      <c r="DD43" s="950"/>
      <c r="DE43" s="950"/>
      <c r="DF43" s="950"/>
      <c r="DG43" s="950"/>
      <c r="DH43" s="950"/>
      <c r="DI43" s="950"/>
      <c r="DJ43" s="950"/>
      <c r="DK43" s="950"/>
      <c r="DL43" s="950"/>
      <c r="DM43" s="950"/>
      <c r="DN43" s="950"/>
      <c r="DO43" s="950"/>
      <c r="DP43" s="950"/>
      <c r="DQ43" s="950"/>
      <c r="DR43" s="950"/>
      <c r="DS43" s="950"/>
      <c r="DT43" s="950"/>
      <c r="DU43" s="950"/>
      <c r="DV43" s="950"/>
      <c r="DW43" s="950"/>
      <c r="DX43" s="950"/>
      <c r="DY43" s="950"/>
      <c r="DZ43" s="950"/>
      <c r="EA43" s="950"/>
      <c r="EB43" s="950"/>
      <c r="EC43" s="950"/>
      <c r="ED43" s="950"/>
      <c r="EE43" s="950"/>
      <c r="EF43" s="950"/>
    </row>
    <row r="44" spans="2:136" s="949" customFormat="1" ht="14.25" customHeight="1" x14ac:dyDescent="0.25">
      <c r="B44" s="834">
        <v>27</v>
      </c>
      <c r="C44" s="953" t="s">
        <v>2137</v>
      </c>
      <c r="D44" s="836" t="s">
        <v>2138</v>
      </c>
      <c r="E44" s="954" t="s">
        <v>2139</v>
      </c>
      <c r="F44" s="955">
        <v>0</v>
      </c>
      <c r="G44" s="1349" t="s">
        <v>2140</v>
      </c>
      <c r="H44" s="1350"/>
      <c r="I44" s="1351"/>
      <c r="M44" s="956"/>
      <c r="N44" s="956"/>
      <c r="O44" s="956"/>
      <c r="P44" s="956"/>
      <c r="Q44" s="956"/>
      <c r="R44" s="956"/>
      <c r="S44" s="956"/>
      <c r="T44" s="956"/>
      <c r="U44" s="6"/>
      <c r="V44" s="937"/>
      <c r="W44" s="884"/>
      <c r="X44" s="950"/>
      <c r="Y44" s="43"/>
      <c r="Z44" s="43"/>
      <c r="AA44" s="14"/>
      <c r="AB44" s="7"/>
      <c r="AC44" s="60"/>
      <c r="AD44" s="60"/>
      <c r="AE44" s="60"/>
      <c r="AF44" s="60"/>
      <c r="AG44" s="60"/>
      <c r="AH44" s="60"/>
      <c r="AI44" s="60"/>
      <c r="AJ44" s="60"/>
      <c r="AK44" s="60"/>
      <c r="AL44" s="60"/>
      <c r="AM44" s="60"/>
      <c r="AN44" s="60"/>
      <c r="AO44" s="60"/>
      <c r="AP44" s="60"/>
      <c r="AQ44" s="124"/>
      <c r="AR44" s="7"/>
      <c r="AS44" s="60"/>
      <c r="AT44" s="60"/>
      <c r="AU44" s="60"/>
      <c r="AV44" s="60"/>
      <c r="AW44" s="60"/>
      <c r="AX44" s="60"/>
      <c r="AY44" s="60"/>
      <c r="AZ44" s="60"/>
      <c r="BA44" s="60"/>
      <c r="BB44" s="60"/>
      <c r="BC44" s="60"/>
      <c r="BD44" s="60"/>
      <c r="BE44" s="60"/>
      <c r="BF44" s="60"/>
      <c r="BG44" s="124"/>
      <c r="BH44" s="950"/>
      <c r="BI44" s="950"/>
      <c r="BJ44" s="950"/>
      <c r="BK44" s="950"/>
      <c r="BL44" s="950"/>
      <c r="BM44" s="950"/>
      <c r="BN44" s="950"/>
      <c r="BO44" s="950"/>
      <c r="BP44" s="950"/>
      <c r="BQ44" s="950"/>
      <c r="BR44" s="950"/>
      <c r="BS44" s="950"/>
      <c r="BT44" s="950"/>
      <c r="BU44" s="950"/>
      <c r="BV44" s="950"/>
      <c r="BW44" s="950"/>
      <c r="BX44" s="950"/>
      <c r="BY44" s="950"/>
      <c r="BZ44" s="950"/>
      <c r="CA44" s="950"/>
      <c r="CB44" s="950"/>
      <c r="CC44" s="950"/>
      <c r="CD44" s="950"/>
      <c r="CE44" s="950"/>
      <c r="CF44" s="950"/>
      <c r="CG44" s="950"/>
      <c r="CH44" s="950"/>
      <c r="CI44" s="950"/>
      <c r="CJ44" s="950"/>
      <c r="CK44" s="950"/>
      <c r="CL44" s="950"/>
      <c r="CM44" s="950"/>
      <c r="CN44" s="950"/>
      <c r="CO44" s="950"/>
      <c r="CP44" s="950"/>
      <c r="CQ44" s="950"/>
      <c r="CR44" s="950"/>
      <c r="CS44" s="950"/>
      <c r="CT44" s="950"/>
      <c r="CU44" s="950"/>
      <c r="CV44" s="950"/>
      <c r="CW44" s="950"/>
      <c r="CX44" s="950"/>
      <c r="CY44" s="950"/>
      <c r="CZ44" s="950"/>
      <c r="DA44" s="950"/>
      <c r="DB44" s="950"/>
      <c r="DC44" s="950"/>
      <c r="DD44" s="950"/>
      <c r="DE44" s="950"/>
      <c r="DF44" s="950"/>
      <c r="DG44" s="950"/>
      <c r="DH44" s="950"/>
      <c r="DI44" s="950"/>
      <c r="DJ44" s="950"/>
      <c r="DK44" s="950"/>
      <c r="DL44" s="950"/>
      <c r="DM44" s="950"/>
      <c r="DN44" s="950"/>
      <c r="DO44" s="950"/>
      <c r="DP44" s="950"/>
      <c r="DQ44" s="950"/>
      <c r="DR44" s="950"/>
      <c r="DS44" s="950"/>
      <c r="DT44" s="950"/>
      <c r="DU44" s="950"/>
      <c r="DV44" s="950"/>
      <c r="DW44" s="950"/>
      <c r="DX44" s="950"/>
      <c r="DY44" s="950"/>
      <c r="DZ44" s="950"/>
      <c r="EA44" s="950"/>
      <c r="EB44" s="950"/>
      <c r="EC44" s="950"/>
      <c r="ED44" s="950"/>
      <c r="EE44" s="950"/>
      <c r="EF44" s="950"/>
    </row>
    <row r="45" spans="2:136" s="949" customFormat="1" ht="14.25" customHeight="1" x14ac:dyDescent="0.25">
      <c r="B45" s="957">
        <v>28</v>
      </c>
      <c r="C45" s="958" t="s">
        <v>2141</v>
      </c>
      <c r="D45" s="848" t="s">
        <v>2142</v>
      </c>
      <c r="E45" s="959" t="s">
        <v>2139</v>
      </c>
      <c r="F45" s="960">
        <v>0</v>
      </c>
      <c r="G45" s="1346" t="s">
        <v>2143</v>
      </c>
      <c r="H45" s="1347"/>
      <c r="I45" s="1348"/>
      <c r="M45" s="956"/>
      <c r="N45" s="956"/>
      <c r="O45" s="956"/>
      <c r="P45" s="956"/>
      <c r="Q45" s="956"/>
      <c r="R45" s="956"/>
      <c r="S45" s="956"/>
      <c r="T45" s="956"/>
      <c r="U45" s="6"/>
      <c r="V45" s="961" t="s">
        <v>2144</v>
      </c>
      <c r="W45" s="962"/>
      <c r="X45" s="950"/>
      <c r="Y45" s="43"/>
      <c r="Z45" s="43"/>
      <c r="AA45" s="14"/>
      <c r="AB45" s="7"/>
      <c r="AC45" s="60"/>
      <c r="AD45" s="60"/>
      <c r="AE45" s="60"/>
      <c r="AF45" s="60"/>
      <c r="AG45" s="60"/>
      <c r="AH45" s="60"/>
      <c r="AI45" s="60"/>
      <c r="AJ45" s="60"/>
      <c r="AK45" s="60"/>
      <c r="AL45" s="60"/>
      <c r="AM45" s="60"/>
      <c r="AN45" s="60"/>
      <c r="AO45" s="60"/>
      <c r="AP45" s="60"/>
      <c r="AQ45" s="124"/>
      <c r="AR45" s="7"/>
      <c r="AS45" s="60"/>
      <c r="AT45" s="60"/>
      <c r="AU45" s="60"/>
      <c r="AV45" s="60"/>
      <c r="AW45" s="60"/>
      <c r="AX45" s="60"/>
      <c r="AY45" s="60"/>
      <c r="AZ45" s="60"/>
      <c r="BA45" s="60"/>
      <c r="BB45" s="60"/>
      <c r="BC45" s="60"/>
      <c r="BD45" s="60"/>
      <c r="BE45" s="60"/>
      <c r="BF45" s="60"/>
      <c r="BG45" s="124"/>
      <c r="BH45" s="950"/>
      <c r="BI45" s="950"/>
      <c r="BJ45" s="950"/>
      <c r="BK45" s="950"/>
      <c r="BL45" s="950"/>
      <c r="BM45" s="950"/>
      <c r="BN45" s="950"/>
      <c r="BO45" s="950"/>
      <c r="BP45" s="950"/>
      <c r="BQ45" s="950"/>
      <c r="BR45" s="950"/>
      <c r="BS45" s="950"/>
      <c r="BT45" s="950"/>
      <c r="BU45" s="950"/>
      <c r="BV45" s="950"/>
      <c r="BW45" s="950"/>
      <c r="BX45" s="950"/>
      <c r="BY45" s="950"/>
      <c r="BZ45" s="950"/>
      <c r="CA45" s="950"/>
      <c r="CB45" s="950"/>
      <c r="CC45" s="950"/>
      <c r="CD45" s="950"/>
      <c r="CE45" s="950"/>
      <c r="CF45" s="950"/>
      <c r="CG45" s="950"/>
      <c r="CH45" s="950"/>
      <c r="CI45" s="950"/>
      <c r="CJ45" s="950"/>
      <c r="CK45" s="950"/>
      <c r="CL45" s="950"/>
      <c r="CM45" s="950"/>
      <c r="CN45" s="950"/>
      <c r="CO45" s="950"/>
      <c r="CP45" s="950"/>
      <c r="CQ45" s="950"/>
      <c r="CR45" s="950"/>
      <c r="CS45" s="950"/>
      <c r="CT45" s="950"/>
      <c r="CU45" s="950"/>
      <c r="CV45" s="950"/>
      <c r="CW45" s="950"/>
      <c r="CX45" s="950"/>
      <c r="CY45" s="950"/>
      <c r="CZ45" s="950"/>
      <c r="DA45" s="950"/>
      <c r="DB45" s="950"/>
      <c r="DC45" s="950"/>
      <c r="DD45" s="950"/>
      <c r="DE45" s="950"/>
      <c r="DF45" s="950"/>
      <c r="DG45" s="950"/>
      <c r="DH45" s="950"/>
      <c r="DI45" s="950"/>
      <c r="DJ45" s="950"/>
      <c r="DK45" s="950"/>
      <c r="DL45" s="950"/>
      <c r="DM45" s="950"/>
      <c r="DN45" s="950"/>
      <c r="DO45" s="950"/>
      <c r="DP45" s="950"/>
      <c r="DQ45" s="950"/>
      <c r="DR45" s="950"/>
      <c r="DS45" s="950"/>
      <c r="DT45" s="950"/>
      <c r="DU45" s="950"/>
      <c r="DV45" s="950"/>
      <c r="DW45" s="950"/>
      <c r="DX45" s="950"/>
      <c r="DY45" s="950"/>
      <c r="DZ45" s="950"/>
      <c r="EA45" s="950"/>
      <c r="EB45" s="950"/>
      <c r="EC45" s="950"/>
      <c r="ED45" s="950"/>
      <c r="EE45" s="950"/>
      <c r="EF45" s="950"/>
    </row>
    <row r="46" spans="2:136" s="949" customFormat="1" ht="15.75" thickBot="1" x14ac:dyDescent="0.3">
      <c r="B46" s="343">
        <v>29</v>
      </c>
      <c r="C46" s="963" t="s">
        <v>2145</v>
      </c>
      <c r="D46" s="848" t="s">
        <v>2146</v>
      </c>
      <c r="E46" s="959" t="s">
        <v>2139</v>
      </c>
      <c r="F46" s="960">
        <v>0</v>
      </c>
      <c r="G46" s="1346" t="s">
        <v>2147</v>
      </c>
      <c r="H46" s="1347"/>
      <c r="I46" s="1348"/>
      <c r="J46" s="964"/>
      <c r="K46" s="965"/>
      <c r="L46" s="965"/>
      <c r="M46" s="966"/>
      <c r="N46" s="966"/>
      <c r="O46" s="966"/>
      <c r="P46" s="966"/>
      <c r="Q46" s="966"/>
      <c r="R46" s="966"/>
      <c r="S46" s="966"/>
      <c r="T46" s="966"/>
      <c r="U46" s="6"/>
      <c r="V46" s="939"/>
      <c r="W46" s="856"/>
      <c r="X46" s="950"/>
      <c r="Y46" s="43"/>
      <c r="Z46" s="43"/>
      <c r="AA46" s="14"/>
      <c r="AB46" s="7"/>
      <c r="AC46" s="60"/>
      <c r="AD46" s="60"/>
      <c r="AE46" s="60"/>
      <c r="AF46" s="60"/>
      <c r="AG46" s="60"/>
      <c r="AH46" s="60"/>
      <c r="AI46" s="60"/>
      <c r="AJ46" s="60"/>
      <c r="AK46" s="60"/>
      <c r="AL46" s="60"/>
      <c r="AM46" s="60"/>
      <c r="AN46" s="60"/>
      <c r="AO46" s="60"/>
      <c r="AP46" s="60"/>
      <c r="AQ46" s="147"/>
      <c r="AR46" s="7"/>
      <c r="AS46" s="60"/>
      <c r="AT46" s="60"/>
      <c r="AU46" s="60"/>
      <c r="AV46" s="60"/>
      <c r="AW46" s="60"/>
      <c r="AX46" s="60"/>
      <c r="AY46" s="60"/>
      <c r="AZ46" s="60"/>
      <c r="BA46" s="60"/>
      <c r="BB46" s="60"/>
      <c r="BC46" s="60"/>
      <c r="BD46" s="60"/>
      <c r="BE46" s="60"/>
      <c r="BF46" s="60"/>
      <c r="BG46" s="147"/>
      <c r="BH46" s="950"/>
      <c r="BI46" s="950"/>
      <c r="BJ46" s="950"/>
      <c r="BK46" s="950"/>
      <c r="BL46" s="950"/>
      <c r="BM46" s="950"/>
      <c r="BN46" s="950"/>
      <c r="BO46" s="950"/>
      <c r="BP46" s="950"/>
      <c r="BQ46" s="950"/>
      <c r="BR46" s="950"/>
      <c r="BS46" s="950"/>
      <c r="BT46" s="950"/>
      <c r="BU46" s="950"/>
      <c r="BV46" s="950"/>
      <c r="BW46" s="950"/>
      <c r="BX46" s="950"/>
      <c r="BY46" s="950"/>
      <c r="BZ46" s="950"/>
      <c r="CA46" s="950"/>
      <c r="CB46" s="950"/>
      <c r="CC46" s="950"/>
      <c r="CD46" s="950"/>
      <c r="CE46" s="950"/>
      <c r="CF46" s="950"/>
      <c r="CG46" s="950"/>
      <c r="CH46" s="950"/>
      <c r="CI46" s="950"/>
      <c r="CJ46" s="950"/>
      <c r="CK46" s="950"/>
      <c r="CL46" s="950"/>
      <c r="CM46" s="950"/>
      <c r="CN46" s="950"/>
      <c r="CO46" s="950"/>
      <c r="CP46" s="950"/>
      <c r="CQ46" s="950"/>
      <c r="CR46" s="950"/>
      <c r="CS46" s="950"/>
      <c r="CT46" s="950"/>
      <c r="CU46" s="950"/>
      <c r="CV46" s="950"/>
      <c r="CW46" s="950"/>
      <c r="CX46" s="950"/>
      <c r="CY46" s="950"/>
      <c r="CZ46" s="950"/>
      <c r="DA46" s="950"/>
      <c r="DB46" s="950"/>
      <c r="DC46" s="950"/>
      <c r="DD46" s="950"/>
      <c r="DE46" s="950"/>
      <c r="DF46" s="950"/>
      <c r="DG46" s="950"/>
      <c r="DH46" s="950"/>
      <c r="DI46" s="950"/>
      <c r="DJ46" s="950"/>
      <c r="DK46" s="950"/>
      <c r="DL46" s="950"/>
      <c r="DM46" s="950"/>
      <c r="DN46" s="950"/>
      <c r="DO46" s="950"/>
      <c r="DP46" s="950"/>
      <c r="DQ46" s="950"/>
      <c r="DR46" s="950"/>
      <c r="DS46" s="950"/>
      <c r="DT46" s="950"/>
      <c r="DU46" s="950"/>
      <c r="DV46" s="950"/>
      <c r="DW46" s="950"/>
      <c r="DX46" s="950"/>
      <c r="DY46" s="950"/>
      <c r="DZ46" s="950"/>
      <c r="EA46" s="950"/>
      <c r="EB46" s="950"/>
      <c r="EC46" s="950"/>
      <c r="ED46" s="950"/>
      <c r="EE46" s="950"/>
      <c r="EF46" s="950"/>
    </row>
    <row r="47" spans="2:136" s="949" customFormat="1" x14ac:dyDescent="0.25">
      <c r="B47" s="343">
        <v>30</v>
      </c>
      <c r="C47" s="963" t="s">
        <v>2148</v>
      </c>
      <c r="D47" s="967" t="s">
        <v>2149</v>
      </c>
      <c r="E47" s="959" t="s">
        <v>2150</v>
      </c>
      <c r="F47" s="968">
        <v>0</v>
      </c>
      <c r="G47" s="860">
        <v>6639</v>
      </c>
      <c r="H47" s="851">
        <v>6621</v>
      </c>
      <c r="I47" s="851">
        <v>6626</v>
      </c>
      <c r="J47" s="839">
        <v>6611</v>
      </c>
      <c r="K47" s="840">
        <v>7364</v>
      </c>
      <c r="L47" s="840">
        <v>6980</v>
      </c>
      <c r="M47" s="840">
        <v>6990</v>
      </c>
      <c r="N47" s="841">
        <v>6999</v>
      </c>
      <c r="O47" s="839">
        <v>7012</v>
      </c>
      <c r="P47" s="839">
        <v>7028</v>
      </c>
      <c r="Q47" s="839">
        <v>7047</v>
      </c>
      <c r="R47" s="839">
        <v>7066</v>
      </c>
      <c r="S47" s="840">
        <v>7086</v>
      </c>
      <c r="T47" s="969">
        <v>7047.8</v>
      </c>
      <c r="U47" s="6"/>
      <c r="V47" s="939"/>
      <c r="W47" s="856" t="s">
        <v>2079</v>
      </c>
      <c r="X47" s="950"/>
      <c r="Y47" s="43"/>
      <c r="Z47" s="43">
        <f xml:space="preserve"> IF( SUM( AS47:BF47 ) = 0, 0, $AS$6 )</f>
        <v>0</v>
      </c>
      <c r="AA47" s="14"/>
      <c r="AB47" s="7"/>
      <c r="AC47" s="60"/>
      <c r="AD47" s="60"/>
      <c r="AE47" s="60"/>
      <c r="AF47" s="60"/>
      <c r="AG47" s="60"/>
      <c r="AH47" s="60"/>
      <c r="AI47" s="60"/>
      <c r="AJ47" s="60"/>
      <c r="AK47" s="60"/>
      <c r="AL47" s="60"/>
      <c r="AM47" s="60"/>
      <c r="AN47" s="60"/>
      <c r="AO47" s="60"/>
      <c r="AP47" s="60"/>
      <c r="AQ47" s="147"/>
      <c r="AR47" s="7"/>
      <c r="AS47" s="61">
        <f t="shared" ref="AS47:BF48" si="19">IF(G47&lt;0,1,0)</f>
        <v>0</v>
      </c>
      <c r="AT47" s="61">
        <f t="shared" si="19"/>
        <v>0</v>
      </c>
      <c r="AU47" s="61">
        <f t="shared" si="19"/>
        <v>0</v>
      </c>
      <c r="AV47" s="61">
        <f t="shared" si="19"/>
        <v>0</v>
      </c>
      <c r="AW47" s="61">
        <f t="shared" si="19"/>
        <v>0</v>
      </c>
      <c r="AX47" s="61">
        <f t="shared" si="19"/>
        <v>0</v>
      </c>
      <c r="AY47" s="61">
        <f t="shared" si="19"/>
        <v>0</v>
      </c>
      <c r="AZ47" s="61">
        <f t="shared" si="19"/>
        <v>0</v>
      </c>
      <c r="BA47" s="61">
        <f t="shared" si="19"/>
        <v>0</v>
      </c>
      <c r="BB47" s="61">
        <f t="shared" si="19"/>
        <v>0</v>
      </c>
      <c r="BC47" s="61">
        <f t="shared" si="19"/>
        <v>0</v>
      </c>
      <c r="BD47" s="61">
        <f t="shared" si="19"/>
        <v>0</v>
      </c>
      <c r="BE47" s="61">
        <f t="shared" si="19"/>
        <v>0</v>
      </c>
      <c r="BF47" s="61">
        <f t="shared" si="19"/>
        <v>0</v>
      </c>
      <c r="BG47" s="147"/>
      <c r="BH47" s="950"/>
      <c r="BI47" s="950"/>
      <c r="BJ47" s="950"/>
      <c r="BK47" s="950"/>
      <c r="BL47" s="950"/>
      <c r="BM47" s="950"/>
      <c r="BN47" s="950"/>
      <c r="BO47" s="950"/>
      <c r="BP47" s="950"/>
      <c r="BQ47" s="950"/>
      <c r="BR47" s="950"/>
      <c r="BS47" s="950"/>
      <c r="BT47" s="950"/>
      <c r="BU47" s="950"/>
      <c r="BV47" s="950"/>
      <c r="BW47" s="950"/>
      <c r="BX47" s="950"/>
      <c r="BY47" s="950"/>
      <c r="BZ47" s="950"/>
      <c r="CA47" s="950"/>
      <c r="CB47" s="950"/>
      <c r="CC47" s="950"/>
      <c r="CD47" s="950"/>
      <c r="CE47" s="950"/>
      <c r="CF47" s="950"/>
      <c r="CG47" s="950"/>
      <c r="CH47" s="950"/>
      <c r="CI47" s="950"/>
      <c r="CJ47" s="950"/>
      <c r="CK47" s="950"/>
      <c r="CL47" s="950"/>
      <c r="CM47" s="950"/>
      <c r="CN47" s="950"/>
      <c r="CO47" s="950"/>
      <c r="CP47" s="950"/>
      <c r="CQ47" s="950"/>
      <c r="CR47" s="950"/>
      <c r="CS47" s="950"/>
      <c r="CT47" s="950"/>
      <c r="CU47" s="950"/>
      <c r="CV47" s="950"/>
      <c r="CW47" s="950"/>
      <c r="CX47" s="950"/>
      <c r="CY47" s="950"/>
      <c r="CZ47" s="950"/>
      <c r="DA47" s="950"/>
      <c r="DB47" s="950"/>
      <c r="DC47" s="950"/>
      <c r="DD47" s="950"/>
      <c r="DE47" s="950"/>
      <c r="DF47" s="950"/>
      <c r="DG47" s="950"/>
      <c r="DH47" s="950"/>
      <c r="DI47" s="950"/>
      <c r="DJ47" s="950"/>
      <c r="DK47" s="950"/>
      <c r="DL47" s="950"/>
      <c r="DM47" s="950"/>
      <c r="DN47" s="950"/>
      <c r="DO47" s="950"/>
      <c r="DP47" s="950"/>
      <c r="DQ47" s="950"/>
      <c r="DR47" s="950"/>
      <c r="DS47" s="950"/>
      <c r="DT47" s="950"/>
      <c r="DU47" s="950"/>
      <c r="DV47" s="950"/>
      <c r="DW47" s="950"/>
      <c r="DX47" s="950"/>
      <c r="DY47" s="950"/>
      <c r="DZ47" s="950"/>
      <c r="EA47" s="950"/>
      <c r="EB47" s="950"/>
      <c r="EC47" s="950"/>
      <c r="ED47" s="950"/>
      <c r="EE47" s="950"/>
      <c r="EF47" s="950"/>
    </row>
    <row r="48" spans="2:136" s="949" customFormat="1" x14ac:dyDescent="0.25">
      <c r="B48" s="343">
        <v>31</v>
      </c>
      <c r="C48" s="970" t="s">
        <v>2151</v>
      </c>
      <c r="D48" s="971" t="s">
        <v>2152</v>
      </c>
      <c r="E48" s="959" t="s">
        <v>2150</v>
      </c>
      <c r="F48" s="968">
        <v>0</v>
      </c>
      <c r="G48" s="860">
        <v>0</v>
      </c>
      <c r="H48" s="851">
        <v>0</v>
      </c>
      <c r="I48" s="851">
        <v>0</v>
      </c>
      <c r="J48" s="851">
        <v>0</v>
      </c>
      <c r="K48" s="852">
        <v>0</v>
      </c>
      <c r="L48" s="852">
        <v>31</v>
      </c>
      <c r="M48" s="852">
        <v>31</v>
      </c>
      <c r="N48" s="853">
        <v>31</v>
      </c>
      <c r="O48" s="851">
        <v>31</v>
      </c>
      <c r="P48" s="851">
        <v>31</v>
      </c>
      <c r="Q48" s="851">
        <v>31</v>
      </c>
      <c r="R48" s="851">
        <v>31</v>
      </c>
      <c r="S48" s="852">
        <v>31</v>
      </c>
      <c r="T48" s="972">
        <v>31</v>
      </c>
      <c r="U48" s="6"/>
      <c r="V48" s="939"/>
      <c r="W48" s="856" t="s">
        <v>2079</v>
      </c>
      <c r="X48" s="950"/>
      <c r="Y48" s="43"/>
      <c r="Z48" s="43">
        <f xml:space="preserve"> IF( SUM( AS48:BF48 ) = 0, 0, $AS$6 )</f>
        <v>0</v>
      </c>
      <c r="AA48" s="14"/>
      <c r="AB48" s="7"/>
      <c r="AC48" s="60"/>
      <c r="AD48" s="60"/>
      <c r="AE48" s="60"/>
      <c r="AF48" s="60"/>
      <c r="AG48" s="60"/>
      <c r="AH48" s="60"/>
      <c r="AI48" s="60"/>
      <c r="AJ48" s="60"/>
      <c r="AK48" s="60"/>
      <c r="AL48" s="60"/>
      <c r="AM48" s="60"/>
      <c r="AN48" s="60"/>
      <c r="AO48" s="60"/>
      <c r="AP48" s="60"/>
      <c r="AQ48" s="147"/>
      <c r="AR48" s="7"/>
      <c r="AS48" s="61">
        <f t="shared" si="19"/>
        <v>0</v>
      </c>
      <c r="AT48" s="61">
        <f t="shared" si="19"/>
        <v>0</v>
      </c>
      <c r="AU48" s="61">
        <f t="shared" si="19"/>
        <v>0</v>
      </c>
      <c r="AV48" s="61">
        <f t="shared" si="19"/>
        <v>0</v>
      </c>
      <c r="AW48" s="61">
        <f t="shared" si="19"/>
        <v>0</v>
      </c>
      <c r="AX48" s="61">
        <f t="shared" si="19"/>
        <v>0</v>
      </c>
      <c r="AY48" s="61">
        <f t="shared" si="19"/>
        <v>0</v>
      </c>
      <c r="AZ48" s="61">
        <f t="shared" si="19"/>
        <v>0</v>
      </c>
      <c r="BA48" s="61">
        <f t="shared" si="19"/>
        <v>0</v>
      </c>
      <c r="BB48" s="61">
        <f t="shared" si="19"/>
        <v>0</v>
      </c>
      <c r="BC48" s="61">
        <f t="shared" si="19"/>
        <v>0</v>
      </c>
      <c r="BD48" s="61">
        <f t="shared" si="19"/>
        <v>0</v>
      </c>
      <c r="BE48" s="61">
        <f t="shared" si="19"/>
        <v>0</v>
      </c>
      <c r="BF48" s="61">
        <f t="shared" si="19"/>
        <v>0</v>
      </c>
      <c r="BG48" s="147"/>
      <c r="BH48" s="950"/>
      <c r="BI48" s="950"/>
      <c r="BJ48" s="950"/>
      <c r="BK48" s="950"/>
      <c r="BL48" s="950"/>
      <c r="BM48" s="950"/>
      <c r="BN48" s="950"/>
      <c r="BO48" s="950"/>
      <c r="BP48" s="950"/>
      <c r="BQ48" s="950"/>
      <c r="BR48" s="950"/>
      <c r="BS48" s="950"/>
      <c r="BT48" s="950"/>
      <c r="BU48" s="950"/>
      <c r="BV48" s="950"/>
      <c r="BW48" s="950"/>
      <c r="BX48" s="950"/>
      <c r="BY48" s="950"/>
      <c r="BZ48" s="950"/>
      <c r="CA48" s="950"/>
      <c r="CB48" s="950"/>
      <c r="CC48" s="950"/>
      <c r="CD48" s="950"/>
      <c r="CE48" s="950"/>
      <c r="CF48" s="950"/>
      <c r="CG48" s="950"/>
      <c r="CH48" s="950"/>
      <c r="CI48" s="950"/>
      <c r="CJ48" s="950"/>
      <c r="CK48" s="950"/>
      <c r="CL48" s="950"/>
      <c r="CM48" s="950"/>
      <c r="CN48" s="950"/>
      <c r="CO48" s="950"/>
      <c r="CP48" s="950"/>
      <c r="CQ48" s="950"/>
      <c r="CR48" s="950"/>
      <c r="CS48" s="950"/>
      <c r="CT48" s="950"/>
      <c r="CU48" s="950"/>
      <c r="CV48" s="950"/>
      <c r="CW48" s="950"/>
      <c r="CX48" s="950"/>
      <c r="CY48" s="950"/>
      <c r="CZ48" s="950"/>
      <c r="DA48" s="950"/>
      <c r="DB48" s="950"/>
      <c r="DC48" s="950"/>
      <c r="DD48" s="950"/>
      <c r="DE48" s="950"/>
      <c r="DF48" s="950"/>
      <c r="DG48" s="950"/>
      <c r="DH48" s="950"/>
      <c r="DI48" s="950"/>
      <c r="DJ48" s="950"/>
      <c r="DK48" s="950"/>
      <c r="DL48" s="950"/>
      <c r="DM48" s="950"/>
      <c r="DN48" s="950"/>
      <c r="DO48" s="950"/>
      <c r="DP48" s="950"/>
      <c r="DQ48" s="950"/>
      <c r="DR48" s="950"/>
      <c r="DS48" s="950"/>
      <c r="DT48" s="950"/>
      <c r="DU48" s="950"/>
      <c r="DV48" s="950"/>
      <c r="DW48" s="950"/>
      <c r="DX48" s="950"/>
      <c r="DY48" s="950"/>
      <c r="DZ48" s="950"/>
      <c r="EA48" s="950"/>
      <c r="EB48" s="950"/>
      <c r="EC48" s="950"/>
      <c r="ED48" s="950"/>
      <c r="EE48" s="950"/>
      <c r="EF48" s="950"/>
    </row>
    <row r="49" spans="2:136" s="949" customFormat="1" x14ac:dyDescent="0.25">
      <c r="B49" s="343">
        <v>32</v>
      </c>
      <c r="C49" s="973" t="s">
        <v>2153</v>
      </c>
      <c r="D49" s="848" t="s">
        <v>2154</v>
      </c>
      <c r="E49" s="974" t="s">
        <v>2109</v>
      </c>
      <c r="F49" s="850">
        <v>2</v>
      </c>
      <c r="G49" s="860">
        <v>0</v>
      </c>
      <c r="H49" s="851">
        <v>0</v>
      </c>
      <c r="I49" s="851">
        <v>0</v>
      </c>
      <c r="J49" s="851">
        <v>0</v>
      </c>
      <c r="K49" s="852">
        <v>0</v>
      </c>
      <c r="L49" s="852">
        <v>1.2500000000000001E-2</v>
      </c>
      <c r="M49" s="1017">
        <v>1.2999999999999999E-2</v>
      </c>
      <c r="N49" s="1018">
        <v>1.2999999999999999E-2</v>
      </c>
      <c r="O49" s="1016">
        <v>1.2E-2</v>
      </c>
      <c r="P49" s="1016">
        <v>1.2E-2</v>
      </c>
      <c r="Q49" s="1016">
        <v>1.2E-2</v>
      </c>
      <c r="R49" s="1016">
        <v>1.2E-2</v>
      </c>
      <c r="S49" s="1017">
        <v>1.2E-2</v>
      </c>
      <c r="T49" s="1019">
        <v>1.2E-2</v>
      </c>
      <c r="U49" s="6"/>
      <c r="V49" s="939"/>
      <c r="W49" s="856" t="s">
        <v>2155</v>
      </c>
      <c r="X49" s="950"/>
      <c r="Y49" s="43"/>
      <c r="Z49" s="43"/>
      <c r="AA49" s="14"/>
      <c r="AB49" s="7"/>
      <c r="AC49" s="60"/>
      <c r="AD49" s="60"/>
      <c r="AE49" s="60"/>
      <c r="AF49" s="60"/>
      <c r="AG49" s="60"/>
      <c r="AH49" s="60"/>
      <c r="AI49" s="60"/>
      <c r="AJ49" s="60"/>
      <c r="AK49" s="60"/>
      <c r="AL49" s="60"/>
      <c r="AM49" s="60"/>
      <c r="AN49" s="60"/>
      <c r="AO49" s="60"/>
      <c r="AP49" s="60"/>
      <c r="AQ49" s="519"/>
      <c r="AR49" s="7"/>
      <c r="AS49" s="60"/>
      <c r="AT49" s="60"/>
      <c r="AU49" s="60"/>
      <c r="AV49" s="60"/>
      <c r="AW49" s="60"/>
      <c r="AX49" s="60"/>
      <c r="AY49" s="60"/>
      <c r="AZ49" s="60"/>
      <c r="BA49" s="60"/>
      <c r="BB49" s="60"/>
      <c r="BC49" s="60"/>
      <c r="BD49" s="60"/>
      <c r="BE49" s="60"/>
      <c r="BF49" s="60"/>
      <c r="BG49" s="519"/>
      <c r="BH49" s="950"/>
      <c r="BI49" s="950"/>
      <c r="BJ49" s="950"/>
      <c r="BK49" s="950"/>
      <c r="BL49" s="950"/>
      <c r="BM49" s="950"/>
      <c r="BN49" s="950"/>
      <c r="BO49" s="950"/>
      <c r="BP49" s="950"/>
      <c r="BQ49" s="950"/>
      <c r="BR49" s="950"/>
      <c r="BS49" s="950"/>
      <c r="BT49" s="950"/>
      <c r="BU49" s="950"/>
      <c r="BV49" s="950"/>
      <c r="BW49" s="950"/>
      <c r="BX49" s="950"/>
      <c r="BY49" s="950"/>
      <c r="BZ49" s="950"/>
      <c r="CA49" s="950"/>
      <c r="CB49" s="950"/>
      <c r="CC49" s="950"/>
      <c r="CD49" s="950"/>
      <c r="CE49" s="950"/>
      <c r="CF49" s="950"/>
      <c r="CG49" s="950"/>
      <c r="CH49" s="950"/>
      <c r="CI49" s="950"/>
      <c r="CJ49" s="950"/>
      <c r="CK49" s="950"/>
      <c r="CL49" s="950"/>
      <c r="CM49" s="950"/>
      <c r="CN49" s="950"/>
      <c r="CO49" s="950"/>
      <c r="CP49" s="950"/>
      <c r="CQ49" s="950"/>
      <c r="CR49" s="950"/>
      <c r="CS49" s="950"/>
      <c r="CT49" s="950"/>
      <c r="CU49" s="950"/>
      <c r="CV49" s="950"/>
      <c r="CW49" s="950"/>
      <c r="CX49" s="950"/>
      <c r="CY49" s="950"/>
      <c r="CZ49" s="950"/>
      <c r="DA49" s="950"/>
      <c r="DB49" s="950"/>
      <c r="DC49" s="950"/>
      <c r="DD49" s="950"/>
      <c r="DE49" s="950"/>
      <c r="DF49" s="950"/>
      <c r="DG49" s="950"/>
      <c r="DH49" s="950"/>
      <c r="DI49" s="950"/>
      <c r="DJ49" s="950"/>
      <c r="DK49" s="950"/>
      <c r="DL49" s="950"/>
      <c r="DM49" s="950"/>
      <c r="DN49" s="950"/>
      <c r="DO49" s="950"/>
      <c r="DP49" s="950"/>
      <c r="DQ49" s="950"/>
      <c r="DR49" s="950"/>
      <c r="DS49" s="950"/>
      <c r="DT49" s="950"/>
      <c r="DU49" s="950"/>
      <c r="DV49" s="950"/>
      <c r="DW49" s="950"/>
      <c r="DX49" s="950"/>
      <c r="DY49" s="950"/>
      <c r="DZ49" s="950"/>
      <c r="EA49" s="950"/>
      <c r="EB49" s="950"/>
      <c r="EC49" s="950"/>
      <c r="ED49" s="950"/>
      <c r="EE49" s="950"/>
      <c r="EF49" s="950"/>
    </row>
    <row r="50" spans="2:136" s="949" customFormat="1" x14ac:dyDescent="0.25">
      <c r="B50" s="343">
        <v>33</v>
      </c>
      <c r="C50" s="973" t="s">
        <v>2156</v>
      </c>
      <c r="D50" s="848" t="s">
        <v>2157</v>
      </c>
      <c r="E50" s="974" t="s">
        <v>2109</v>
      </c>
      <c r="F50" s="850">
        <v>2</v>
      </c>
      <c r="G50" s="975">
        <v>0</v>
      </c>
      <c r="H50" s="976">
        <v>0</v>
      </c>
      <c r="I50" s="976">
        <v>0</v>
      </c>
      <c r="J50" s="976">
        <v>0</v>
      </c>
      <c r="K50" s="977">
        <v>0</v>
      </c>
      <c r="L50" s="977">
        <v>0.1711</v>
      </c>
      <c r="M50" s="977">
        <v>0.14179640269587368</v>
      </c>
      <c r="N50" s="978">
        <v>0.13385189872192124</v>
      </c>
      <c r="O50" s="976">
        <v>0.11725039025166818</v>
      </c>
      <c r="P50" s="976">
        <v>0.11575064389726603</v>
      </c>
      <c r="Q50" s="976">
        <v>0.11111483042792757</v>
      </c>
      <c r="R50" s="976">
        <v>0.108700660649051</v>
      </c>
      <c r="S50" s="977">
        <v>0.10708904649565094</v>
      </c>
      <c r="T50" s="979">
        <v>0.11198111434431275</v>
      </c>
      <c r="U50" s="6"/>
      <c r="V50" s="939"/>
      <c r="W50" s="856" t="s">
        <v>2155</v>
      </c>
      <c r="X50" s="950"/>
      <c r="Y50" s="43"/>
      <c r="Z50" s="43"/>
      <c r="AA50" s="14"/>
      <c r="AB50" s="7"/>
      <c r="AC50" s="60"/>
      <c r="AD50" s="60"/>
      <c r="AE50" s="60"/>
      <c r="AF50" s="60"/>
      <c r="AG50" s="60"/>
      <c r="AH50" s="60"/>
      <c r="AI50" s="60"/>
      <c r="AJ50" s="60"/>
      <c r="AK50" s="60"/>
      <c r="AL50" s="60"/>
      <c r="AM50" s="60"/>
      <c r="AN50" s="60"/>
      <c r="AO50" s="60"/>
      <c r="AP50" s="60"/>
      <c r="AQ50" s="519"/>
      <c r="AR50" s="7"/>
      <c r="AS50" s="60"/>
      <c r="AT50" s="60"/>
      <c r="AU50" s="60"/>
      <c r="AV50" s="60"/>
      <c r="AW50" s="60"/>
      <c r="AX50" s="60"/>
      <c r="AY50" s="60"/>
      <c r="AZ50" s="60"/>
      <c r="BA50" s="60"/>
      <c r="BB50" s="60"/>
      <c r="BC50" s="60"/>
      <c r="BD50" s="60"/>
      <c r="BE50" s="60"/>
      <c r="BF50" s="60"/>
      <c r="BG50" s="519"/>
      <c r="BH50" s="950"/>
      <c r="BI50" s="950"/>
      <c r="BJ50" s="950"/>
      <c r="BK50" s="950"/>
      <c r="BL50" s="950"/>
      <c r="BM50" s="950"/>
      <c r="BN50" s="950"/>
      <c r="BO50" s="950"/>
      <c r="BP50" s="950"/>
      <c r="BQ50" s="950"/>
      <c r="BR50" s="950"/>
      <c r="BS50" s="950"/>
      <c r="BT50" s="950"/>
      <c r="BU50" s="950"/>
      <c r="BV50" s="950"/>
      <c r="BW50" s="950"/>
      <c r="BX50" s="950"/>
      <c r="BY50" s="950"/>
      <c r="BZ50" s="950"/>
      <c r="CA50" s="950"/>
      <c r="CB50" s="950"/>
      <c r="CC50" s="950"/>
      <c r="CD50" s="950"/>
      <c r="CE50" s="950"/>
      <c r="CF50" s="950"/>
      <c r="CG50" s="950"/>
      <c r="CH50" s="950"/>
      <c r="CI50" s="950"/>
      <c r="CJ50" s="950"/>
      <c r="CK50" s="950"/>
      <c r="CL50" s="950"/>
      <c r="CM50" s="950"/>
      <c r="CN50" s="950"/>
      <c r="CO50" s="950"/>
      <c r="CP50" s="950"/>
      <c r="CQ50" s="950"/>
      <c r="CR50" s="950"/>
      <c r="CS50" s="950"/>
      <c r="CT50" s="950"/>
      <c r="CU50" s="950"/>
      <c r="CV50" s="950"/>
      <c r="CW50" s="950"/>
      <c r="CX50" s="950"/>
      <c r="CY50" s="950"/>
      <c r="CZ50" s="950"/>
      <c r="DA50" s="950"/>
      <c r="DB50" s="950"/>
      <c r="DC50" s="950"/>
      <c r="DD50" s="950"/>
      <c r="DE50" s="950"/>
      <c r="DF50" s="950"/>
      <c r="DG50" s="950"/>
      <c r="DH50" s="950"/>
      <c r="DI50" s="950"/>
      <c r="DJ50" s="950"/>
      <c r="DK50" s="950"/>
      <c r="DL50" s="950"/>
      <c r="DM50" s="950"/>
      <c r="DN50" s="950"/>
      <c r="DO50" s="950"/>
      <c r="DP50" s="950"/>
      <c r="DQ50" s="950"/>
      <c r="DR50" s="950"/>
      <c r="DS50" s="950"/>
      <c r="DT50" s="950"/>
      <c r="DU50" s="950"/>
      <c r="DV50" s="950"/>
      <c r="DW50" s="950"/>
      <c r="DX50" s="950"/>
      <c r="DY50" s="950"/>
      <c r="DZ50" s="950"/>
      <c r="EA50" s="950"/>
      <c r="EB50" s="950"/>
      <c r="EC50" s="950"/>
      <c r="ED50" s="950"/>
      <c r="EE50" s="950"/>
      <c r="EF50" s="950"/>
    </row>
    <row r="51" spans="2:136" s="949" customFormat="1" x14ac:dyDescent="0.25">
      <c r="B51" s="343">
        <v>34</v>
      </c>
      <c r="C51" s="970" t="s">
        <v>2158</v>
      </c>
      <c r="D51" s="967" t="s">
        <v>2159</v>
      </c>
      <c r="E51" s="331" t="s">
        <v>2160</v>
      </c>
      <c r="F51" s="579">
        <v>2</v>
      </c>
      <c r="G51" s="860">
        <v>0</v>
      </c>
      <c r="H51" s="851">
        <v>0</v>
      </c>
      <c r="I51" s="851">
        <v>0</v>
      </c>
      <c r="J51" s="851">
        <v>0</v>
      </c>
      <c r="K51" s="852">
        <v>0</v>
      </c>
      <c r="L51" s="852">
        <v>47.04</v>
      </c>
      <c r="M51" s="852">
        <v>50.84</v>
      </c>
      <c r="N51" s="853">
        <v>52.63</v>
      </c>
      <c r="O51" s="851">
        <v>47.04</v>
      </c>
      <c r="P51" s="851">
        <v>47.68</v>
      </c>
      <c r="Q51" s="851">
        <v>47.37</v>
      </c>
      <c r="R51" s="851">
        <v>48.44</v>
      </c>
      <c r="S51" s="852">
        <v>48.98</v>
      </c>
      <c r="T51" s="972">
        <v>47.902000000000001</v>
      </c>
      <c r="U51" s="6"/>
      <c r="V51" s="939"/>
      <c r="W51" s="856" t="s">
        <v>2079</v>
      </c>
      <c r="X51" s="950"/>
      <c r="Y51" s="43"/>
      <c r="Z51" s="43">
        <f xml:space="preserve"> IF( SUM( AS51:BF51 ) = 0, 0, $AS$6 )</f>
        <v>0</v>
      </c>
      <c r="AA51" s="14"/>
      <c r="AB51" s="7"/>
      <c r="AC51" s="60"/>
      <c r="AD51" s="60"/>
      <c r="AE51" s="60"/>
      <c r="AF51" s="60"/>
      <c r="AG51" s="60"/>
      <c r="AH51" s="60"/>
      <c r="AI51" s="60"/>
      <c r="AJ51" s="60"/>
      <c r="AK51" s="60"/>
      <c r="AL51" s="60"/>
      <c r="AM51" s="60"/>
      <c r="AN51" s="60"/>
      <c r="AO51" s="60"/>
      <c r="AP51" s="60"/>
      <c r="AQ51" s="519"/>
      <c r="AR51" s="7"/>
      <c r="AS51" s="61">
        <f t="shared" ref="AS51:BF52" si="20">IF(G51&lt;0,1,0)</f>
        <v>0</v>
      </c>
      <c r="AT51" s="61">
        <f t="shared" si="20"/>
        <v>0</v>
      </c>
      <c r="AU51" s="61">
        <f t="shared" si="20"/>
        <v>0</v>
      </c>
      <c r="AV51" s="61">
        <f t="shared" si="20"/>
        <v>0</v>
      </c>
      <c r="AW51" s="61">
        <f t="shared" si="20"/>
        <v>0</v>
      </c>
      <c r="AX51" s="61">
        <f t="shared" si="20"/>
        <v>0</v>
      </c>
      <c r="AY51" s="61">
        <f t="shared" si="20"/>
        <v>0</v>
      </c>
      <c r="AZ51" s="61">
        <f t="shared" si="20"/>
        <v>0</v>
      </c>
      <c r="BA51" s="61">
        <f t="shared" si="20"/>
        <v>0</v>
      </c>
      <c r="BB51" s="61">
        <f t="shared" si="20"/>
        <v>0</v>
      </c>
      <c r="BC51" s="61">
        <f t="shared" si="20"/>
        <v>0</v>
      </c>
      <c r="BD51" s="61">
        <f t="shared" si="20"/>
        <v>0</v>
      </c>
      <c r="BE51" s="61">
        <f t="shared" si="20"/>
        <v>0</v>
      </c>
      <c r="BF51" s="61">
        <f t="shared" si="20"/>
        <v>0</v>
      </c>
      <c r="BG51" s="519"/>
      <c r="BH51" s="950"/>
      <c r="BI51" s="950"/>
      <c r="BJ51" s="950"/>
      <c r="BK51" s="950"/>
      <c r="BL51" s="950"/>
      <c r="BM51" s="950"/>
      <c r="BN51" s="950"/>
      <c r="BO51" s="950"/>
      <c r="BP51" s="950"/>
      <c r="BQ51" s="950"/>
      <c r="BR51" s="950"/>
      <c r="BS51" s="950"/>
      <c r="BT51" s="950"/>
      <c r="BU51" s="950"/>
      <c r="BV51" s="950"/>
      <c r="BW51" s="950"/>
      <c r="BX51" s="950"/>
      <c r="BY51" s="950"/>
      <c r="BZ51" s="950"/>
      <c r="CA51" s="950"/>
      <c r="CB51" s="950"/>
      <c r="CC51" s="950"/>
      <c r="CD51" s="950"/>
      <c r="CE51" s="950"/>
      <c r="CF51" s="950"/>
      <c r="CG51" s="950"/>
      <c r="CH51" s="950"/>
      <c r="CI51" s="950"/>
      <c r="CJ51" s="950"/>
      <c r="CK51" s="950"/>
      <c r="CL51" s="950"/>
      <c r="CM51" s="950"/>
      <c r="CN51" s="950"/>
      <c r="CO51" s="950"/>
      <c r="CP51" s="950"/>
      <c r="CQ51" s="950"/>
      <c r="CR51" s="950"/>
      <c r="CS51" s="950"/>
      <c r="CT51" s="950"/>
      <c r="CU51" s="950"/>
      <c r="CV51" s="950"/>
      <c r="CW51" s="950"/>
      <c r="CX51" s="950"/>
      <c r="CY51" s="950"/>
      <c r="CZ51" s="950"/>
      <c r="DA51" s="950"/>
      <c r="DB51" s="950"/>
      <c r="DC51" s="950"/>
      <c r="DD51" s="950"/>
      <c r="DE51" s="950"/>
      <c r="DF51" s="950"/>
      <c r="DG51" s="950"/>
      <c r="DH51" s="950"/>
      <c r="DI51" s="950"/>
      <c r="DJ51" s="950"/>
      <c r="DK51" s="950"/>
      <c r="DL51" s="950"/>
      <c r="DM51" s="950"/>
      <c r="DN51" s="950"/>
      <c r="DO51" s="950"/>
      <c r="DP51" s="950"/>
      <c r="DQ51" s="950"/>
      <c r="DR51" s="950"/>
      <c r="DS51" s="950"/>
      <c r="DT51" s="950"/>
      <c r="DU51" s="950"/>
      <c r="DV51" s="950"/>
      <c r="DW51" s="950"/>
      <c r="DX51" s="950"/>
      <c r="DY51" s="950"/>
      <c r="DZ51" s="950"/>
      <c r="EA51" s="950"/>
      <c r="EB51" s="950"/>
      <c r="EC51" s="950"/>
      <c r="ED51" s="950"/>
      <c r="EE51" s="950"/>
      <c r="EF51" s="950"/>
    </row>
    <row r="52" spans="2:136" s="949" customFormat="1" ht="15.75" thickBot="1" x14ac:dyDescent="0.3">
      <c r="B52" s="861">
        <v>35</v>
      </c>
      <c r="C52" s="980" t="s">
        <v>2161</v>
      </c>
      <c r="D52" s="863" t="s">
        <v>2162</v>
      </c>
      <c r="E52" s="633" t="s">
        <v>41</v>
      </c>
      <c r="F52" s="865">
        <v>3</v>
      </c>
      <c r="G52" s="941">
        <v>0</v>
      </c>
      <c r="H52" s="942">
        <v>0</v>
      </c>
      <c r="I52" s="942">
        <v>0</v>
      </c>
      <c r="J52" s="942">
        <v>0</v>
      </c>
      <c r="K52" s="943">
        <v>0</v>
      </c>
      <c r="L52" s="943">
        <v>2.0979999999999999</v>
      </c>
      <c r="M52" s="1020">
        <v>2.1869999999999998</v>
      </c>
      <c r="N52" s="1021">
        <v>2.258</v>
      </c>
      <c r="O52" s="1022">
        <v>2.258</v>
      </c>
      <c r="P52" s="1022">
        <v>2.351</v>
      </c>
      <c r="Q52" s="1022">
        <v>2.4350000000000001</v>
      </c>
      <c r="R52" s="1022">
        <v>2.5459999999999998</v>
      </c>
      <c r="S52" s="1020">
        <v>2.6160000000000001</v>
      </c>
      <c r="T52" s="1023">
        <v>2.4470000000000001</v>
      </c>
      <c r="U52" s="6"/>
      <c r="V52" s="945"/>
      <c r="W52" s="870" t="s">
        <v>2079</v>
      </c>
      <c r="X52" s="950"/>
      <c r="Y52" s="43"/>
      <c r="Z52" s="43">
        <f xml:space="preserve"> IF( SUM( AS52:BF52 ) = 0, 0, $AS$6 )</f>
        <v>0</v>
      </c>
      <c r="AA52" s="14"/>
      <c r="AB52" s="7"/>
      <c r="AC52" s="60"/>
      <c r="AD52" s="60"/>
      <c r="AE52" s="60"/>
      <c r="AF52" s="60"/>
      <c r="AG52" s="60"/>
      <c r="AH52" s="60"/>
      <c r="AI52" s="60"/>
      <c r="AJ52" s="60"/>
      <c r="AK52" s="60"/>
      <c r="AL52" s="60"/>
      <c r="AM52" s="60"/>
      <c r="AN52" s="60"/>
      <c r="AO52" s="60"/>
      <c r="AP52" s="60"/>
      <c r="AQ52" s="519"/>
      <c r="AR52" s="7"/>
      <c r="AS52" s="61">
        <f t="shared" si="20"/>
        <v>0</v>
      </c>
      <c r="AT52" s="61">
        <f t="shared" si="20"/>
        <v>0</v>
      </c>
      <c r="AU52" s="61">
        <f t="shared" si="20"/>
        <v>0</v>
      </c>
      <c r="AV52" s="61">
        <f t="shared" si="20"/>
        <v>0</v>
      </c>
      <c r="AW52" s="61">
        <f t="shared" si="20"/>
        <v>0</v>
      </c>
      <c r="AX52" s="61">
        <f t="shared" si="20"/>
        <v>0</v>
      </c>
      <c r="AY52" s="61">
        <f t="shared" si="20"/>
        <v>0</v>
      </c>
      <c r="AZ52" s="61">
        <f t="shared" si="20"/>
        <v>0</v>
      </c>
      <c r="BA52" s="61">
        <f t="shared" si="20"/>
        <v>0</v>
      </c>
      <c r="BB52" s="61">
        <f t="shared" si="20"/>
        <v>0</v>
      </c>
      <c r="BC52" s="61">
        <f t="shared" si="20"/>
        <v>0</v>
      </c>
      <c r="BD52" s="61">
        <f t="shared" si="20"/>
        <v>0</v>
      </c>
      <c r="BE52" s="61">
        <f t="shared" si="20"/>
        <v>0</v>
      </c>
      <c r="BF52" s="61">
        <f t="shared" si="20"/>
        <v>0</v>
      </c>
      <c r="BG52" s="519"/>
      <c r="BH52" s="950"/>
      <c r="BI52" s="950"/>
      <c r="BJ52" s="950"/>
      <c r="BK52" s="950"/>
      <c r="BL52" s="950"/>
      <c r="BM52" s="950"/>
      <c r="BN52" s="950"/>
      <c r="BO52" s="950"/>
      <c r="BP52" s="950"/>
      <c r="BQ52" s="950"/>
      <c r="BR52" s="950"/>
      <c r="BS52" s="950"/>
      <c r="BT52" s="950"/>
      <c r="BU52" s="950"/>
      <c r="BV52" s="950"/>
      <c r="BW52" s="950"/>
      <c r="BX52" s="950"/>
      <c r="BY52" s="950"/>
      <c r="BZ52" s="950"/>
      <c r="CA52" s="950"/>
      <c r="CB52" s="950"/>
      <c r="CC52" s="950"/>
      <c r="CD52" s="950"/>
      <c r="CE52" s="950"/>
      <c r="CF52" s="950"/>
      <c r="CG52" s="950"/>
      <c r="CH52" s="950"/>
      <c r="CI52" s="950"/>
      <c r="CJ52" s="950"/>
      <c r="CK52" s="950"/>
      <c r="CL52" s="950"/>
      <c r="CM52" s="950"/>
      <c r="CN52" s="950"/>
      <c r="CO52" s="950"/>
      <c r="CP52" s="950"/>
      <c r="CQ52" s="950"/>
      <c r="CR52" s="950"/>
      <c r="CS52" s="950"/>
      <c r="CT52" s="950"/>
      <c r="CU52" s="950"/>
      <c r="CV52" s="950"/>
      <c r="CW52" s="950"/>
      <c r="CX52" s="950"/>
      <c r="CY52" s="950"/>
      <c r="CZ52" s="950"/>
      <c r="DA52" s="950"/>
      <c r="DB52" s="950"/>
      <c r="DC52" s="950"/>
      <c r="DD52" s="950"/>
      <c r="DE52" s="950"/>
      <c r="DF52" s="950"/>
      <c r="DG52" s="950"/>
      <c r="DH52" s="950"/>
      <c r="DI52" s="950"/>
      <c r="DJ52" s="950"/>
      <c r="DK52" s="950"/>
      <c r="DL52" s="950"/>
      <c r="DM52" s="950"/>
      <c r="DN52" s="950"/>
      <c r="DO52" s="950"/>
      <c r="DP52" s="950"/>
      <c r="DQ52" s="950"/>
      <c r="DR52" s="950"/>
      <c r="DS52" s="950"/>
      <c r="DT52" s="950"/>
      <c r="DU52" s="950"/>
      <c r="DV52" s="950"/>
      <c r="DW52" s="950"/>
      <c r="DX52" s="950"/>
      <c r="DY52" s="950"/>
      <c r="DZ52" s="950"/>
      <c r="EA52" s="950"/>
      <c r="EB52" s="950"/>
      <c r="EC52" s="950"/>
      <c r="ED52" s="950"/>
      <c r="EE52" s="950"/>
      <c r="EF52" s="950"/>
    </row>
    <row r="53" spans="2:136" s="949" customFormat="1" ht="15.75" thickBot="1" x14ac:dyDescent="0.3">
      <c r="B53" s="381"/>
      <c r="C53" s="285"/>
      <c r="D53" s="904"/>
      <c r="E53" s="384"/>
      <c r="F53" s="384"/>
      <c r="G53" s="982"/>
      <c r="H53" s="982"/>
      <c r="I53" s="982"/>
      <c r="J53" s="982"/>
      <c r="K53" s="982"/>
      <c r="L53" s="982"/>
      <c r="M53" s="982"/>
      <c r="N53" s="982"/>
      <c r="O53" s="982"/>
      <c r="P53" s="982"/>
      <c r="Q53" s="982"/>
      <c r="R53" s="982"/>
      <c r="S53" s="982"/>
      <c r="T53" s="982"/>
      <c r="U53" s="6"/>
      <c r="V53" s="934"/>
      <c r="W53" s="833"/>
      <c r="X53" s="950"/>
      <c r="Y53" s="43"/>
      <c r="Z53" s="43"/>
      <c r="AA53" s="14"/>
      <c r="AB53" s="519"/>
      <c r="AC53" s="60"/>
      <c r="AD53" s="60"/>
      <c r="AE53" s="60"/>
      <c r="AF53" s="60"/>
      <c r="AG53" s="60"/>
      <c r="AH53" s="60"/>
      <c r="AI53" s="60"/>
      <c r="AJ53" s="60"/>
      <c r="AK53" s="60"/>
      <c r="AL53" s="60"/>
      <c r="AM53" s="60"/>
      <c r="AN53" s="60"/>
      <c r="AO53" s="60"/>
      <c r="AP53" s="60"/>
      <c r="AQ53" s="519"/>
      <c r="AR53" s="519"/>
      <c r="AS53" s="60"/>
      <c r="AT53" s="60"/>
      <c r="AU53" s="60"/>
      <c r="AV53" s="60"/>
      <c r="AW53" s="60"/>
      <c r="AX53" s="60"/>
      <c r="AY53" s="60"/>
      <c r="AZ53" s="60"/>
      <c r="BA53" s="60"/>
      <c r="BB53" s="60"/>
      <c r="BC53" s="60"/>
      <c r="BD53" s="60"/>
      <c r="BE53" s="60"/>
      <c r="BF53" s="60"/>
      <c r="BG53" s="519"/>
      <c r="BH53" s="950"/>
      <c r="BI53" s="950"/>
      <c r="BJ53" s="950"/>
      <c r="BK53" s="950"/>
      <c r="BL53" s="950"/>
      <c r="BM53" s="950"/>
      <c r="BN53" s="950"/>
      <c r="BO53" s="950"/>
      <c r="BP53" s="950"/>
      <c r="BQ53" s="950"/>
      <c r="BR53" s="950"/>
      <c r="BS53" s="950"/>
      <c r="BT53" s="950"/>
      <c r="BU53" s="950"/>
      <c r="BV53" s="950"/>
      <c r="BW53" s="950"/>
      <c r="BX53" s="950"/>
      <c r="BY53" s="950"/>
      <c r="BZ53" s="950"/>
      <c r="CA53" s="950"/>
      <c r="CB53" s="950"/>
      <c r="CC53" s="950"/>
      <c r="CD53" s="950"/>
      <c r="CE53" s="950"/>
      <c r="CF53" s="950"/>
      <c r="CG53" s="950"/>
      <c r="CH53" s="950"/>
      <c r="CI53" s="950"/>
      <c r="CJ53" s="950"/>
      <c r="CK53" s="950"/>
      <c r="CL53" s="950"/>
      <c r="CM53" s="950"/>
      <c r="CN53" s="950"/>
      <c r="CO53" s="950"/>
      <c r="CP53" s="950"/>
      <c r="CQ53" s="950"/>
      <c r="CR53" s="950"/>
      <c r="CS53" s="950"/>
      <c r="CT53" s="950"/>
      <c r="CU53" s="950"/>
      <c r="CV53" s="950"/>
      <c r="CW53" s="950"/>
      <c r="CX53" s="950"/>
      <c r="CY53" s="950"/>
      <c r="CZ53" s="950"/>
      <c r="DA53" s="950"/>
      <c r="DB53" s="950"/>
      <c r="DC53" s="950"/>
      <c r="DD53" s="950"/>
      <c r="DE53" s="950"/>
      <c r="DF53" s="950"/>
      <c r="DG53" s="950"/>
      <c r="DH53" s="950"/>
      <c r="DI53" s="950"/>
      <c r="DJ53" s="950"/>
      <c r="DK53" s="950"/>
      <c r="DL53" s="950"/>
      <c r="DM53" s="950"/>
      <c r="DN53" s="950"/>
      <c r="DO53" s="950"/>
      <c r="DP53" s="950"/>
      <c r="DQ53" s="950"/>
      <c r="DR53" s="950"/>
      <c r="DS53" s="950"/>
      <c r="DT53" s="950"/>
      <c r="DU53" s="950"/>
      <c r="DV53" s="950"/>
      <c r="DW53" s="950"/>
      <c r="DX53" s="950"/>
      <c r="DY53" s="950"/>
      <c r="DZ53" s="950"/>
      <c r="EA53" s="950"/>
      <c r="EB53" s="950"/>
      <c r="EC53" s="950"/>
      <c r="ED53" s="950"/>
      <c r="EE53" s="950"/>
      <c r="EF53" s="950"/>
    </row>
    <row r="54" spans="2:136" s="949" customFormat="1" ht="15.75" thickBot="1" x14ac:dyDescent="0.3">
      <c r="B54" s="946" t="s">
        <v>288</v>
      </c>
      <c r="C54" s="947" t="s">
        <v>2163</v>
      </c>
      <c r="D54" s="904"/>
      <c r="E54" s="933"/>
      <c r="F54" s="905"/>
      <c r="G54" s="823"/>
      <c r="H54" s="823"/>
      <c r="I54" s="823"/>
      <c r="J54" s="823"/>
      <c r="K54" s="823"/>
      <c r="L54" s="257"/>
      <c r="M54" s="948"/>
      <c r="R54" s="950"/>
      <c r="S54" s="950"/>
      <c r="T54" s="950"/>
      <c r="U54" s="951"/>
      <c r="V54" s="952"/>
      <c r="W54" s="950"/>
      <c r="X54" s="950"/>
      <c r="Y54" s="43"/>
      <c r="Z54" s="43"/>
      <c r="AA54" s="14"/>
      <c r="AB54" s="519"/>
      <c r="AC54" s="60"/>
      <c r="AD54" s="60"/>
      <c r="AE54" s="60"/>
      <c r="AF54" s="60"/>
      <c r="AG54" s="60"/>
      <c r="AH54" s="60"/>
      <c r="AI54" s="60"/>
      <c r="AJ54" s="60"/>
      <c r="AK54" s="60"/>
      <c r="AL54" s="60"/>
      <c r="AM54" s="60"/>
      <c r="AN54" s="60"/>
      <c r="AO54" s="60"/>
      <c r="AP54" s="60"/>
      <c r="AQ54" s="519"/>
      <c r="AR54" s="519"/>
      <c r="AS54" s="60"/>
      <c r="AT54" s="60"/>
      <c r="AU54" s="60"/>
      <c r="AV54" s="60"/>
      <c r="AW54" s="60"/>
      <c r="AX54" s="60"/>
      <c r="AY54" s="60"/>
      <c r="AZ54" s="60"/>
      <c r="BA54" s="60"/>
      <c r="BB54" s="60"/>
      <c r="BC54" s="60"/>
      <c r="BD54" s="60"/>
      <c r="BE54" s="60"/>
      <c r="BF54" s="60"/>
      <c r="BG54" s="519"/>
      <c r="BH54" s="950"/>
      <c r="BI54" s="950"/>
      <c r="BJ54" s="950"/>
      <c r="BK54" s="950"/>
      <c r="BL54" s="950"/>
      <c r="BM54" s="950"/>
      <c r="BN54" s="950"/>
      <c r="BO54" s="950"/>
      <c r="BP54" s="950"/>
      <c r="BQ54" s="950"/>
      <c r="BR54" s="950"/>
      <c r="BS54" s="950"/>
      <c r="BT54" s="950"/>
      <c r="BU54" s="950"/>
      <c r="BV54" s="950"/>
      <c r="BW54" s="950"/>
      <c r="BX54" s="950"/>
      <c r="BY54" s="950"/>
      <c r="BZ54" s="950"/>
      <c r="CA54" s="950"/>
      <c r="CB54" s="950"/>
      <c r="CC54" s="950"/>
      <c r="CD54" s="950"/>
      <c r="CE54" s="950"/>
      <c r="CF54" s="950"/>
      <c r="CG54" s="950"/>
      <c r="CH54" s="950"/>
      <c r="CI54" s="950"/>
      <c r="CJ54" s="950"/>
      <c r="CK54" s="950"/>
      <c r="CL54" s="950"/>
      <c r="CM54" s="950"/>
      <c r="CN54" s="950"/>
      <c r="CO54" s="950"/>
      <c r="CP54" s="950"/>
      <c r="CQ54" s="950"/>
      <c r="CR54" s="950"/>
      <c r="CS54" s="950"/>
      <c r="CT54" s="950"/>
      <c r="CU54" s="950"/>
      <c r="CV54" s="950"/>
      <c r="CW54" s="950"/>
      <c r="CX54" s="950"/>
      <c r="CY54" s="950"/>
      <c r="CZ54" s="950"/>
      <c r="DA54" s="950"/>
      <c r="DB54" s="950"/>
      <c r="DC54" s="950"/>
      <c r="DD54" s="950"/>
      <c r="DE54" s="950"/>
      <c r="DF54" s="950"/>
      <c r="DG54" s="950"/>
      <c r="DH54" s="950"/>
      <c r="DI54" s="950"/>
      <c r="DJ54" s="950"/>
      <c r="DK54" s="950"/>
      <c r="DL54" s="950"/>
      <c r="DM54" s="950"/>
      <c r="DN54" s="950"/>
      <c r="DO54" s="950"/>
      <c r="DP54" s="950"/>
      <c r="DQ54" s="950"/>
      <c r="DR54" s="950"/>
      <c r="DS54" s="950"/>
      <c r="DT54" s="950"/>
      <c r="DU54" s="950"/>
      <c r="DV54" s="950"/>
      <c r="DW54" s="950"/>
      <c r="DX54" s="950"/>
      <c r="DY54" s="950"/>
      <c r="DZ54" s="950"/>
      <c r="EA54" s="950"/>
      <c r="EB54" s="950"/>
      <c r="EC54" s="950"/>
      <c r="ED54" s="950"/>
      <c r="EE54" s="950"/>
      <c r="EF54" s="950"/>
    </row>
    <row r="55" spans="2:136" s="949" customFormat="1" x14ac:dyDescent="0.25">
      <c r="B55" s="834">
        <v>27</v>
      </c>
      <c r="C55" s="953" t="s">
        <v>2164</v>
      </c>
      <c r="D55" s="836" t="s">
        <v>2165</v>
      </c>
      <c r="E55" s="954" t="s">
        <v>2139</v>
      </c>
      <c r="F55" s="955">
        <v>0</v>
      </c>
      <c r="G55" s="1349" t="s">
        <v>2166</v>
      </c>
      <c r="H55" s="1350">
        <v>0</v>
      </c>
      <c r="I55" s="1351">
        <v>0</v>
      </c>
      <c r="M55" s="956"/>
      <c r="N55" s="956"/>
      <c r="O55" s="956"/>
      <c r="P55" s="956"/>
      <c r="Q55" s="956"/>
      <c r="R55" s="956"/>
      <c r="S55" s="956"/>
      <c r="T55" s="956"/>
      <c r="U55" s="6"/>
      <c r="V55" s="937"/>
      <c r="W55" s="884"/>
      <c r="X55" s="950"/>
      <c r="Y55" s="43"/>
      <c r="Z55" s="43"/>
      <c r="AA55" s="14"/>
      <c r="AB55" s="7"/>
      <c r="AC55" s="60"/>
      <c r="AD55" s="60"/>
      <c r="AE55" s="60"/>
      <c r="AF55" s="60"/>
      <c r="AG55" s="60"/>
      <c r="AH55" s="60"/>
      <c r="AI55" s="60"/>
      <c r="AJ55" s="60"/>
      <c r="AK55" s="60"/>
      <c r="AL55" s="60"/>
      <c r="AM55" s="60"/>
      <c r="AN55" s="60"/>
      <c r="AO55" s="60"/>
      <c r="AP55" s="60"/>
      <c r="AQ55" s="526"/>
      <c r="AR55" s="7"/>
      <c r="AS55" s="60"/>
      <c r="AT55" s="60"/>
      <c r="AU55" s="60"/>
      <c r="AV55" s="60"/>
      <c r="AW55" s="60"/>
      <c r="AX55" s="60"/>
      <c r="AY55" s="60"/>
      <c r="AZ55" s="60"/>
      <c r="BA55" s="60"/>
      <c r="BB55" s="60"/>
      <c r="BC55" s="60"/>
      <c r="BD55" s="60"/>
      <c r="BE55" s="60"/>
      <c r="BF55" s="60"/>
      <c r="BG55" s="526"/>
      <c r="BH55" s="950"/>
      <c r="BI55" s="950"/>
      <c r="BJ55" s="950"/>
      <c r="BK55" s="950"/>
      <c r="BL55" s="950"/>
      <c r="BM55" s="950"/>
      <c r="BN55" s="950"/>
      <c r="BO55" s="950"/>
      <c r="BP55" s="950"/>
      <c r="BQ55" s="950"/>
      <c r="BR55" s="950"/>
      <c r="BS55" s="950"/>
      <c r="BT55" s="950"/>
      <c r="BU55" s="950"/>
      <c r="BV55" s="950"/>
      <c r="BW55" s="950"/>
      <c r="BX55" s="950"/>
      <c r="BY55" s="950"/>
      <c r="BZ55" s="950"/>
      <c r="CA55" s="950"/>
      <c r="CB55" s="950"/>
      <c r="CC55" s="950"/>
      <c r="CD55" s="950"/>
      <c r="CE55" s="950"/>
      <c r="CF55" s="950"/>
      <c r="CG55" s="950"/>
      <c r="CH55" s="950"/>
      <c r="CI55" s="950"/>
      <c r="CJ55" s="950"/>
      <c r="CK55" s="950"/>
      <c r="CL55" s="950"/>
      <c r="CM55" s="950"/>
      <c r="CN55" s="950"/>
      <c r="CO55" s="950"/>
      <c r="CP55" s="950"/>
      <c r="CQ55" s="950"/>
      <c r="CR55" s="950"/>
      <c r="CS55" s="950"/>
      <c r="CT55" s="950"/>
      <c r="CU55" s="950"/>
      <c r="CV55" s="950"/>
      <c r="CW55" s="950"/>
      <c r="CX55" s="950"/>
      <c r="CY55" s="950"/>
      <c r="CZ55" s="950"/>
      <c r="DA55" s="950"/>
      <c r="DB55" s="950"/>
      <c r="DC55" s="950"/>
      <c r="DD55" s="950"/>
      <c r="DE55" s="950"/>
      <c r="DF55" s="950"/>
      <c r="DG55" s="950"/>
      <c r="DH55" s="950"/>
      <c r="DI55" s="950"/>
      <c r="DJ55" s="950"/>
      <c r="DK55" s="950"/>
      <c r="DL55" s="950"/>
      <c r="DM55" s="950"/>
      <c r="DN55" s="950"/>
      <c r="DO55" s="950"/>
      <c r="DP55" s="950"/>
      <c r="DQ55" s="950"/>
      <c r="DR55" s="950"/>
      <c r="DS55" s="950"/>
      <c r="DT55" s="950"/>
      <c r="DU55" s="950"/>
      <c r="DV55" s="950"/>
      <c r="DW55" s="950"/>
      <c r="DX55" s="950"/>
      <c r="DY55" s="950"/>
      <c r="DZ55" s="950"/>
      <c r="EA55" s="950"/>
      <c r="EB55" s="950"/>
      <c r="EC55" s="950"/>
      <c r="ED55" s="950"/>
      <c r="EE55" s="950"/>
      <c r="EF55" s="950"/>
    </row>
    <row r="56" spans="2:136" s="949" customFormat="1" x14ac:dyDescent="0.25">
      <c r="B56" s="957">
        <v>28</v>
      </c>
      <c r="C56" s="958" t="s">
        <v>2167</v>
      </c>
      <c r="D56" s="848" t="s">
        <v>2168</v>
      </c>
      <c r="E56" s="959" t="s">
        <v>2139</v>
      </c>
      <c r="F56" s="960">
        <v>0</v>
      </c>
      <c r="G56" s="1346" t="s">
        <v>2143</v>
      </c>
      <c r="H56" s="1347">
        <v>0</v>
      </c>
      <c r="I56" s="1348">
        <v>0</v>
      </c>
      <c r="M56" s="956"/>
      <c r="N56" s="956"/>
      <c r="O56" s="956"/>
      <c r="P56" s="956"/>
      <c r="Q56" s="956"/>
      <c r="R56" s="956"/>
      <c r="S56" s="956"/>
      <c r="T56" s="956"/>
      <c r="U56" s="6"/>
      <c r="V56" s="961" t="s">
        <v>2144</v>
      </c>
      <c r="W56" s="962"/>
      <c r="X56" s="950"/>
      <c r="Y56" s="43"/>
      <c r="Z56" s="43"/>
      <c r="AA56" s="14"/>
      <c r="AB56" s="7"/>
      <c r="AC56" s="60"/>
      <c r="AD56" s="60"/>
      <c r="AE56" s="60"/>
      <c r="AF56" s="60"/>
      <c r="AG56" s="60"/>
      <c r="AH56" s="60"/>
      <c r="AI56" s="60"/>
      <c r="AJ56" s="60"/>
      <c r="AK56" s="60"/>
      <c r="AL56" s="60"/>
      <c r="AM56" s="60"/>
      <c r="AN56" s="60"/>
      <c r="AO56" s="60"/>
      <c r="AP56" s="60"/>
      <c r="AQ56" s="526"/>
      <c r="AR56" s="7"/>
      <c r="AS56" s="60"/>
      <c r="AT56" s="60"/>
      <c r="AU56" s="60"/>
      <c r="AV56" s="60"/>
      <c r="AW56" s="60"/>
      <c r="AX56" s="60"/>
      <c r="AY56" s="60"/>
      <c r="AZ56" s="60"/>
      <c r="BA56" s="60"/>
      <c r="BB56" s="60"/>
      <c r="BC56" s="60"/>
      <c r="BD56" s="60"/>
      <c r="BE56" s="60"/>
      <c r="BF56" s="60"/>
      <c r="BG56" s="526"/>
      <c r="BH56" s="950"/>
      <c r="BI56" s="950"/>
      <c r="BJ56" s="950"/>
      <c r="BK56" s="950"/>
      <c r="BL56" s="950"/>
      <c r="BM56" s="950"/>
      <c r="BN56" s="950"/>
      <c r="BO56" s="950"/>
      <c r="BP56" s="950"/>
      <c r="BQ56" s="950"/>
      <c r="BR56" s="950"/>
      <c r="BS56" s="950"/>
      <c r="BT56" s="950"/>
      <c r="BU56" s="950"/>
      <c r="BV56" s="950"/>
      <c r="BW56" s="950"/>
      <c r="BX56" s="950"/>
      <c r="BY56" s="950"/>
      <c r="BZ56" s="950"/>
      <c r="CA56" s="950"/>
      <c r="CB56" s="950"/>
      <c r="CC56" s="950"/>
      <c r="CD56" s="950"/>
      <c r="CE56" s="950"/>
      <c r="CF56" s="950"/>
      <c r="CG56" s="950"/>
      <c r="CH56" s="950"/>
      <c r="CI56" s="950"/>
      <c r="CJ56" s="950"/>
      <c r="CK56" s="950"/>
      <c r="CL56" s="950"/>
      <c r="CM56" s="950"/>
      <c r="CN56" s="950"/>
      <c r="CO56" s="950"/>
      <c r="CP56" s="950"/>
      <c r="CQ56" s="950"/>
      <c r="CR56" s="950"/>
      <c r="CS56" s="950"/>
      <c r="CT56" s="950"/>
      <c r="CU56" s="950"/>
      <c r="CV56" s="950"/>
      <c r="CW56" s="950"/>
      <c r="CX56" s="950"/>
      <c r="CY56" s="950"/>
      <c r="CZ56" s="950"/>
      <c r="DA56" s="950"/>
      <c r="DB56" s="950"/>
      <c r="DC56" s="950"/>
      <c r="DD56" s="950"/>
      <c r="DE56" s="950"/>
      <c r="DF56" s="950"/>
      <c r="DG56" s="950"/>
      <c r="DH56" s="950"/>
      <c r="DI56" s="950"/>
      <c r="DJ56" s="950"/>
      <c r="DK56" s="950"/>
      <c r="DL56" s="950"/>
      <c r="DM56" s="950"/>
      <c r="DN56" s="950"/>
      <c r="DO56" s="950"/>
      <c r="DP56" s="950"/>
      <c r="DQ56" s="950"/>
      <c r="DR56" s="950"/>
      <c r="DS56" s="950"/>
      <c r="DT56" s="950"/>
      <c r="DU56" s="950"/>
      <c r="DV56" s="950"/>
      <c r="DW56" s="950"/>
      <c r="DX56" s="950"/>
      <c r="DY56" s="950"/>
      <c r="DZ56" s="950"/>
      <c r="EA56" s="950"/>
      <c r="EB56" s="950"/>
      <c r="EC56" s="950"/>
      <c r="ED56" s="950"/>
      <c r="EE56" s="950"/>
      <c r="EF56" s="950"/>
    </row>
    <row r="57" spans="2:136" s="949" customFormat="1" ht="15.75" thickBot="1" x14ac:dyDescent="0.3">
      <c r="B57" s="343">
        <v>29</v>
      </c>
      <c r="C57" s="963" t="s">
        <v>2169</v>
      </c>
      <c r="D57" s="848" t="s">
        <v>2170</v>
      </c>
      <c r="E57" s="959" t="s">
        <v>2139</v>
      </c>
      <c r="F57" s="960">
        <v>0</v>
      </c>
      <c r="G57" s="1346" t="s">
        <v>2147</v>
      </c>
      <c r="H57" s="1347">
        <v>0</v>
      </c>
      <c r="I57" s="1348">
        <v>0</v>
      </c>
      <c r="J57" s="964"/>
      <c r="K57" s="965"/>
      <c r="L57" s="965"/>
      <c r="M57" s="966"/>
      <c r="N57" s="966"/>
      <c r="O57" s="966"/>
      <c r="P57" s="966"/>
      <c r="Q57" s="966"/>
      <c r="R57" s="966"/>
      <c r="S57" s="966"/>
      <c r="T57" s="966"/>
      <c r="U57" s="6"/>
      <c r="V57" s="939"/>
      <c r="W57" s="856"/>
      <c r="X57" s="950"/>
      <c r="Y57" s="43"/>
      <c r="Z57" s="43"/>
      <c r="AA57" s="14"/>
      <c r="AB57" s="7"/>
      <c r="AC57" s="60"/>
      <c r="AD57" s="60"/>
      <c r="AE57" s="60"/>
      <c r="AF57" s="60"/>
      <c r="AG57" s="60"/>
      <c r="AH57" s="60"/>
      <c r="AI57" s="60"/>
      <c r="AJ57" s="60"/>
      <c r="AK57" s="60"/>
      <c r="AL57" s="60"/>
      <c r="AM57" s="60"/>
      <c r="AN57" s="60"/>
      <c r="AO57" s="60"/>
      <c r="AP57" s="60"/>
      <c r="AQ57" s="526"/>
      <c r="AR57" s="7"/>
      <c r="AS57" s="60"/>
      <c r="AT57" s="60"/>
      <c r="AU57" s="60"/>
      <c r="AV57" s="60"/>
      <c r="AW57" s="60"/>
      <c r="AX57" s="60"/>
      <c r="AY57" s="60"/>
      <c r="AZ57" s="60"/>
      <c r="BA57" s="60"/>
      <c r="BB57" s="60"/>
      <c r="BC57" s="60"/>
      <c r="BD57" s="60"/>
      <c r="BE57" s="60"/>
      <c r="BF57" s="60"/>
      <c r="BG57" s="526"/>
      <c r="BH57" s="950"/>
      <c r="BI57" s="950"/>
      <c r="BJ57" s="950"/>
      <c r="BK57" s="950"/>
      <c r="BL57" s="950"/>
      <c r="BM57" s="950"/>
      <c r="BN57" s="950"/>
      <c r="BO57" s="950"/>
      <c r="BP57" s="950"/>
      <c r="BQ57" s="950"/>
      <c r="BR57" s="950"/>
      <c r="BS57" s="950"/>
      <c r="BT57" s="950"/>
      <c r="BU57" s="950"/>
      <c r="BV57" s="950"/>
      <c r="BW57" s="950"/>
      <c r="BX57" s="950"/>
      <c r="BY57" s="950"/>
      <c r="BZ57" s="950"/>
      <c r="CA57" s="950"/>
      <c r="CB57" s="950"/>
      <c r="CC57" s="950"/>
      <c r="CD57" s="950"/>
      <c r="CE57" s="950"/>
      <c r="CF57" s="950"/>
      <c r="CG57" s="950"/>
      <c r="CH57" s="950"/>
      <c r="CI57" s="950"/>
      <c r="CJ57" s="950"/>
      <c r="CK57" s="950"/>
      <c r="CL57" s="950"/>
      <c r="CM57" s="950"/>
      <c r="CN57" s="950"/>
      <c r="CO57" s="950"/>
      <c r="CP57" s="950"/>
      <c r="CQ57" s="950"/>
      <c r="CR57" s="950"/>
      <c r="CS57" s="950"/>
      <c r="CT57" s="950"/>
      <c r="CU57" s="950"/>
      <c r="CV57" s="950"/>
      <c r="CW57" s="950"/>
      <c r="CX57" s="950"/>
      <c r="CY57" s="950"/>
      <c r="CZ57" s="950"/>
      <c r="DA57" s="950"/>
      <c r="DB57" s="950"/>
      <c r="DC57" s="950"/>
      <c r="DD57" s="950"/>
      <c r="DE57" s="950"/>
      <c r="DF57" s="950"/>
      <c r="DG57" s="950"/>
      <c r="DH57" s="950"/>
      <c r="DI57" s="950"/>
      <c r="DJ57" s="950"/>
      <c r="DK57" s="950"/>
      <c r="DL57" s="950"/>
      <c r="DM57" s="950"/>
      <c r="DN57" s="950"/>
      <c r="DO57" s="950"/>
      <c r="DP57" s="950"/>
      <c r="DQ57" s="950"/>
      <c r="DR57" s="950"/>
      <c r="DS57" s="950"/>
      <c r="DT57" s="950"/>
      <c r="DU57" s="950"/>
      <c r="DV57" s="950"/>
      <c r="DW57" s="950"/>
      <c r="DX57" s="950"/>
      <c r="DY57" s="950"/>
      <c r="DZ57" s="950"/>
      <c r="EA57" s="950"/>
      <c r="EB57" s="950"/>
      <c r="EC57" s="950"/>
      <c r="ED57" s="950"/>
      <c r="EE57" s="950"/>
      <c r="EF57" s="950"/>
    </row>
    <row r="58" spans="2:136" s="949" customFormat="1" x14ac:dyDescent="0.25">
      <c r="B58" s="343">
        <v>30</v>
      </c>
      <c r="C58" s="963" t="s">
        <v>2171</v>
      </c>
      <c r="D58" s="967" t="s">
        <v>2172</v>
      </c>
      <c r="E58" s="959" t="s">
        <v>2150</v>
      </c>
      <c r="F58" s="968">
        <v>0</v>
      </c>
      <c r="G58" s="860">
        <v>79</v>
      </c>
      <c r="H58" s="851">
        <v>79</v>
      </c>
      <c r="I58" s="851">
        <v>79</v>
      </c>
      <c r="J58" s="839">
        <v>79</v>
      </c>
      <c r="K58" s="840">
        <v>88</v>
      </c>
      <c r="L58" s="840">
        <v>83</v>
      </c>
      <c r="M58" s="840">
        <v>84</v>
      </c>
      <c r="N58" s="841">
        <v>84</v>
      </c>
      <c r="O58" s="839">
        <v>84</v>
      </c>
      <c r="P58" s="839">
        <v>84</v>
      </c>
      <c r="Q58" s="839">
        <v>85</v>
      </c>
      <c r="R58" s="839">
        <v>85</v>
      </c>
      <c r="S58" s="840">
        <v>85</v>
      </c>
      <c r="T58" s="1034">
        <v>85</v>
      </c>
      <c r="U58" s="6"/>
      <c r="V58" s="939"/>
      <c r="W58" s="856" t="s">
        <v>2079</v>
      </c>
      <c r="X58" s="950"/>
      <c r="Y58" s="537"/>
      <c r="Z58" s="43">
        <f xml:space="preserve"> IF( SUM( AS58:BF58 ) = 0, 0, $AS$6 )</f>
        <v>0</v>
      </c>
      <c r="AA58" s="14"/>
      <c r="AB58" s="7"/>
      <c r="AC58" s="60"/>
      <c r="AD58" s="60"/>
      <c r="AE58" s="60"/>
      <c r="AF58" s="60"/>
      <c r="AG58" s="60"/>
      <c r="AH58" s="60"/>
      <c r="AI58" s="60"/>
      <c r="AJ58" s="60"/>
      <c r="AK58" s="60"/>
      <c r="AL58" s="60"/>
      <c r="AM58" s="60"/>
      <c r="AN58" s="60"/>
      <c r="AO58" s="60"/>
      <c r="AP58" s="60"/>
      <c r="AQ58" s="147"/>
      <c r="AR58" s="7"/>
      <c r="AS58" s="61">
        <f t="shared" ref="AS58:BF59" si="21">IF(G58&lt;0,1,0)</f>
        <v>0</v>
      </c>
      <c r="AT58" s="61">
        <f t="shared" si="21"/>
        <v>0</v>
      </c>
      <c r="AU58" s="61">
        <f t="shared" si="21"/>
        <v>0</v>
      </c>
      <c r="AV58" s="61">
        <f t="shared" si="21"/>
        <v>0</v>
      </c>
      <c r="AW58" s="61">
        <f t="shared" si="21"/>
        <v>0</v>
      </c>
      <c r="AX58" s="61">
        <f t="shared" si="21"/>
        <v>0</v>
      </c>
      <c r="AY58" s="61">
        <f t="shared" si="21"/>
        <v>0</v>
      </c>
      <c r="AZ58" s="61">
        <f t="shared" si="21"/>
        <v>0</v>
      </c>
      <c r="BA58" s="61">
        <f t="shared" si="21"/>
        <v>0</v>
      </c>
      <c r="BB58" s="61">
        <f t="shared" si="21"/>
        <v>0</v>
      </c>
      <c r="BC58" s="61">
        <f t="shared" si="21"/>
        <v>0</v>
      </c>
      <c r="BD58" s="61">
        <f t="shared" si="21"/>
        <v>0</v>
      </c>
      <c r="BE58" s="61">
        <f t="shared" si="21"/>
        <v>0</v>
      </c>
      <c r="BF58" s="61">
        <f t="shared" si="21"/>
        <v>0</v>
      </c>
      <c r="BG58" s="147"/>
      <c r="BH58" s="950"/>
      <c r="BI58" s="950"/>
      <c r="BJ58" s="950"/>
      <c r="BK58" s="950"/>
      <c r="BL58" s="950"/>
      <c r="BM58" s="950"/>
      <c r="BN58" s="950"/>
      <c r="BO58" s="950"/>
      <c r="BP58" s="950"/>
      <c r="BQ58" s="950"/>
      <c r="BR58" s="950"/>
      <c r="BS58" s="950"/>
      <c r="BT58" s="950"/>
      <c r="BU58" s="950"/>
      <c r="BV58" s="950"/>
      <c r="BW58" s="950"/>
      <c r="BX58" s="950"/>
      <c r="BY58" s="950"/>
      <c r="BZ58" s="950"/>
      <c r="CA58" s="950"/>
      <c r="CB58" s="950"/>
      <c r="CC58" s="950"/>
      <c r="CD58" s="950"/>
      <c r="CE58" s="950"/>
      <c r="CF58" s="950"/>
      <c r="CG58" s="950"/>
      <c r="CH58" s="950"/>
      <c r="CI58" s="950"/>
      <c r="CJ58" s="950"/>
      <c r="CK58" s="950"/>
      <c r="CL58" s="950"/>
      <c r="CM58" s="950"/>
      <c r="CN58" s="950"/>
      <c r="CO58" s="950"/>
      <c r="CP58" s="950"/>
      <c r="CQ58" s="950"/>
      <c r="CR58" s="950"/>
      <c r="CS58" s="950"/>
      <c r="CT58" s="950"/>
      <c r="CU58" s="950"/>
      <c r="CV58" s="950"/>
      <c r="CW58" s="950"/>
      <c r="CX58" s="950"/>
      <c r="CY58" s="950"/>
      <c r="CZ58" s="950"/>
      <c r="DA58" s="950"/>
      <c r="DB58" s="950"/>
      <c r="DC58" s="950"/>
      <c r="DD58" s="950"/>
      <c r="DE58" s="950"/>
      <c r="DF58" s="950"/>
      <c r="DG58" s="950"/>
      <c r="DH58" s="950"/>
      <c r="DI58" s="950"/>
      <c r="DJ58" s="950"/>
      <c r="DK58" s="950"/>
      <c r="DL58" s="950"/>
      <c r="DM58" s="950"/>
      <c r="DN58" s="950"/>
      <c r="DO58" s="950"/>
      <c r="DP58" s="950"/>
      <c r="DQ58" s="950"/>
      <c r="DR58" s="950"/>
      <c r="DS58" s="950"/>
      <c r="DT58" s="950"/>
      <c r="DU58" s="950"/>
      <c r="DV58" s="950"/>
      <c r="DW58" s="950"/>
      <c r="DX58" s="950"/>
      <c r="DY58" s="950"/>
      <c r="DZ58" s="950"/>
      <c r="EA58" s="950"/>
      <c r="EB58" s="950"/>
      <c r="EC58" s="950"/>
      <c r="ED58" s="950"/>
      <c r="EE58" s="950"/>
      <c r="EF58" s="950"/>
    </row>
    <row r="59" spans="2:136" s="949" customFormat="1" x14ac:dyDescent="0.25">
      <c r="B59" s="343">
        <v>31</v>
      </c>
      <c r="C59" s="970" t="s">
        <v>2173</v>
      </c>
      <c r="D59" s="971" t="s">
        <v>2174</v>
      </c>
      <c r="E59" s="959" t="s">
        <v>2150</v>
      </c>
      <c r="F59" s="968">
        <v>0</v>
      </c>
      <c r="G59" s="860">
        <v>0</v>
      </c>
      <c r="H59" s="851">
        <v>0</v>
      </c>
      <c r="I59" s="851">
        <v>0</v>
      </c>
      <c r="J59" s="851">
        <v>0</v>
      </c>
      <c r="K59" s="852">
        <v>0</v>
      </c>
      <c r="L59" s="852">
        <v>34</v>
      </c>
      <c r="M59" s="852">
        <v>34</v>
      </c>
      <c r="N59" s="853">
        <v>34</v>
      </c>
      <c r="O59" s="851">
        <v>34</v>
      </c>
      <c r="P59" s="851">
        <v>34</v>
      </c>
      <c r="Q59" s="851">
        <v>34</v>
      </c>
      <c r="R59" s="851">
        <v>34</v>
      </c>
      <c r="S59" s="852">
        <v>34</v>
      </c>
      <c r="T59" s="972">
        <v>34</v>
      </c>
      <c r="U59" s="6"/>
      <c r="V59" s="939"/>
      <c r="W59" s="856" t="s">
        <v>2079</v>
      </c>
      <c r="X59" s="950"/>
      <c r="Y59" s="537"/>
      <c r="Z59" s="43">
        <f xml:space="preserve"> IF( SUM( AS59:BF59 ) = 0, 0, $AS$6 )</f>
        <v>0</v>
      </c>
      <c r="AA59" s="14"/>
      <c r="AB59" s="7"/>
      <c r="AC59" s="60"/>
      <c r="AD59" s="60"/>
      <c r="AE59" s="60"/>
      <c r="AF59" s="60"/>
      <c r="AG59" s="60"/>
      <c r="AH59" s="60"/>
      <c r="AI59" s="60"/>
      <c r="AJ59" s="60"/>
      <c r="AK59" s="60"/>
      <c r="AL59" s="60"/>
      <c r="AM59" s="60"/>
      <c r="AN59" s="60"/>
      <c r="AO59" s="60"/>
      <c r="AP59" s="60"/>
      <c r="AQ59" s="147"/>
      <c r="AR59" s="7"/>
      <c r="AS59" s="61">
        <f t="shared" si="21"/>
        <v>0</v>
      </c>
      <c r="AT59" s="61">
        <f t="shared" si="21"/>
        <v>0</v>
      </c>
      <c r="AU59" s="61">
        <f t="shared" si="21"/>
        <v>0</v>
      </c>
      <c r="AV59" s="61">
        <f t="shared" si="21"/>
        <v>0</v>
      </c>
      <c r="AW59" s="61">
        <f t="shared" si="21"/>
        <v>0</v>
      </c>
      <c r="AX59" s="61">
        <f t="shared" si="21"/>
        <v>0</v>
      </c>
      <c r="AY59" s="61">
        <f t="shared" si="21"/>
        <v>0</v>
      </c>
      <c r="AZ59" s="61">
        <f t="shared" si="21"/>
        <v>0</v>
      </c>
      <c r="BA59" s="61">
        <f t="shared" si="21"/>
        <v>0</v>
      </c>
      <c r="BB59" s="61">
        <f t="shared" si="21"/>
        <v>0</v>
      </c>
      <c r="BC59" s="61">
        <f t="shared" si="21"/>
        <v>0</v>
      </c>
      <c r="BD59" s="61">
        <f t="shared" si="21"/>
        <v>0</v>
      </c>
      <c r="BE59" s="61">
        <f t="shared" si="21"/>
        <v>0</v>
      </c>
      <c r="BF59" s="61">
        <f t="shared" si="21"/>
        <v>0</v>
      </c>
      <c r="BG59" s="147"/>
      <c r="BH59" s="950"/>
      <c r="BI59" s="950"/>
      <c r="BJ59" s="950"/>
      <c r="BK59" s="950"/>
      <c r="BL59" s="950"/>
      <c r="BM59" s="950"/>
      <c r="BN59" s="950"/>
      <c r="BO59" s="950"/>
      <c r="BP59" s="950"/>
      <c r="BQ59" s="950"/>
      <c r="BR59" s="950"/>
      <c r="BS59" s="950"/>
      <c r="BT59" s="950"/>
      <c r="BU59" s="950"/>
      <c r="BV59" s="950"/>
      <c r="BW59" s="950"/>
      <c r="BX59" s="950"/>
      <c r="BY59" s="950"/>
      <c r="BZ59" s="950"/>
      <c r="CA59" s="950"/>
      <c r="CB59" s="950"/>
      <c r="CC59" s="950"/>
      <c r="CD59" s="950"/>
      <c r="CE59" s="950"/>
      <c r="CF59" s="950"/>
      <c r="CG59" s="950"/>
      <c r="CH59" s="950"/>
      <c r="CI59" s="950"/>
      <c r="CJ59" s="950"/>
      <c r="CK59" s="950"/>
      <c r="CL59" s="950"/>
      <c r="CM59" s="950"/>
      <c r="CN59" s="950"/>
      <c r="CO59" s="950"/>
      <c r="CP59" s="950"/>
      <c r="CQ59" s="950"/>
      <c r="CR59" s="950"/>
      <c r="CS59" s="950"/>
      <c r="CT59" s="950"/>
      <c r="CU59" s="950"/>
      <c r="CV59" s="950"/>
      <c r="CW59" s="950"/>
      <c r="CX59" s="950"/>
      <c r="CY59" s="950"/>
      <c r="CZ59" s="950"/>
      <c r="DA59" s="950"/>
      <c r="DB59" s="950"/>
      <c r="DC59" s="950"/>
      <c r="DD59" s="950"/>
      <c r="DE59" s="950"/>
      <c r="DF59" s="950"/>
      <c r="DG59" s="950"/>
      <c r="DH59" s="950"/>
      <c r="DI59" s="950"/>
      <c r="DJ59" s="950"/>
      <c r="DK59" s="950"/>
      <c r="DL59" s="950"/>
      <c r="DM59" s="950"/>
      <c r="DN59" s="950"/>
      <c r="DO59" s="950"/>
      <c r="DP59" s="950"/>
      <c r="DQ59" s="950"/>
      <c r="DR59" s="950"/>
      <c r="DS59" s="950"/>
      <c r="DT59" s="950"/>
      <c r="DU59" s="950"/>
      <c r="DV59" s="950"/>
      <c r="DW59" s="950"/>
      <c r="DX59" s="950"/>
      <c r="DY59" s="950"/>
      <c r="DZ59" s="950"/>
      <c r="EA59" s="950"/>
      <c r="EB59" s="950"/>
      <c r="EC59" s="950"/>
      <c r="ED59" s="950"/>
      <c r="EE59" s="950"/>
      <c r="EF59" s="950"/>
    </row>
    <row r="60" spans="2:136" s="949" customFormat="1" x14ac:dyDescent="0.25">
      <c r="B60" s="343">
        <v>32</v>
      </c>
      <c r="C60" s="973" t="s">
        <v>2175</v>
      </c>
      <c r="D60" s="848" t="s">
        <v>2176</v>
      </c>
      <c r="E60" s="974" t="s">
        <v>2109</v>
      </c>
      <c r="F60" s="850">
        <v>2</v>
      </c>
      <c r="G60" s="860">
        <v>0</v>
      </c>
      <c r="H60" s="851">
        <v>0</v>
      </c>
      <c r="I60" s="851">
        <v>0</v>
      </c>
      <c r="J60" s="851">
        <v>0</v>
      </c>
      <c r="K60" s="852">
        <v>0</v>
      </c>
      <c r="L60" s="852">
        <v>6.3E-3</v>
      </c>
      <c r="M60" s="852">
        <v>6.1051905286393562E-3</v>
      </c>
      <c r="N60" s="853">
        <v>6.1079015513159944E-3</v>
      </c>
      <c r="O60" s="851">
        <v>6.1098448222335656E-3</v>
      </c>
      <c r="P60" s="851">
        <v>6.1109900679899949E-3</v>
      </c>
      <c r="Q60" s="851">
        <v>6.1152504920857463E-3</v>
      </c>
      <c r="R60" s="851">
        <v>6.1168909767818185E-3</v>
      </c>
      <c r="S60" s="852">
        <v>6.1180401595121803E-3</v>
      </c>
      <c r="T60" s="972">
        <v>6.1142033037206609E-3</v>
      </c>
      <c r="U60" s="6"/>
      <c r="V60" s="939"/>
      <c r="W60" s="856" t="s">
        <v>2155</v>
      </c>
      <c r="X60" s="950"/>
      <c r="Y60" s="537"/>
      <c r="Z60" s="43"/>
      <c r="AA60" s="14"/>
      <c r="AB60" s="7"/>
      <c r="AC60" s="60"/>
      <c r="AD60" s="60"/>
      <c r="AE60" s="60"/>
      <c r="AF60" s="60"/>
      <c r="AG60" s="60"/>
      <c r="AH60" s="60"/>
      <c r="AI60" s="60"/>
      <c r="AJ60" s="60"/>
      <c r="AK60" s="60"/>
      <c r="AL60" s="60"/>
      <c r="AM60" s="60"/>
      <c r="AN60" s="60"/>
      <c r="AO60" s="60"/>
      <c r="AP60" s="60"/>
      <c r="AQ60" s="519"/>
      <c r="AR60" s="7"/>
      <c r="AS60" s="60"/>
      <c r="AT60" s="60"/>
      <c r="AU60" s="60"/>
      <c r="AV60" s="60"/>
      <c r="AW60" s="60"/>
      <c r="AX60" s="60"/>
      <c r="AY60" s="60"/>
      <c r="AZ60" s="60"/>
      <c r="BA60" s="60"/>
      <c r="BB60" s="60"/>
      <c r="BC60" s="60"/>
      <c r="BD60" s="60"/>
      <c r="BE60" s="60"/>
      <c r="BF60" s="60"/>
      <c r="BG60" s="519"/>
      <c r="BH60" s="950"/>
      <c r="BI60" s="950"/>
      <c r="BJ60" s="950"/>
      <c r="BK60" s="950"/>
      <c r="BL60" s="950"/>
      <c r="BM60" s="950"/>
      <c r="BN60" s="950"/>
      <c r="BO60" s="950"/>
      <c r="BP60" s="950"/>
      <c r="BQ60" s="950"/>
      <c r="BR60" s="950"/>
      <c r="BS60" s="950"/>
      <c r="BT60" s="950"/>
      <c r="BU60" s="950"/>
      <c r="BV60" s="950"/>
      <c r="BW60" s="950"/>
      <c r="BX60" s="950"/>
      <c r="BY60" s="950"/>
      <c r="BZ60" s="950"/>
      <c r="CA60" s="950"/>
      <c r="CB60" s="950"/>
      <c r="CC60" s="950"/>
      <c r="CD60" s="950"/>
      <c r="CE60" s="950"/>
      <c r="CF60" s="950"/>
      <c r="CG60" s="950"/>
      <c r="CH60" s="950"/>
      <c r="CI60" s="950"/>
      <c r="CJ60" s="950"/>
      <c r="CK60" s="950"/>
      <c r="CL60" s="950"/>
      <c r="CM60" s="950"/>
      <c r="CN60" s="950"/>
      <c r="CO60" s="950"/>
      <c r="CP60" s="950"/>
      <c r="CQ60" s="950"/>
      <c r="CR60" s="950"/>
      <c r="CS60" s="950"/>
      <c r="CT60" s="950"/>
      <c r="CU60" s="950"/>
      <c r="CV60" s="950"/>
      <c r="CW60" s="950"/>
      <c r="CX60" s="950"/>
      <c r="CY60" s="950"/>
      <c r="CZ60" s="950"/>
      <c r="DA60" s="950"/>
      <c r="DB60" s="950"/>
      <c r="DC60" s="950"/>
      <c r="DD60" s="950"/>
      <c r="DE60" s="950"/>
      <c r="DF60" s="950"/>
      <c r="DG60" s="950"/>
      <c r="DH60" s="950"/>
      <c r="DI60" s="950"/>
      <c r="DJ60" s="950"/>
      <c r="DK60" s="950"/>
      <c r="DL60" s="950"/>
      <c r="DM60" s="950"/>
      <c r="DN60" s="950"/>
      <c r="DO60" s="950"/>
      <c r="DP60" s="950"/>
      <c r="DQ60" s="950"/>
      <c r="DR60" s="950"/>
      <c r="DS60" s="950"/>
      <c r="DT60" s="950"/>
      <c r="DU60" s="950"/>
      <c r="DV60" s="950"/>
      <c r="DW60" s="950"/>
      <c r="DX60" s="950"/>
      <c r="DY60" s="950"/>
      <c r="DZ60" s="950"/>
      <c r="EA60" s="950"/>
      <c r="EB60" s="950"/>
      <c r="EC60" s="950"/>
      <c r="ED60" s="950"/>
      <c r="EE60" s="950"/>
      <c r="EF60" s="950"/>
    </row>
    <row r="61" spans="2:136" s="949" customFormat="1" x14ac:dyDescent="0.25">
      <c r="B61" s="343">
        <v>33</v>
      </c>
      <c r="C61" s="973" t="s">
        <v>2177</v>
      </c>
      <c r="D61" s="848" t="s">
        <v>2178</v>
      </c>
      <c r="E61" s="974" t="s">
        <v>2109</v>
      </c>
      <c r="F61" s="850">
        <v>2</v>
      </c>
      <c r="G61" s="975">
        <v>0</v>
      </c>
      <c r="H61" s="976">
        <v>0</v>
      </c>
      <c r="I61" s="976">
        <v>0</v>
      </c>
      <c r="J61" s="976">
        <v>0</v>
      </c>
      <c r="K61" s="977">
        <v>0</v>
      </c>
      <c r="L61" s="977">
        <v>2.2700000000000001E-2</v>
      </c>
      <c r="M61" s="1030">
        <v>2.3E-2</v>
      </c>
      <c r="N61" s="1031">
        <v>2.3E-2</v>
      </c>
      <c r="O61" s="1032">
        <v>2.1000000000000001E-2</v>
      </c>
      <c r="P61" s="1032">
        <v>2.1000000000000001E-2</v>
      </c>
      <c r="Q61" s="1032">
        <v>0.02</v>
      </c>
      <c r="R61" s="1032">
        <v>0.02</v>
      </c>
      <c r="S61" s="1030">
        <v>0.02</v>
      </c>
      <c r="T61" s="1033">
        <v>0.02</v>
      </c>
      <c r="U61" s="6"/>
      <c r="V61" s="939"/>
      <c r="W61" s="856" t="s">
        <v>2155</v>
      </c>
      <c r="X61" s="950"/>
      <c r="Y61" s="537"/>
      <c r="Z61" s="43"/>
      <c r="AA61" s="14"/>
      <c r="AB61" s="7"/>
      <c r="AC61" s="60"/>
      <c r="AD61" s="60"/>
      <c r="AE61" s="60"/>
      <c r="AF61" s="60"/>
      <c r="AG61" s="60"/>
      <c r="AH61" s="60"/>
      <c r="AI61" s="60"/>
      <c r="AJ61" s="60"/>
      <c r="AK61" s="60"/>
      <c r="AL61" s="60"/>
      <c r="AM61" s="60"/>
      <c r="AN61" s="60"/>
      <c r="AO61" s="60"/>
      <c r="AP61" s="60"/>
      <c r="AQ61" s="519"/>
      <c r="AR61" s="7"/>
      <c r="AS61" s="60"/>
      <c r="AT61" s="60"/>
      <c r="AU61" s="60"/>
      <c r="AV61" s="60"/>
      <c r="AW61" s="60"/>
      <c r="AX61" s="60"/>
      <c r="AY61" s="60"/>
      <c r="AZ61" s="60"/>
      <c r="BA61" s="60"/>
      <c r="BB61" s="60"/>
      <c r="BC61" s="60"/>
      <c r="BD61" s="60"/>
      <c r="BE61" s="60"/>
      <c r="BF61" s="60"/>
      <c r="BG61" s="519"/>
      <c r="BH61" s="950"/>
      <c r="BI61" s="950"/>
      <c r="BJ61" s="950"/>
      <c r="BK61" s="950"/>
      <c r="BL61" s="950"/>
      <c r="BM61" s="950"/>
      <c r="BN61" s="950"/>
      <c r="BO61" s="950"/>
      <c r="BP61" s="950"/>
      <c r="BQ61" s="950"/>
      <c r="BR61" s="950"/>
      <c r="BS61" s="950"/>
      <c r="BT61" s="950"/>
      <c r="BU61" s="950"/>
      <c r="BV61" s="950"/>
      <c r="BW61" s="950"/>
      <c r="BX61" s="950"/>
      <c r="BY61" s="950"/>
      <c r="BZ61" s="950"/>
      <c r="CA61" s="950"/>
      <c r="CB61" s="950"/>
      <c r="CC61" s="950"/>
      <c r="CD61" s="950"/>
      <c r="CE61" s="950"/>
      <c r="CF61" s="950"/>
      <c r="CG61" s="950"/>
      <c r="CH61" s="950"/>
      <c r="CI61" s="950"/>
      <c r="CJ61" s="950"/>
      <c r="CK61" s="950"/>
      <c r="CL61" s="950"/>
      <c r="CM61" s="950"/>
      <c r="CN61" s="950"/>
      <c r="CO61" s="950"/>
      <c r="CP61" s="950"/>
      <c r="CQ61" s="950"/>
      <c r="CR61" s="950"/>
      <c r="CS61" s="950"/>
      <c r="CT61" s="950"/>
      <c r="CU61" s="950"/>
      <c r="CV61" s="950"/>
      <c r="CW61" s="950"/>
      <c r="CX61" s="950"/>
      <c r="CY61" s="950"/>
      <c r="CZ61" s="950"/>
      <c r="DA61" s="950"/>
      <c r="DB61" s="950"/>
      <c r="DC61" s="950"/>
      <c r="DD61" s="950"/>
      <c r="DE61" s="950"/>
      <c r="DF61" s="950"/>
      <c r="DG61" s="950"/>
      <c r="DH61" s="950"/>
      <c r="DI61" s="950"/>
      <c r="DJ61" s="950"/>
      <c r="DK61" s="950"/>
      <c r="DL61" s="950"/>
      <c r="DM61" s="950"/>
      <c r="DN61" s="950"/>
      <c r="DO61" s="950"/>
      <c r="DP61" s="950"/>
      <c r="DQ61" s="950"/>
      <c r="DR61" s="950"/>
      <c r="DS61" s="950"/>
      <c r="DT61" s="950"/>
      <c r="DU61" s="950"/>
      <c r="DV61" s="950"/>
      <c r="DW61" s="950"/>
      <c r="DX61" s="950"/>
      <c r="DY61" s="950"/>
      <c r="DZ61" s="950"/>
      <c r="EA61" s="950"/>
      <c r="EB61" s="950"/>
      <c r="EC61" s="950"/>
      <c r="ED61" s="950"/>
      <c r="EE61" s="950"/>
      <c r="EF61" s="950"/>
    </row>
    <row r="62" spans="2:136" s="949" customFormat="1" x14ac:dyDescent="0.25">
      <c r="B62" s="343">
        <v>34</v>
      </c>
      <c r="C62" s="970" t="s">
        <v>2179</v>
      </c>
      <c r="D62" s="967" t="s">
        <v>2180</v>
      </c>
      <c r="E62" s="331" t="s">
        <v>2160</v>
      </c>
      <c r="F62" s="579">
        <v>2</v>
      </c>
      <c r="G62" s="860">
        <v>0</v>
      </c>
      <c r="H62" s="851">
        <v>0</v>
      </c>
      <c r="I62" s="851">
        <v>0</v>
      </c>
      <c r="J62" s="851">
        <v>0</v>
      </c>
      <c r="K62" s="852">
        <v>0</v>
      </c>
      <c r="L62" s="852">
        <v>173.11</v>
      </c>
      <c r="M62" s="852">
        <v>182.2</v>
      </c>
      <c r="N62" s="853">
        <v>189.37</v>
      </c>
      <c r="O62" s="851">
        <v>162.99</v>
      </c>
      <c r="P62" s="851">
        <v>166.37</v>
      </c>
      <c r="Q62" s="851">
        <v>167.18</v>
      </c>
      <c r="R62" s="851">
        <v>172.13</v>
      </c>
      <c r="S62" s="852">
        <v>175.12</v>
      </c>
      <c r="T62" s="1019">
        <v>168.98</v>
      </c>
      <c r="U62" s="6"/>
      <c r="V62" s="939"/>
      <c r="W62" s="856" t="s">
        <v>2079</v>
      </c>
      <c r="X62" s="950"/>
      <c r="Y62" s="537"/>
      <c r="Z62" s="43">
        <f xml:space="preserve"> IF( SUM( AS62:BF62 ) = 0, 0, $AS$6 )</f>
        <v>0</v>
      </c>
      <c r="AA62" s="14"/>
      <c r="AB62" s="7"/>
      <c r="AC62" s="60"/>
      <c r="AD62" s="60"/>
      <c r="AE62" s="60"/>
      <c r="AF62" s="60"/>
      <c r="AG62" s="60"/>
      <c r="AH62" s="60"/>
      <c r="AI62" s="60"/>
      <c r="AJ62" s="60"/>
      <c r="AK62" s="60"/>
      <c r="AL62" s="60"/>
      <c r="AM62" s="60"/>
      <c r="AN62" s="60"/>
      <c r="AO62" s="60"/>
      <c r="AP62" s="60"/>
      <c r="AQ62" s="519"/>
      <c r="AR62" s="7"/>
      <c r="AS62" s="61">
        <f t="shared" ref="AS62:BF63" si="22">IF(G62&lt;0,1,0)</f>
        <v>0</v>
      </c>
      <c r="AT62" s="61">
        <f t="shared" si="22"/>
        <v>0</v>
      </c>
      <c r="AU62" s="61">
        <f t="shared" si="22"/>
        <v>0</v>
      </c>
      <c r="AV62" s="61">
        <f t="shared" si="22"/>
        <v>0</v>
      </c>
      <c r="AW62" s="61">
        <f t="shared" si="22"/>
        <v>0</v>
      </c>
      <c r="AX62" s="61">
        <f t="shared" si="22"/>
        <v>0</v>
      </c>
      <c r="AY62" s="61">
        <f t="shared" si="22"/>
        <v>0</v>
      </c>
      <c r="AZ62" s="61">
        <f t="shared" si="22"/>
        <v>0</v>
      </c>
      <c r="BA62" s="61">
        <f t="shared" si="22"/>
        <v>0</v>
      </c>
      <c r="BB62" s="61">
        <f t="shared" si="22"/>
        <v>0</v>
      </c>
      <c r="BC62" s="61">
        <f t="shared" si="22"/>
        <v>0</v>
      </c>
      <c r="BD62" s="61">
        <f t="shared" si="22"/>
        <v>0</v>
      </c>
      <c r="BE62" s="61">
        <f t="shared" si="22"/>
        <v>0</v>
      </c>
      <c r="BF62" s="61">
        <f t="shared" si="22"/>
        <v>0</v>
      </c>
      <c r="BG62" s="519"/>
      <c r="BH62" s="950"/>
      <c r="BI62" s="950"/>
      <c r="BJ62" s="950"/>
      <c r="BK62" s="950"/>
      <c r="BL62" s="950"/>
      <c r="BM62" s="950"/>
      <c r="BN62" s="950"/>
      <c r="BO62" s="950"/>
      <c r="BP62" s="950"/>
      <c r="BQ62" s="950"/>
      <c r="BR62" s="950"/>
      <c r="BS62" s="950"/>
      <c r="BT62" s="950"/>
      <c r="BU62" s="950"/>
      <c r="BV62" s="950"/>
      <c r="BW62" s="950"/>
      <c r="BX62" s="950"/>
      <c r="BY62" s="950"/>
      <c r="BZ62" s="950"/>
      <c r="CA62" s="950"/>
      <c r="CB62" s="950"/>
      <c r="CC62" s="950"/>
      <c r="CD62" s="950"/>
      <c r="CE62" s="950"/>
      <c r="CF62" s="950"/>
      <c r="CG62" s="950"/>
      <c r="CH62" s="950"/>
      <c r="CI62" s="950"/>
      <c r="CJ62" s="950"/>
      <c r="CK62" s="950"/>
      <c r="CL62" s="950"/>
      <c r="CM62" s="950"/>
      <c r="CN62" s="950"/>
      <c r="CO62" s="950"/>
      <c r="CP62" s="950"/>
      <c r="CQ62" s="950"/>
      <c r="CR62" s="950"/>
      <c r="CS62" s="950"/>
      <c r="CT62" s="950"/>
      <c r="CU62" s="950"/>
      <c r="CV62" s="950"/>
      <c r="CW62" s="950"/>
      <c r="CX62" s="950"/>
      <c r="CY62" s="950"/>
      <c r="CZ62" s="950"/>
      <c r="DA62" s="950"/>
      <c r="DB62" s="950"/>
      <c r="DC62" s="950"/>
      <c r="DD62" s="950"/>
      <c r="DE62" s="950"/>
      <c r="DF62" s="950"/>
      <c r="DG62" s="950"/>
      <c r="DH62" s="950"/>
      <c r="DI62" s="950"/>
      <c r="DJ62" s="950"/>
      <c r="DK62" s="950"/>
      <c r="DL62" s="950"/>
      <c r="DM62" s="950"/>
      <c r="DN62" s="950"/>
      <c r="DO62" s="950"/>
      <c r="DP62" s="950"/>
      <c r="DQ62" s="950"/>
      <c r="DR62" s="950"/>
      <c r="DS62" s="950"/>
      <c r="DT62" s="950"/>
      <c r="DU62" s="950"/>
      <c r="DV62" s="950"/>
      <c r="DW62" s="950"/>
      <c r="DX62" s="950"/>
      <c r="DY62" s="950"/>
      <c r="DZ62" s="950"/>
      <c r="EA62" s="950"/>
      <c r="EB62" s="950"/>
      <c r="EC62" s="950"/>
      <c r="ED62" s="950"/>
      <c r="EE62" s="950"/>
      <c r="EF62" s="950"/>
    </row>
    <row r="63" spans="2:136" s="949" customFormat="1" ht="15.75" thickBot="1" x14ac:dyDescent="0.3">
      <c r="B63" s="861">
        <v>35</v>
      </c>
      <c r="C63" s="980" t="s">
        <v>2181</v>
      </c>
      <c r="D63" s="863" t="s">
        <v>2182</v>
      </c>
      <c r="E63" s="633" t="s">
        <v>41</v>
      </c>
      <c r="F63" s="865">
        <v>3</v>
      </c>
      <c r="G63" s="941">
        <v>0</v>
      </c>
      <c r="H63" s="942">
        <v>0</v>
      </c>
      <c r="I63" s="942">
        <v>0</v>
      </c>
      <c r="J63" s="942">
        <v>0</v>
      </c>
      <c r="K63" s="943">
        <v>0</v>
      </c>
      <c r="L63" s="943">
        <v>0.88100000000000001</v>
      </c>
      <c r="M63" s="1020">
        <v>0.91800000000000004</v>
      </c>
      <c r="N63" s="1021">
        <v>0.94799999999999995</v>
      </c>
      <c r="O63" s="1022">
        <v>0.95899999999999996</v>
      </c>
      <c r="P63" s="1022">
        <v>0.98699999999999999</v>
      </c>
      <c r="Q63" s="1022">
        <v>1.022</v>
      </c>
      <c r="R63" s="1022">
        <v>1.069</v>
      </c>
      <c r="S63" s="1020">
        <v>1.0980000000000001</v>
      </c>
      <c r="T63" s="1023">
        <v>1.0269999999999999</v>
      </c>
      <c r="U63" s="6"/>
      <c r="V63" s="945"/>
      <c r="W63" s="870" t="s">
        <v>2079</v>
      </c>
      <c r="X63" s="950"/>
      <c r="Y63" s="537"/>
      <c r="Z63" s="43">
        <f xml:space="preserve"> IF( SUM( AS63:BF63 ) = 0, 0, $AS$6 )</f>
        <v>0</v>
      </c>
      <c r="AA63" s="14"/>
      <c r="AB63" s="7"/>
      <c r="AC63" s="60"/>
      <c r="AD63" s="60"/>
      <c r="AE63" s="60"/>
      <c r="AF63" s="60"/>
      <c r="AG63" s="60"/>
      <c r="AH63" s="60"/>
      <c r="AI63" s="60"/>
      <c r="AJ63" s="60"/>
      <c r="AK63" s="60"/>
      <c r="AL63" s="60"/>
      <c r="AM63" s="60"/>
      <c r="AN63" s="60"/>
      <c r="AO63" s="60"/>
      <c r="AP63" s="60"/>
      <c r="AQ63" s="519"/>
      <c r="AR63" s="7"/>
      <c r="AS63" s="61">
        <f t="shared" si="22"/>
        <v>0</v>
      </c>
      <c r="AT63" s="61">
        <f t="shared" si="22"/>
        <v>0</v>
      </c>
      <c r="AU63" s="61">
        <f t="shared" si="22"/>
        <v>0</v>
      </c>
      <c r="AV63" s="61">
        <f t="shared" si="22"/>
        <v>0</v>
      </c>
      <c r="AW63" s="61">
        <f t="shared" si="22"/>
        <v>0</v>
      </c>
      <c r="AX63" s="61">
        <f t="shared" si="22"/>
        <v>0</v>
      </c>
      <c r="AY63" s="61">
        <f t="shared" si="22"/>
        <v>0</v>
      </c>
      <c r="AZ63" s="61">
        <f t="shared" si="22"/>
        <v>0</v>
      </c>
      <c r="BA63" s="61">
        <f t="shared" si="22"/>
        <v>0</v>
      </c>
      <c r="BB63" s="61">
        <f t="shared" si="22"/>
        <v>0</v>
      </c>
      <c r="BC63" s="61">
        <f t="shared" si="22"/>
        <v>0</v>
      </c>
      <c r="BD63" s="61">
        <f t="shared" si="22"/>
        <v>0</v>
      </c>
      <c r="BE63" s="61">
        <f t="shared" si="22"/>
        <v>0</v>
      </c>
      <c r="BF63" s="61">
        <f t="shared" si="22"/>
        <v>0</v>
      </c>
      <c r="BG63" s="519"/>
      <c r="BH63" s="950"/>
      <c r="BI63" s="950"/>
      <c r="BJ63" s="950"/>
      <c r="BK63" s="950"/>
      <c r="BL63" s="950"/>
      <c r="BM63" s="950"/>
      <c r="BN63" s="950"/>
      <c r="BO63" s="950"/>
      <c r="BP63" s="950"/>
      <c r="BQ63" s="950"/>
      <c r="BR63" s="950"/>
      <c r="BS63" s="950"/>
      <c r="BT63" s="950"/>
      <c r="BU63" s="950"/>
      <c r="BV63" s="950"/>
      <c r="BW63" s="950"/>
      <c r="BX63" s="950"/>
      <c r="BY63" s="950"/>
      <c r="BZ63" s="950"/>
      <c r="CA63" s="950"/>
      <c r="CB63" s="950"/>
      <c r="CC63" s="950"/>
      <c r="CD63" s="950"/>
      <c r="CE63" s="950"/>
      <c r="CF63" s="950"/>
      <c r="CG63" s="950"/>
      <c r="CH63" s="950"/>
      <c r="CI63" s="950"/>
      <c r="CJ63" s="950"/>
      <c r="CK63" s="950"/>
      <c r="CL63" s="950"/>
      <c r="CM63" s="950"/>
      <c r="CN63" s="950"/>
      <c r="CO63" s="950"/>
      <c r="CP63" s="950"/>
      <c r="CQ63" s="950"/>
      <c r="CR63" s="950"/>
      <c r="CS63" s="950"/>
      <c r="CT63" s="950"/>
      <c r="CU63" s="950"/>
      <c r="CV63" s="950"/>
      <c r="CW63" s="950"/>
      <c r="CX63" s="950"/>
      <c r="CY63" s="950"/>
      <c r="CZ63" s="950"/>
      <c r="DA63" s="950"/>
      <c r="DB63" s="950"/>
      <c r="DC63" s="950"/>
      <c r="DD63" s="950"/>
      <c r="DE63" s="950"/>
      <c r="DF63" s="950"/>
      <c r="DG63" s="950"/>
      <c r="DH63" s="950"/>
      <c r="DI63" s="950"/>
      <c r="DJ63" s="950"/>
      <c r="DK63" s="950"/>
      <c r="DL63" s="950"/>
      <c r="DM63" s="950"/>
      <c r="DN63" s="950"/>
      <c r="DO63" s="950"/>
      <c r="DP63" s="950"/>
      <c r="DQ63" s="950"/>
      <c r="DR63" s="950"/>
      <c r="DS63" s="950"/>
      <c r="DT63" s="950"/>
      <c r="DU63" s="950"/>
      <c r="DV63" s="950"/>
      <c r="DW63" s="950"/>
      <c r="DX63" s="950"/>
      <c r="DY63" s="950"/>
      <c r="DZ63" s="950"/>
      <c r="EA63" s="950"/>
      <c r="EB63" s="950"/>
      <c r="EC63" s="950"/>
      <c r="ED63" s="950"/>
      <c r="EE63" s="950"/>
      <c r="EF63" s="950"/>
    </row>
    <row r="64" spans="2:136" s="949" customFormat="1" ht="15.75" thickBot="1" x14ac:dyDescent="0.3">
      <c r="B64" s="381"/>
      <c r="C64" s="285"/>
      <c r="D64" s="904"/>
      <c r="E64" s="384"/>
      <c r="F64" s="384"/>
      <c r="G64" s="982"/>
      <c r="H64" s="982"/>
      <c r="I64" s="982"/>
      <c r="J64" s="982"/>
      <c r="K64" s="982"/>
      <c r="L64" s="982"/>
      <c r="M64" s="982"/>
      <c r="N64" s="982"/>
      <c r="O64" s="982"/>
      <c r="P64" s="982"/>
      <c r="Q64" s="982"/>
      <c r="R64" s="982"/>
      <c r="S64" s="982"/>
      <c r="T64" s="982"/>
      <c r="U64" s="6"/>
      <c r="V64" s="934"/>
      <c r="W64" s="833"/>
      <c r="X64" s="950"/>
      <c r="Y64" s="14"/>
      <c r="Z64" s="14"/>
      <c r="AA64" s="14"/>
      <c r="AB64" s="526"/>
      <c r="AC64" s="539"/>
      <c r="AD64" s="8"/>
      <c r="AE64" s="8"/>
      <c r="AF64" s="8"/>
      <c r="AG64" s="8"/>
      <c r="AH64" s="8"/>
      <c r="AI64" s="8"/>
      <c r="AJ64" s="8"/>
      <c r="AK64" s="8"/>
      <c r="AL64" s="8"/>
      <c r="AM64" s="8"/>
      <c r="AN64" s="8"/>
      <c r="AO64" s="8"/>
      <c r="AP64" s="8"/>
      <c r="AQ64" s="526"/>
      <c r="AR64" s="526"/>
      <c r="AS64" s="539"/>
      <c r="AT64" s="8"/>
      <c r="AU64" s="8"/>
      <c r="AV64" s="8"/>
      <c r="AW64" s="8"/>
      <c r="AX64" s="8"/>
      <c r="AY64" s="8"/>
      <c r="AZ64" s="8"/>
      <c r="BA64" s="8"/>
      <c r="BB64" s="8"/>
      <c r="BC64" s="8"/>
      <c r="BD64" s="8"/>
      <c r="BE64" s="8"/>
      <c r="BF64" s="8"/>
      <c r="BG64" s="526"/>
      <c r="BH64" s="950"/>
      <c r="BI64" s="950"/>
      <c r="BJ64" s="950"/>
      <c r="BK64" s="950"/>
      <c r="BL64" s="950"/>
      <c r="BM64" s="950"/>
      <c r="BN64" s="950"/>
      <c r="BO64" s="950"/>
      <c r="BP64" s="950"/>
      <c r="BQ64" s="950"/>
      <c r="BR64" s="950"/>
      <c r="BS64" s="950"/>
      <c r="BT64" s="950"/>
      <c r="BU64" s="950"/>
      <c r="BV64" s="950"/>
      <c r="BW64" s="950"/>
      <c r="BX64" s="950"/>
      <c r="BY64" s="950"/>
      <c r="BZ64" s="950"/>
      <c r="CA64" s="950"/>
      <c r="CB64" s="950"/>
      <c r="CC64" s="950"/>
      <c r="CD64" s="950"/>
      <c r="CE64" s="950"/>
      <c r="CF64" s="950"/>
      <c r="CG64" s="950"/>
      <c r="CH64" s="950"/>
      <c r="CI64" s="950"/>
      <c r="CJ64" s="950"/>
      <c r="CK64" s="950"/>
      <c r="CL64" s="950"/>
      <c r="CM64" s="950"/>
      <c r="CN64" s="950"/>
      <c r="CO64" s="950"/>
      <c r="CP64" s="950"/>
      <c r="CQ64" s="950"/>
      <c r="CR64" s="950"/>
      <c r="CS64" s="950"/>
      <c r="CT64" s="950"/>
      <c r="CU64" s="950"/>
      <c r="CV64" s="950"/>
      <c r="CW64" s="950"/>
      <c r="CX64" s="950"/>
      <c r="CY64" s="950"/>
      <c r="CZ64" s="950"/>
      <c r="DA64" s="950"/>
      <c r="DB64" s="950"/>
      <c r="DC64" s="950"/>
      <c r="DD64" s="950"/>
      <c r="DE64" s="950"/>
      <c r="DF64" s="950"/>
      <c r="DG64" s="950"/>
      <c r="DH64" s="950"/>
      <c r="DI64" s="950"/>
      <c r="DJ64" s="950"/>
      <c r="DK64" s="950"/>
      <c r="DL64" s="950"/>
      <c r="DM64" s="950"/>
      <c r="DN64" s="950"/>
      <c r="DO64" s="950"/>
      <c r="DP64" s="950"/>
      <c r="DQ64" s="950"/>
      <c r="DR64" s="950"/>
      <c r="DS64" s="950"/>
      <c r="DT64" s="950"/>
      <c r="DU64" s="950"/>
      <c r="DV64" s="950"/>
      <c r="DW64" s="950"/>
      <c r="DX64" s="950"/>
      <c r="DY64" s="950"/>
      <c r="DZ64" s="950"/>
      <c r="EA64" s="950"/>
      <c r="EB64" s="950"/>
      <c r="EC64" s="950"/>
      <c r="ED64" s="950"/>
      <c r="EE64" s="950"/>
      <c r="EF64" s="950"/>
    </row>
    <row r="65" spans="2:136" s="949" customFormat="1" ht="15.75" thickBot="1" x14ac:dyDescent="0.3">
      <c r="B65" s="946" t="s">
        <v>2183</v>
      </c>
      <c r="C65" s="947" t="s">
        <v>2184</v>
      </c>
      <c r="D65" s="904"/>
      <c r="E65" s="933"/>
      <c r="F65" s="905"/>
      <c r="G65" s="823"/>
      <c r="H65" s="823"/>
      <c r="I65" s="823"/>
      <c r="J65" s="823"/>
      <c r="K65" s="823"/>
      <c r="L65" s="257"/>
      <c r="M65" s="948"/>
      <c r="R65" s="950"/>
      <c r="S65" s="950"/>
      <c r="T65" s="950"/>
      <c r="U65" s="951"/>
      <c r="V65" s="952"/>
      <c r="W65" s="950"/>
      <c r="X65" s="950"/>
      <c r="Y65" s="14"/>
      <c r="Z65" s="14"/>
      <c r="AA65" s="14"/>
      <c r="AB65" s="526"/>
      <c r="AC65" s="540"/>
      <c r="AD65" s="8"/>
      <c r="AE65" s="8"/>
      <c r="AF65" s="8"/>
      <c r="AG65" s="8"/>
      <c r="AH65" s="8"/>
      <c r="AI65" s="8"/>
      <c r="AJ65" s="8"/>
      <c r="AK65" s="8"/>
      <c r="AL65" s="8"/>
      <c r="AM65" s="8"/>
      <c r="AN65" s="8"/>
      <c r="AO65" s="8"/>
      <c r="AP65" s="8"/>
      <c r="AQ65" s="526"/>
      <c r="AR65" s="526"/>
      <c r="AS65" s="540"/>
      <c r="AT65" s="8"/>
      <c r="AU65" s="8"/>
      <c r="AV65" s="8"/>
      <c r="AW65" s="8"/>
      <c r="AX65" s="8"/>
      <c r="AY65" s="8"/>
      <c r="AZ65" s="8"/>
      <c r="BA65" s="8"/>
      <c r="BB65" s="8"/>
      <c r="BC65" s="8"/>
      <c r="BD65" s="8"/>
      <c r="BE65" s="8"/>
      <c r="BF65" s="8"/>
      <c r="BG65" s="526"/>
      <c r="BH65" s="950"/>
      <c r="BI65" s="950"/>
      <c r="BJ65" s="950"/>
      <c r="BK65" s="950"/>
      <c r="BL65" s="950"/>
      <c r="BM65" s="950"/>
      <c r="BN65" s="950"/>
      <c r="BO65" s="950"/>
      <c r="BP65" s="950"/>
      <c r="BQ65" s="950"/>
      <c r="BR65" s="950"/>
      <c r="BS65" s="950"/>
      <c r="BT65" s="950"/>
      <c r="BU65" s="950"/>
      <c r="BV65" s="950"/>
      <c r="BW65" s="950"/>
      <c r="BX65" s="950"/>
      <c r="BY65" s="950"/>
      <c r="BZ65" s="950"/>
      <c r="CA65" s="950"/>
      <c r="CB65" s="950"/>
      <c r="CC65" s="950"/>
      <c r="CD65" s="950"/>
      <c r="CE65" s="950"/>
      <c r="CF65" s="950"/>
      <c r="CG65" s="950"/>
      <c r="CH65" s="950"/>
      <c r="CI65" s="950"/>
      <c r="CJ65" s="950"/>
      <c r="CK65" s="950"/>
      <c r="CL65" s="950"/>
      <c r="CM65" s="950"/>
      <c r="CN65" s="950"/>
      <c r="CO65" s="950"/>
      <c r="CP65" s="950"/>
      <c r="CQ65" s="950"/>
      <c r="CR65" s="950"/>
      <c r="CS65" s="950"/>
      <c r="CT65" s="950"/>
      <c r="CU65" s="950"/>
      <c r="CV65" s="950"/>
      <c r="CW65" s="950"/>
      <c r="CX65" s="950"/>
      <c r="CY65" s="950"/>
      <c r="CZ65" s="950"/>
      <c r="DA65" s="950"/>
      <c r="DB65" s="950"/>
      <c r="DC65" s="950"/>
      <c r="DD65" s="950"/>
      <c r="DE65" s="950"/>
      <c r="DF65" s="950"/>
      <c r="DG65" s="950"/>
      <c r="DH65" s="950"/>
      <c r="DI65" s="950"/>
      <c r="DJ65" s="950"/>
      <c r="DK65" s="950"/>
      <c r="DL65" s="950"/>
      <c r="DM65" s="950"/>
      <c r="DN65" s="950"/>
      <c r="DO65" s="950"/>
      <c r="DP65" s="950"/>
      <c r="DQ65" s="950"/>
      <c r="DR65" s="950"/>
      <c r="DS65" s="950"/>
      <c r="DT65" s="950"/>
      <c r="DU65" s="950"/>
      <c r="DV65" s="950"/>
      <c r="DW65" s="950"/>
      <c r="DX65" s="950"/>
      <c r="DY65" s="950"/>
      <c r="DZ65" s="950"/>
      <c r="EA65" s="950"/>
      <c r="EB65" s="950"/>
      <c r="EC65" s="950"/>
      <c r="ED65" s="950"/>
      <c r="EE65" s="950"/>
      <c r="EF65" s="950"/>
    </row>
    <row r="66" spans="2:136" s="949" customFormat="1" x14ac:dyDescent="0.25">
      <c r="B66" s="834">
        <v>27</v>
      </c>
      <c r="C66" s="953" t="s">
        <v>2185</v>
      </c>
      <c r="D66" s="836" t="s">
        <v>2186</v>
      </c>
      <c r="E66" s="954" t="s">
        <v>2139</v>
      </c>
      <c r="F66" s="955">
        <v>0</v>
      </c>
      <c r="G66" s="1349" t="s">
        <v>2187</v>
      </c>
      <c r="H66" s="1350"/>
      <c r="I66" s="1351"/>
      <c r="M66" s="956"/>
      <c r="N66" s="956"/>
      <c r="O66" s="956"/>
      <c r="P66" s="956"/>
      <c r="Q66" s="956"/>
      <c r="R66" s="956"/>
      <c r="S66" s="956"/>
      <c r="T66" s="956"/>
      <c r="U66" s="6"/>
      <c r="V66" s="937"/>
      <c r="W66" s="884"/>
      <c r="X66" s="950"/>
      <c r="Y66" s="537"/>
      <c r="Z66" s="537"/>
      <c r="AA66" s="14"/>
      <c r="AB66" s="7"/>
      <c r="AC66" s="60"/>
      <c r="AD66" s="60"/>
      <c r="AE66" s="60"/>
      <c r="AF66" s="60"/>
      <c r="AG66" s="60"/>
      <c r="AH66" s="60"/>
      <c r="AI66" s="60"/>
      <c r="AJ66" s="60"/>
      <c r="AK66" s="60"/>
      <c r="AL66" s="60"/>
      <c r="AM66" s="60"/>
      <c r="AN66" s="60"/>
      <c r="AO66" s="60"/>
      <c r="AP66" s="60"/>
      <c r="AQ66" s="7"/>
      <c r="AR66" s="7"/>
      <c r="AS66" s="60"/>
      <c r="AT66" s="60"/>
      <c r="AU66" s="60"/>
      <c r="AV66" s="60"/>
      <c r="AW66" s="60"/>
      <c r="AX66" s="60"/>
      <c r="AY66" s="60"/>
      <c r="AZ66" s="60"/>
      <c r="BA66" s="60"/>
      <c r="BB66" s="60"/>
      <c r="BC66" s="60"/>
      <c r="BD66" s="60"/>
      <c r="BE66" s="60"/>
      <c r="BF66" s="60"/>
      <c r="BG66" s="7"/>
      <c r="BH66" s="950"/>
      <c r="BI66" s="950"/>
      <c r="BJ66" s="950"/>
      <c r="BK66" s="950"/>
      <c r="BL66" s="950"/>
      <c r="BM66" s="950"/>
      <c r="BN66" s="950"/>
      <c r="BO66" s="950"/>
      <c r="BP66" s="950"/>
      <c r="BQ66" s="950"/>
      <c r="BR66" s="950"/>
      <c r="BS66" s="950"/>
      <c r="BT66" s="950"/>
      <c r="BU66" s="950"/>
      <c r="BV66" s="950"/>
      <c r="BW66" s="950"/>
      <c r="BX66" s="950"/>
      <c r="BY66" s="950"/>
      <c r="BZ66" s="950"/>
      <c r="CA66" s="950"/>
      <c r="CB66" s="950"/>
      <c r="CC66" s="950"/>
      <c r="CD66" s="950"/>
      <c r="CE66" s="950"/>
      <c r="CF66" s="950"/>
      <c r="CG66" s="950"/>
      <c r="CH66" s="950"/>
      <c r="CI66" s="950"/>
      <c r="CJ66" s="950"/>
      <c r="CK66" s="950"/>
      <c r="CL66" s="950"/>
      <c r="CM66" s="950"/>
      <c r="CN66" s="950"/>
      <c r="CO66" s="950"/>
      <c r="CP66" s="950"/>
      <c r="CQ66" s="950"/>
      <c r="CR66" s="950"/>
      <c r="CS66" s="950"/>
      <c r="CT66" s="950"/>
      <c r="CU66" s="950"/>
      <c r="CV66" s="950"/>
      <c r="CW66" s="950"/>
      <c r="CX66" s="950"/>
      <c r="CY66" s="950"/>
      <c r="CZ66" s="950"/>
      <c r="DA66" s="950"/>
      <c r="DB66" s="950"/>
      <c r="DC66" s="950"/>
      <c r="DD66" s="950"/>
      <c r="DE66" s="950"/>
      <c r="DF66" s="950"/>
      <c r="DG66" s="950"/>
      <c r="DH66" s="950"/>
      <c r="DI66" s="950"/>
      <c r="DJ66" s="950"/>
      <c r="DK66" s="950"/>
      <c r="DL66" s="950"/>
      <c r="DM66" s="950"/>
      <c r="DN66" s="950"/>
      <c r="DO66" s="950"/>
      <c r="DP66" s="950"/>
      <c r="DQ66" s="950"/>
      <c r="DR66" s="950"/>
      <c r="DS66" s="950"/>
      <c r="DT66" s="950"/>
      <c r="DU66" s="950"/>
      <c r="DV66" s="950"/>
      <c r="DW66" s="950"/>
      <c r="DX66" s="950"/>
      <c r="DY66" s="950"/>
      <c r="DZ66" s="950"/>
      <c r="EA66" s="950"/>
      <c r="EB66" s="950"/>
      <c r="EC66" s="950"/>
      <c r="ED66" s="950"/>
      <c r="EE66" s="950"/>
      <c r="EF66" s="950"/>
    </row>
    <row r="67" spans="2:136" s="949" customFormat="1" x14ac:dyDescent="0.25">
      <c r="B67" s="957">
        <v>28</v>
      </c>
      <c r="C67" s="958" t="s">
        <v>2188</v>
      </c>
      <c r="D67" s="848" t="s">
        <v>2189</v>
      </c>
      <c r="E67" s="959" t="s">
        <v>2139</v>
      </c>
      <c r="F67" s="960">
        <v>0</v>
      </c>
      <c r="G67" s="1346" t="s">
        <v>2190</v>
      </c>
      <c r="H67" s="1347"/>
      <c r="I67" s="1348"/>
      <c r="M67" s="956"/>
      <c r="N67" s="956"/>
      <c r="O67" s="956"/>
      <c r="P67" s="956"/>
      <c r="Q67" s="956"/>
      <c r="R67" s="956"/>
      <c r="S67" s="956"/>
      <c r="T67" s="956"/>
      <c r="U67" s="6"/>
      <c r="V67" s="961" t="s">
        <v>2144</v>
      </c>
      <c r="W67" s="962"/>
      <c r="X67" s="950"/>
      <c r="Y67" s="537"/>
      <c r="Z67" s="537"/>
      <c r="AA67" s="14"/>
      <c r="AB67" s="7"/>
      <c r="AC67" s="60"/>
      <c r="AD67" s="60"/>
      <c r="AE67" s="60"/>
      <c r="AF67" s="60"/>
      <c r="AG67" s="60"/>
      <c r="AH67" s="60"/>
      <c r="AI67" s="60"/>
      <c r="AJ67" s="60"/>
      <c r="AK67" s="60"/>
      <c r="AL67" s="60"/>
      <c r="AM67" s="60"/>
      <c r="AN67" s="60"/>
      <c r="AO67" s="60"/>
      <c r="AP67" s="60"/>
      <c r="AQ67" s="7"/>
      <c r="AR67" s="7"/>
      <c r="AS67" s="60"/>
      <c r="AT67" s="60"/>
      <c r="AU67" s="60"/>
      <c r="AV67" s="60"/>
      <c r="AW67" s="60"/>
      <c r="AX67" s="60"/>
      <c r="AY67" s="60"/>
      <c r="AZ67" s="60"/>
      <c r="BA67" s="60"/>
      <c r="BB67" s="60"/>
      <c r="BC67" s="60"/>
      <c r="BD67" s="60"/>
      <c r="BE67" s="60"/>
      <c r="BF67" s="60"/>
      <c r="BG67" s="7"/>
      <c r="BH67" s="950"/>
      <c r="BI67" s="950"/>
      <c r="BJ67" s="950"/>
      <c r="BK67" s="950"/>
      <c r="BL67" s="950"/>
      <c r="BM67" s="950"/>
      <c r="BN67" s="950"/>
      <c r="BO67" s="950"/>
      <c r="BP67" s="950"/>
      <c r="BQ67" s="950"/>
      <c r="BR67" s="950"/>
      <c r="BS67" s="950"/>
      <c r="BT67" s="950"/>
      <c r="BU67" s="950"/>
      <c r="BV67" s="950"/>
      <c r="BW67" s="950"/>
      <c r="BX67" s="950"/>
      <c r="BY67" s="950"/>
      <c r="BZ67" s="950"/>
      <c r="CA67" s="950"/>
      <c r="CB67" s="950"/>
      <c r="CC67" s="950"/>
      <c r="CD67" s="950"/>
      <c r="CE67" s="950"/>
      <c r="CF67" s="950"/>
      <c r="CG67" s="950"/>
      <c r="CH67" s="950"/>
      <c r="CI67" s="950"/>
      <c r="CJ67" s="950"/>
      <c r="CK67" s="950"/>
      <c r="CL67" s="950"/>
      <c r="CM67" s="950"/>
      <c r="CN67" s="950"/>
      <c r="CO67" s="950"/>
      <c r="CP67" s="950"/>
      <c r="CQ67" s="950"/>
      <c r="CR67" s="950"/>
      <c r="CS67" s="950"/>
      <c r="CT67" s="950"/>
      <c r="CU67" s="950"/>
      <c r="CV67" s="950"/>
      <c r="CW67" s="950"/>
      <c r="CX67" s="950"/>
      <c r="CY67" s="950"/>
      <c r="CZ67" s="950"/>
      <c r="DA67" s="950"/>
      <c r="DB67" s="950"/>
      <c r="DC67" s="950"/>
      <c r="DD67" s="950"/>
      <c r="DE67" s="950"/>
      <c r="DF67" s="950"/>
      <c r="DG67" s="950"/>
      <c r="DH67" s="950"/>
      <c r="DI67" s="950"/>
      <c r="DJ67" s="950"/>
      <c r="DK67" s="950"/>
      <c r="DL67" s="950"/>
      <c r="DM67" s="950"/>
      <c r="DN67" s="950"/>
      <c r="DO67" s="950"/>
      <c r="DP67" s="950"/>
      <c r="DQ67" s="950"/>
      <c r="DR67" s="950"/>
      <c r="DS67" s="950"/>
      <c r="DT67" s="950"/>
      <c r="DU67" s="950"/>
      <c r="DV67" s="950"/>
      <c r="DW67" s="950"/>
      <c r="DX67" s="950"/>
      <c r="DY67" s="950"/>
      <c r="DZ67" s="950"/>
      <c r="EA67" s="950"/>
      <c r="EB67" s="950"/>
      <c r="EC67" s="950"/>
      <c r="ED67" s="950"/>
      <c r="EE67" s="950"/>
      <c r="EF67" s="950"/>
    </row>
    <row r="68" spans="2:136" s="949" customFormat="1" ht="15.75" thickBot="1" x14ac:dyDescent="0.3">
      <c r="B68" s="343">
        <v>29</v>
      </c>
      <c r="C68" s="963" t="s">
        <v>2191</v>
      </c>
      <c r="D68" s="848" t="s">
        <v>2192</v>
      </c>
      <c r="E68" s="959" t="s">
        <v>2139</v>
      </c>
      <c r="F68" s="960">
        <v>0</v>
      </c>
      <c r="G68" s="1346" t="s">
        <v>2193</v>
      </c>
      <c r="H68" s="1347"/>
      <c r="I68" s="1348"/>
      <c r="J68" s="964"/>
      <c r="K68" s="965"/>
      <c r="L68" s="965"/>
      <c r="M68" s="966"/>
      <c r="N68" s="966"/>
      <c r="O68" s="966"/>
      <c r="P68" s="966"/>
      <c r="Q68" s="966"/>
      <c r="R68" s="966"/>
      <c r="S68" s="966"/>
      <c r="T68" s="966"/>
      <c r="U68" s="6"/>
      <c r="V68" s="939"/>
      <c r="W68" s="856"/>
      <c r="X68" s="950"/>
      <c r="Y68" s="537"/>
      <c r="Z68" s="537"/>
      <c r="AA68" s="14"/>
      <c r="AB68" s="7"/>
      <c r="AC68" s="60"/>
      <c r="AD68" s="60"/>
      <c r="AE68" s="60"/>
      <c r="AF68" s="60"/>
      <c r="AG68" s="60"/>
      <c r="AH68" s="60"/>
      <c r="AI68" s="60"/>
      <c r="AJ68" s="60"/>
      <c r="AK68" s="60"/>
      <c r="AL68" s="60"/>
      <c r="AM68" s="60"/>
      <c r="AN68" s="60"/>
      <c r="AO68" s="60"/>
      <c r="AP68" s="60"/>
      <c r="AQ68" s="7"/>
      <c r="AR68" s="7"/>
      <c r="AS68" s="60"/>
      <c r="AT68" s="60"/>
      <c r="AU68" s="60"/>
      <c r="AV68" s="60"/>
      <c r="AW68" s="60"/>
      <c r="AX68" s="60"/>
      <c r="AY68" s="60"/>
      <c r="AZ68" s="60"/>
      <c r="BA68" s="60"/>
      <c r="BB68" s="60"/>
      <c r="BC68" s="60"/>
      <c r="BD68" s="60"/>
      <c r="BE68" s="60"/>
      <c r="BF68" s="60"/>
      <c r="BG68" s="7"/>
      <c r="BH68" s="950"/>
      <c r="BI68" s="950"/>
      <c r="BJ68" s="950"/>
      <c r="BK68" s="950"/>
      <c r="BL68" s="950"/>
      <c r="BM68" s="950"/>
      <c r="BN68" s="950"/>
      <c r="BO68" s="950"/>
      <c r="BP68" s="950"/>
      <c r="BQ68" s="950"/>
      <c r="BR68" s="950"/>
      <c r="BS68" s="950"/>
      <c r="BT68" s="950"/>
      <c r="BU68" s="950"/>
      <c r="BV68" s="950"/>
      <c r="BW68" s="950"/>
      <c r="BX68" s="950"/>
      <c r="BY68" s="950"/>
      <c r="BZ68" s="950"/>
      <c r="CA68" s="950"/>
      <c r="CB68" s="950"/>
      <c r="CC68" s="950"/>
      <c r="CD68" s="950"/>
      <c r="CE68" s="950"/>
      <c r="CF68" s="950"/>
      <c r="CG68" s="950"/>
      <c r="CH68" s="950"/>
      <c r="CI68" s="950"/>
      <c r="CJ68" s="950"/>
      <c r="CK68" s="950"/>
      <c r="CL68" s="950"/>
      <c r="CM68" s="950"/>
      <c r="CN68" s="950"/>
      <c r="CO68" s="950"/>
      <c r="CP68" s="950"/>
      <c r="CQ68" s="950"/>
      <c r="CR68" s="950"/>
      <c r="CS68" s="950"/>
      <c r="CT68" s="950"/>
      <c r="CU68" s="950"/>
      <c r="CV68" s="950"/>
      <c r="CW68" s="950"/>
      <c r="CX68" s="950"/>
      <c r="CY68" s="950"/>
      <c r="CZ68" s="950"/>
      <c r="DA68" s="950"/>
      <c r="DB68" s="950"/>
      <c r="DC68" s="950"/>
      <c r="DD68" s="950"/>
      <c r="DE68" s="950"/>
      <c r="DF68" s="950"/>
      <c r="DG68" s="950"/>
      <c r="DH68" s="950"/>
      <c r="DI68" s="950"/>
      <c r="DJ68" s="950"/>
      <c r="DK68" s="950"/>
      <c r="DL68" s="950"/>
      <c r="DM68" s="950"/>
      <c r="DN68" s="950"/>
      <c r="DO68" s="950"/>
      <c r="DP68" s="950"/>
      <c r="DQ68" s="950"/>
      <c r="DR68" s="950"/>
      <c r="DS68" s="950"/>
      <c r="DT68" s="950"/>
      <c r="DU68" s="950"/>
      <c r="DV68" s="950"/>
      <c r="DW68" s="950"/>
      <c r="DX68" s="950"/>
      <c r="DY68" s="950"/>
      <c r="DZ68" s="950"/>
      <c r="EA68" s="950"/>
      <c r="EB68" s="950"/>
      <c r="EC68" s="950"/>
      <c r="ED68" s="950"/>
      <c r="EE68" s="950"/>
      <c r="EF68" s="950"/>
    </row>
    <row r="69" spans="2:136" s="949" customFormat="1" x14ac:dyDescent="0.25">
      <c r="B69" s="343">
        <v>30</v>
      </c>
      <c r="C69" s="963" t="s">
        <v>2194</v>
      </c>
      <c r="D69" s="967" t="s">
        <v>2195</v>
      </c>
      <c r="E69" s="959" t="s">
        <v>2150</v>
      </c>
      <c r="F69" s="968">
        <v>0</v>
      </c>
      <c r="G69" s="860">
        <v>13</v>
      </c>
      <c r="H69" s="851">
        <v>13</v>
      </c>
      <c r="I69" s="851">
        <v>13</v>
      </c>
      <c r="J69" s="839">
        <v>13</v>
      </c>
      <c r="K69" s="840">
        <v>15</v>
      </c>
      <c r="L69" s="840">
        <v>14</v>
      </c>
      <c r="M69" s="840">
        <v>14</v>
      </c>
      <c r="N69" s="841">
        <v>15</v>
      </c>
      <c r="O69" s="839">
        <v>15</v>
      </c>
      <c r="P69" s="839">
        <v>15</v>
      </c>
      <c r="Q69" s="839">
        <v>15</v>
      </c>
      <c r="R69" s="839">
        <v>15</v>
      </c>
      <c r="S69" s="840">
        <v>15</v>
      </c>
      <c r="T69" s="969">
        <v>15</v>
      </c>
      <c r="U69" s="6"/>
      <c r="V69" s="939"/>
      <c r="W69" s="856" t="s">
        <v>2079</v>
      </c>
      <c r="X69" s="950"/>
      <c r="Y69" s="537"/>
      <c r="Z69" s="43">
        <f xml:space="preserve"> IF( SUM( AS69:BF69 ) = 0, 0, $AS$6 )</f>
        <v>0</v>
      </c>
      <c r="AA69" s="14"/>
      <c r="AB69" s="7"/>
      <c r="AC69" s="60"/>
      <c r="AD69" s="60"/>
      <c r="AE69" s="60"/>
      <c r="AF69" s="60"/>
      <c r="AG69" s="60"/>
      <c r="AH69" s="60"/>
      <c r="AI69" s="60"/>
      <c r="AJ69" s="60"/>
      <c r="AK69" s="60"/>
      <c r="AL69" s="60"/>
      <c r="AM69" s="60"/>
      <c r="AN69" s="60"/>
      <c r="AO69" s="60"/>
      <c r="AP69" s="60"/>
      <c r="AQ69" s="147"/>
      <c r="AR69" s="7"/>
      <c r="AS69" s="61">
        <f t="shared" ref="AS69:BF70" si="23">IF(G69&lt;0,1,0)</f>
        <v>0</v>
      </c>
      <c r="AT69" s="61">
        <f t="shared" si="23"/>
        <v>0</v>
      </c>
      <c r="AU69" s="61">
        <f t="shared" si="23"/>
        <v>0</v>
      </c>
      <c r="AV69" s="61">
        <f t="shared" si="23"/>
        <v>0</v>
      </c>
      <c r="AW69" s="61">
        <f t="shared" si="23"/>
        <v>0</v>
      </c>
      <c r="AX69" s="61">
        <f t="shared" si="23"/>
        <v>0</v>
      </c>
      <c r="AY69" s="61">
        <f t="shared" si="23"/>
        <v>0</v>
      </c>
      <c r="AZ69" s="61">
        <f t="shared" si="23"/>
        <v>0</v>
      </c>
      <c r="BA69" s="61">
        <f t="shared" si="23"/>
        <v>0</v>
      </c>
      <c r="BB69" s="61">
        <f t="shared" si="23"/>
        <v>0</v>
      </c>
      <c r="BC69" s="61">
        <f t="shared" si="23"/>
        <v>0</v>
      </c>
      <c r="BD69" s="61">
        <f t="shared" si="23"/>
        <v>0</v>
      </c>
      <c r="BE69" s="61">
        <f t="shared" si="23"/>
        <v>0</v>
      </c>
      <c r="BF69" s="61">
        <f t="shared" si="23"/>
        <v>0</v>
      </c>
      <c r="BG69" s="147"/>
      <c r="BH69" s="950"/>
      <c r="BI69" s="950"/>
      <c r="BJ69" s="950"/>
      <c r="BK69" s="950"/>
      <c r="BL69" s="950"/>
      <c r="BM69" s="950"/>
      <c r="BN69" s="950"/>
      <c r="BO69" s="950"/>
      <c r="BP69" s="950"/>
      <c r="BQ69" s="950"/>
      <c r="BR69" s="950"/>
      <c r="BS69" s="950"/>
      <c r="BT69" s="950"/>
      <c r="BU69" s="950"/>
      <c r="BV69" s="950"/>
      <c r="BW69" s="950"/>
      <c r="BX69" s="950"/>
      <c r="BY69" s="950"/>
      <c r="BZ69" s="950"/>
      <c r="CA69" s="950"/>
      <c r="CB69" s="950"/>
      <c r="CC69" s="950"/>
      <c r="CD69" s="950"/>
      <c r="CE69" s="950"/>
      <c r="CF69" s="950"/>
      <c r="CG69" s="950"/>
      <c r="CH69" s="950"/>
      <c r="CI69" s="950"/>
      <c r="CJ69" s="950"/>
      <c r="CK69" s="950"/>
      <c r="CL69" s="950"/>
      <c r="CM69" s="950"/>
      <c r="CN69" s="950"/>
      <c r="CO69" s="950"/>
      <c r="CP69" s="950"/>
      <c r="CQ69" s="950"/>
      <c r="CR69" s="950"/>
      <c r="CS69" s="950"/>
      <c r="CT69" s="950"/>
      <c r="CU69" s="950"/>
      <c r="CV69" s="950"/>
      <c r="CW69" s="950"/>
      <c r="CX69" s="950"/>
      <c r="CY69" s="950"/>
      <c r="CZ69" s="950"/>
      <c r="DA69" s="950"/>
      <c r="DB69" s="950"/>
      <c r="DC69" s="950"/>
      <c r="DD69" s="950"/>
      <c r="DE69" s="950"/>
      <c r="DF69" s="950"/>
      <c r="DG69" s="950"/>
      <c r="DH69" s="950"/>
      <c r="DI69" s="950"/>
      <c r="DJ69" s="950"/>
      <c r="DK69" s="950"/>
      <c r="DL69" s="950"/>
      <c r="DM69" s="950"/>
      <c r="DN69" s="950"/>
      <c r="DO69" s="950"/>
      <c r="DP69" s="950"/>
      <c r="DQ69" s="950"/>
      <c r="DR69" s="950"/>
      <c r="DS69" s="950"/>
      <c r="DT69" s="950"/>
      <c r="DU69" s="950"/>
      <c r="DV69" s="950"/>
      <c r="DW69" s="950"/>
      <c r="DX69" s="950"/>
      <c r="DY69" s="950"/>
      <c r="DZ69" s="950"/>
      <c r="EA69" s="950"/>
      <c r="EB69" s="950"/>
      <c r="EC69" s="950"/>
      <c r="ED69" s="950"/>
      <c r="EE69" s="950"/>
      <c r="EF69" s="950"/>
    </row>
    <row r="70" spans="2:136" s="949" customFormat="1" x14ac:dyDescent="0.25">
      <c r="B70" s="343">
        <v>31</v>
      </c>
      <c r="C70" s="970" t="s">
        <v>2196</v>
      </c>
      <c r="D70" s="971" t="s">
        <v>2197</v>
      </c>
      <c r="E70" s="959" t="s">
        <v>2150</v>
      </c>
      <c r="F70" s="968">
        <v>0</v>
      </c>
      <c r="G70" s="860">
        <v>0</v>
      </c>
      <c r="H70" s="851">
        <v>0</v>
      </c>
      <c r="I70" s="851">
        <v>0</v>
      </c>
      <c r="J70" s="851">
        <v>0</v>
      </c>
      <c r="K70" s="852">
        <v>0</v>
      </c>
      <c r="L70" s="852">
        <v>36</v>
      </c>
      <c r="M70" s="852">
        <v>36</v>
      </c>
      <c r="N70" s="853">
        <v>36</v>
      </c>
      <c r="O70" s="851">
        <v>36</v>
      </c>
      <c r="P70" s="851">
        <v>36</v>
      </c>
      <c r="Q70" s="851">
        <v>36</v>
      </c>
      <c r="R70" s="851">
        <v>36</v>
      </c>
      <c r="S70" s="852">
        <v>36</v>
      </c>
      <c r="T70" s="972">
        <v>36</v>
      </c>
      <c r="U70" s="6"/>
      <c r="V70" s="939"/>
      <c r="W70" s="856" t="s">
        <v>2079</v>
      </c>
      <c r="X70" s="950"/>
      <c r="Y70" s="537"/>
      <c r="Z70" s="43">
        <f xml:space="preserve"> IF( SUM( AS70:BF70 ) = 0, 0, $AS$6 )</f>
        <v>0</v>
      </c>
      <c r="AA70" s="14"/>
      <c r="AB70" s="7"/>
      <c r="AC70" s="60"/>
      <c r="AD70" s="60"/>
      <c r="AE70" s="60"/>
      <c r="AF70" s="60"/>
      <c r="AG70" s="60"/>
      <c r="AH70" s="60"/>
      <c r="AI70" s="60"/>
      <c r="AJ70" s="60"/>
      <c r="AK70" s="60"/>
      <c r="AL70" s="60"/>
      <c r="AM70" s="60"/>
      <c r="AN70" s="60"/>
      <c r="AO70" s="60"/>
      <c r="AP70" s="60"/>
      <c r="AQ70" s="147"/>
      <c r="AR70" s="7"/>
      <c r="AS70" s="61">
        <f t="shared" si="23"/>
        <v>0</v>
      </c>
      <c r="AT70" s="61">
        <f t="shared" si="23"/>
        <v>0</v>
      </c>
      <c r="AU70" s="61">
        <f t="shared" si="23"/>
        <v>0</v>
      </c>
      <c r="AV70" s="61">
        <f t="shared" si="23"/>
        <v>0</v>
      </c>
      <c r="AW70" s="61">
        <f t="shared" si="23"/>
        <v>0</v>
      </c>
      <c r="AX70" s="61">
        <f t="shared" si="23"/>
        <v>0</v>
      </c>
      <c r="AY70" s="61">
        <f t="shared" si="23"/>
        <v>0</v>
      </c>
      <c r="AZ70" s="61">
        <f t="shared" si="23"/>
        <v>0</v>
      </c>
      <c r="BA70" s="61">
        <f t="shared" si="23"/>
        <v>0</v>
      </c>
      <c r="BB70" s="61">
        <f t="shared" si="23"/>
        <v>0</v>
      </c>
      <c r="BC70" s="61">
        <f t="shared" si="23"/>
        <v>0</v>
      </c>
      <c r="BD70" s="61">
        <f t="shared" si="23"/>
        <v>0</v>
      </c>
      <c r="BE70" s="61">
        <f t="shared" si="23"/>
        <v>0</v>
      </c>
      <c r="BF70" s="61">
        <f t="shared" si="23"/>
        <v>0</v>
      </c>
      <c r="BG70" s="147"/>
      <c r="BH70" s="950"/>
      <c r="BI70" s="950"/>
      <c r="BJ70" s="950"/>
      <c r="BK70" s="950"/>
      <c r="BL70" s="950"/>
      <c r="BM70" s="950"/>
      <c r="BN70" s="950"/>
      <c r="BO70" s="950"/>
      <c r="BP70" s="950"/>
      <c r="BQ70" s="950"/>
      <c r="BR70" s="950"/>
      <c r="BS70" s="950"/>
      <c r="BT70" s="950"/>
      <c r="BU70" s="950"/>
      <c r="BV70" s="950"/>
      <c r="BW70" s="950"/>
      <c r="BX70" s="950"/>
      <c r="BY70" s="950"/>
      <c r="BZ70" s="950"/>
      <c r="CA70" s="950"/>
      <c r="CB70" s="950"/>
      <c r="CC70" s="950"/>
      <c r="CD70" s="950"/>
      <c r="CE70" s="950"/>
      <c r="CF70" s="950"/>
      <c r="CG70" s="950"/>
      <c r="CH70" s="950"/>
      <c r="CI70" s="950"/>
      <c r="CJ70" s="950"/>
      <c r="CK70" s="950"/>
      <c r="CL70" s="950"/>
      <c r="CM70" s="950"/>
      <c r="CN70" s="950"/>
      <c r="CO70" s="950"/>
      <c r="CP70" s="950"/>
      <c r="CQ70" s="950"/>
      <c r="CR70" s="950"/>
      <c r="CS70" s="950"/>
      <c r="CT70" s="950"/>
      <c r="CU70" s="950"/>
      <c r="CV70" s="950"/>
      <c r="CW70" s="950"/>
      <c r="CX70" s="950"/>
      <c r="CY70" s="950"/>
      <c r="CZ70" s="950"/>
      <c r="DA70" s="950"/>
      <c r="DB70" s="950"/>
      <c r="DC70" s="950"/>
      <c r="DD70" s="950"/>
      <c r="DE70" s="950"/>
      <c r="DF70" s="950"/>
      <c r="DG70" s="950"/>
      <c r="DH70" s="950"/>
      <c r="DI70" s="950"/>
      <c r="DJ70" s="950"/>
      <c r="DK70" s="950"/>
      <c r="DL70" s="950"/>
      <c r="DM70" s="950"/>
      <c r="DN70" s="950"/>
      <c r="DO70" s="950"/>
      <c r="DP70" s="950"/>
      <c r="DQ70" s="950"/>
      <c r="DR70" s="950"/>
      <c r="DS70" s="950"/>
      <c r="DT70" s="950"/>
      <c r="DU70" s="950"/>
      <c r="DV70" s="950"/>
      <c r="DW70" s="950"/>
      <c r="DX70" s="950"/>
      <c r="DY70" s="950"/>
      <c r="DZ70" s="950"/>
      <c r="EA70" s="950"/>
      <c r="EB70" s="950"/>
      <c r="EC70" s="950"/>
      <c r="ED70" s="950"/>
      <c r="EE70" s="950"/>
      <c r="EF70" s="950"/>
    </row>
    <row r="71" spans="2:136" s="949" customFormat="1" x14ac:dyDescent="0.25">
      <c r="B71" s="343">
        <v>32</v>
      </c>
      <c r="C71" s="973" t="s">
        <v>2198</v>
      </c>
      <c r="D71" s="848" t="s">
        <v>2199</v>
      </c>
      <c r="E71" s="974" t="s">
        <v>2109</v>
      </c>
      <c r="F71" s="850">
        <v>2</v>
      </c>
      <c r="G71" s="860">
        <v>0</v>
      </c>
      <c r="H71" s="851">
        <v>0</v>
      </c>
      <c r="I71" s="851">
        <v>0</v>
      </c>
      <c r="J71" s="851">
        <v>0</v>
      </c>
      <c r="K71" s="852">
        <v>0</v>
      </c>
      <c r="L71" s="852">
        <v>1.95E-2</v>
      </c>
      <c r="M71" s="1017">
        <v>2.4E-2</v>
      </c>
      <c r="N71" s="1018">
        <v>2.4E-2</v>
      </c>
      <c r="O71" s="1016">
        <v>2.5999999999999999E-2</v>
      </c>
      <c r="P71" s="1016">
        <v>2.5999999999999999E-2</v>
      </c>
      <c r="Q71" s="1016">
        <v>2.5999999999999999E-2</v>
      </c>
      <c r="R71" s="1016">
        <v>2.5999999999999999E-2</v>
      </c>
      <c r="S71" s="1017">
        <v>2.5999999999999999E-2</v>
      </c>
      <c r="T71" s="1019">
        <v>2.5999999999999999E-2</v>
      </c>
      <c r="U71" s="6"/>
      <c r="V71" s="939"/>
      <c r="W71" s="856" t="s">
        <v>2155</v>
      </c>
      <c r="X71" s="950"/>
      <c r="Y71" s="537"/>
      <c r="Z71" s="43"/>
      <c r="AA71" s="14"/>
      <c r="AB71" s="7"/>
      <c r="AC71" s="60"/>
      <c r="AD71" s="60"/>
      <c r="AE71" s="60"/>
      <c r="AF71" s="60"/>
      <c r="AG71" s="60"/>
      <c r="AH71" s="60"/>
      <c r="AI71" s="60"/>
      <c r="AJ71" s="60"/>
      <c r="AK71" s="60"/>
      <c r="AL71" s="60"/>
      <c r="AM71" s="60"/>
      <c r="AN71" s="60"/>
      <c r="AO71" s="60"/>
      <c r="AP71" s="60"/>
      <c r="AQ71" s="519"/>
      <c r="AR71" s="7"/>
      <c r="AS71" s="60"/>
      <c r="AT71" s="60"/>
      <c r="AU71" s="60"/>
      <c r="AV71" s="60"/>
      <c r="AW71" s="60"/>
      <c r="AX71" s="60"/>
      <c r="AY71" s="60"/>
      <c r="AZ71" s="60"/>
      <c r="BA71" s="60"/>
      <c r="BB71" s="60"/>
      <c r="BC71" s="60"/>
      <c r="BD71" s="60"/>
      <c r="BE71" s="60"/>
      <c r="BF71" s="60"/>
      <c r="BG71" s="519"/>
      <c r="BH71" s="950"/>
      <c r="BI71" s="950"/>
      <c r="BJ71" s="950"/>
      <c r="BK71" s="950"/>
      <c r="BL71" s="950"/>
      <c r="BM71" s="950"/>
      <c r="BN71" s="950"/>
      <c r="BO71" s="950"/>
      <c r="BP71" s="950"/>
      <c r="BQ71" s="950"/>
      <c r="BR71" s="950"/>
      <c r="BS71" s="950"/>
      <c r="BT71" s="950"/>
      <c r="BU71" s="950"/>
      <c r="BV71" s="950"/>
      <c r="BW71" s="950"/>
      <c r="BX71" s="950"/>
      <c r="BY71" s="950"/>
      <c r="BZ71" s="950"/>
      <c r="CA71" s="950"/>
      <c r="CB71" s="950"/>
      <c r="CC71" s="950"/>
      <c r="CD71" s="950"/>
      <c r="CE71" s="950"/>
      <c r="CF71" s="950"/>
      <c r="CG71" s="950"/>
      <c r="CH71" s="950"/>
      <c r="CI71" s="950"/>
      <c r="CJ71" s="950"/>
      <c r="CK71" s="950"/>
      <c r="CL71" s="950"/>
      <c r="CM71" s="950"/>
      <c r="CN71" s="950"/>
      <c r="CO71" s="950"/>
      <c r="CP71" s="950"/>
      <c r="CQ71" s="950"/>
      <c r="CR71" s="950"/>
      <c r="CS71" s="950"/>
      <c r="CT71" s="950"/>
      <c r="CU71" s="950"/>
      <c r="CV71" s="950"/>
      <c r="CW71" s="950"/>
      <c r="CX71" s="950"/>
      <c r="CY71" s="950"/>
      <c r="CZ71" s="950"/>
      <c r="DA71" s="950"/>
      <c r="DB71" s="950"/>
      <c r="DC71" s="950"/>
      <c r="DD71" s="950"/>
      <c r="DE71" s="950"/>
      <c r="DF71" s="950"/>
      <c r="DG71" s="950"/>
      <c r="DH71" s="950"/>
      <c r="DI71" s="950"/>
      <c r="DJ71" s="950"/>
      <c r="DK71" s="950"/>
      <c r="DL71" s="950"/>
      <c r="DM71" s="950"/>
      <c r="DN71" s="950"/>
      <c r="DO71" s="950"/>
      <c r="DP71" s="950"/>
      <c r="DQ71" s="950"/>
      <c r="DR71" s="950"/>
      <c r="DS71" s="950"/>
      <c r="DT71" s="950"/>
      <c r="DU71" s="950"/>
      <c r="DV71" s="950"/>
      <c r="DW71" s="950"/>
      <c r="DX71" s="950"/>
      <c r="DY71" s="950"/>
      <c r="DZ71" s="950"/>
      <c r="EA71" s="950"/>
      <c r="EB71" s="950"/>
      <c r="EC71" s="950"/>
      <c r="ED71" s="950"/>
      <c r="EE71" s="950"/>
      <c r="EF71" s="950"/>
    </row>
    <row r="72" spans="2:136" s="949" customFormat="1" x14ac:dyDescent="0.25">
      <c r="B72" s="343">
        <v>33</v>
      </c>
      <c r="C72" s="973" t="s">
        <v>2200</v>
      </c>
      <c r="D72" s="848" t="s">
        <v>2201</v>
      </c>
      <c r="E72" s="974" t="s">
        <v>2109</v>
      </c>
      <c r="F72" s="850">
        <v>2</v>
      </c>
      <c r="G72" s="975">
        <v>0</v>
      </c>
      <c r="H72" s="976">
        <v>0</v>
      </c>
      <c r="I72" s="976">
        <v>0</v>
      </c>
      <c r="J72" s="976">
        <v>0</v>
      </c>
      <c r="K72" s="977">
        <v>0</v>
      </c>
      <c r="L72" s="977">
        <v>3.3000000000000002E-2</v>
      </c>
      <c r="M72" s="977">
        <v>3.3000000000000002E-2</v>
      </c>
      <c r="N72" s="978">
        <v>3.3000000000000002E-2</v>
      </c>
      <c r="O72" s="976">
        <v>3.3000000000000008E-2</v>
      </c>
      <c r="P72" s="976">
        <v>3.3000000000000002E-2</v>
      </c>
      <c r="Q72" s="976">
        <v>3.3000000000000002E-2</v>
      </c>
      <c r="R72" s="976">
        <v>3.3000000000000002E-2</v>
      </c>
      <c r="S72" s="977">
        <v>3.3000000000000008E-2</v>
      </c>
      <c r="T72" s="979">
        <v>3.3000000000000002E-2</v>
      </c>
      <c r="U72" s="6"/>
      <c r="V72" s="939"/>
      <c r="W72" s="856" t="s">
        <v>2155</v>
      </c>
      <c r="X72" s="950"/>
      <c r="Y72" s="537"/>
      <c r="Z72" s="43"/>
      <c r="AA72" s="14"/>
      <c r="AB72" s="7"/>
      <c r="AC72" s="60"/>
      <c r="AD72" s="60"/>
      <c r="AE72" s="60"/>
      <c r="AF72" s="60"/>
      <c r="AG72" s="60"/>
      <c r="AH72" s="60"/>
      <c r="AI72" s="60"/>
      <c r="AJ72" s="60"/>
      <c r="AK72" s="60"/>
      <c r="AL72" s="60"/>
      <c r="AM72" s="60"/>
      <c r="AN72" s="60"/>
      <c r="AO72" s="60"/>
      <c r="AP72" s="60"/>
      <c r="AQ72" s="519"/>
      <c r="AR72" s="7"/>
      <c r="AS72" s="60"/>
      <c r="AT72" s="60"/>
      <c r="AU72" s="60"/>
      <c r="AV72" s="60"/>
      <c r="AW72" s="60"/>
      <c r="AX72" s="60"/>
      <c r="AY72" s="60"/>
      <c r="AZ72" s="60"/>
      <c r="BA72" s="60"/>
      <c r="BB72" s="60"/>
      <c r="BC72" s="60"/>
      <c r="BD72" s="60"/>
      <c r="BE72" s="60"/>
      <c r="BF72" s="60"/>
      <c r="BG72" s="519"/>
      <c r="BH72" s="950"/>
      <c r="BI72" s="950"/>
      <c r="BJ72" s="950"/>
      <c r="BK72" s="950"/>
      <c r="BL72" s="950"/>
      <c r="BM72" s="950"/>
      <c r="BN72" s="950"/>
      <c r="BO72" s="950"/>
      <c r="BP72" s="950"/>
      <c r="BQ72" s="950"/>
      <c r="BR72" s="950"/>
      <c r="BS72" s="950"/>
      <c r="BT72" s="950"/>
      <c r="BU72" s="950"/>
      <c r="BV72" s="950"/>
      <c r="BW72" s="950"/>
      <c r="BX72" s="950"/>
      <c r="BY72" s="950"/>
      <c r="BZ72" s="950"/>
      <c r="CA72" s="950"/>
      <c r="CB72" s="950"/>
      <c r="CC72" s="950"/>
      <c r="CD72" s="950"/>
      <c r="CE72" s="950"/>
      <c r="CF72" s="950"/>
      <c r="CG72" s="950"/>
      <c r="CH72" s="950"/>
      <c r="CI72" s="950"/>
      <c r="CJ72" s="950"/>
      <c r="CK72" s="950"/>
      <c r="CL72" s="950"/>
      <c r="CM72" s="950"/>
      <c r="CN72" s="950"/>
      <c r="CO72" s="950"/>
      <c r="CP72" s="950"/>
      <c r="CQ72" s="950"/>
      <c r="CR72" s="950"/>
      <c r="CS72" s="950"/>
      <c r="CT72" s="950"/>
      <c r="CU72" s="950"/>
      <c r="CV72" s="950"/>
      <c r="CW72" s="950"/>
      <c r="CX72" s="950"/>
      <c r="CY72" s="950"/>
      <c r="CZ72" s="950"/>
      <c r="DA72" s="950"/>
      <c r="DB72" s="950"/>
      <c r="DC72" s="950"/>
      <c r="DD72" s="950"/>
      <c r="DE72" s="950"/>
      <c r="DF72" s="950"/>
      <c r="DG72" s="950"/>
      <c r="DH72" s="950"/>
      <c r="DI72" s="950"/>
      <c r="DJ72" s="950"/>
      <c r="DK72" s="950"/>
      <c r="DL72" s="950"/>
      <c r="DM72" s="950"/>
      <c r="DN72" s="950"/>
      <c r="DO72" s="950"/>
      <c r="DP72" s="950"/>
      <c r="DQ72" s="950"/>
      <c r="DR72" s="950"/>
      <c r="DS72" s="950"/>
      <c r="DT72" s="950"/>
      <c r="DU72" s="950"/>
      <c r="DV72" s="950"/>
      <c r="DW72" s="950"/>
      <c r="DX72" s="950"/>
      <c r="DY72" s="950"/>
      <c r="DZ72" s="950"/>
      <c r="EA72" s="950"/>
      <c r="EB72" s="950"/>
      <c r="EC72" s="950"/>
      <c r="ED72" s="950"/>
      <c r="EE72" s="950"/>
      <c r="EF72" s="950"/>
    </row>
    <row r="73" spans="2:136" s="949" customFormat="1" x14ac:dyDescent="0.25">
      <c r="B73" s="343">
        <v>34</v>
      </c>
      <c r="C73" s="970" t="s">
        <v>2202</v>
      </c>
      <c r="D73" s="967" t="s">
        <v>2203</v>
      </c>
      <c r="E73" s="331" t="s">
        <v>2160</v>
      </c>
      <c r="F73" s="579">
        <v>2</v>
      </c>
      <c r="G73" s="860">
        <v>0</v>
      </c>
      <c r="H73" s="851">
        <v>0</v>
      </c>
      <c r="I73" s="851">
        <v>0</v>
      </c>
      <c r="J73" s="851">
        <v>0</v>
      </c>
      <c r="K73" s="852">
        <v>0</v>
      </c>
      <c r="L73" s="852">
        <v>1503.02</v>
      </c>
      <c r="M73" s="852">
        <v>1000.15</v>
      </c>
      <c r="N73" s="853">
        <v>962.81</v>
      </c>
      <c r="O73" s="851">
        <v>768.25</v>
      </c>
      <c r="P73" s="851">
        <v>787.99</v>
      </c>
      <c r="Q73" s="851">
        <v>810.54</v>
      </c>
      <c r="R73" s="851">
        <v>843.68</v>
      </c>
      <c r="S73" s="852">
        <v>864.45</v>
      </c>
      <c r="T73" s="1019">
        <v>814.98</v>
      </c>
      <c r="U73" s="6"/>
      <c r="V73" s="939"/>
      <c r="W73" s="856" t="s">
        <v>2079</v>
      </c>
      <c r="X73" s="950"/>
      <c r="Y73" s="537"/>
      <c r="Z73" s="43">
        <f xml:space="preserve"> IF( SUM( AS73:BF73 ) = 0, 0, $AS$6 )</f>
        <v>0</v>
      </c>
      <c r="AA73" s="14"/>
      <c r="AB73" s="7"/>
      <c r="AC73" s="60"/>
      <c r="AD73" s="60"/>
      <c r="AE73" s="60"/>
      <c r="AF73" s="60"/>
      <c r="AG73" s="60"/>
      <c r="AH73" s="60"/>
      <c r="AI73" s="60"/>
      <c r="AJ73" s="60"/>
      <c r="AK73" s="60"/>
      <c r="AL73" s="60"/>
      <c r="AM73" s="60"/>
      <c r="AN73" s="60"/>
      <c r="AO73" s="60"/>
      <c r="AP73" s="60"/>
      <c r="AQ73" s="519"/>
      <c r="AR73" s="7"/>
      <c r="AS73" s="61">
        <f t="shared" ref="AS73:BF74" si="24">IF(G73&lt;0,1,0)</f>
        <v>0</v>
      </c>
      <c r="AT73" s="61">
        <f t="shared" si="24"/>
        <v>0</v>
      </c>
      <c r="AU73" s="61">
        <f t="shared" si="24"/>
        <v>0</v>
      </c>
      <c r="AV73" s="61">
        <f t="shared" si="24"/>
        <v>0</v>
      </c>
      <c r="AW73" s="61">
        <f t="shared" si="24"/>
        <v>0</v>
      </c>
      <c r="AX73" s="61">
        <f t="shared" si="24"/>
        <v>0</v>
      </c>
      <c r="AY73" s="61">
        <f t="shared" si="24"/>
        <v>0</v>
      </c>
      <c r="AZ73" s="61">
        <f t="shared" si="24"/>
        <v>0</v>
      </c>
      <c r="BA73" s="61">
        <f t="shared" si="24"/>
        <v>0</v>
      </c>
      <c r="BB73" s="61">
        <f t="shared" si="24"/>
        <v>0</v>
      </c>
      <c r="BC73" s="61">
        <f t="shared" si="24"/>
        <v>0</v>
      </c>
      <c r="BD73" s="61">
        <f t="shared" si="24"/>
        <v>0</v>
      </c>
      <c r="BE73" s="61">
        <f t="shared" si="24"/>
        <v>0</v>
      </c>
      <c r="BF73" s="61">
        <f t="shared" si="24"/>
        <v>0</v>
      </c>
      <c r="BG73" s="519"/>
      <c r="BH73" s="950"/>
      <c r="BI73" s="950"/>
      <c r="BJ73" s="950"/>
      <c r="BK73" s="950"/>
      <c r="BL73" s="950"/>
      <c r="BM73" s="950"/>
      <c r="BN73" s="950"/>
      <c r="BO73" s="950"/>
      <c r="BP73" s="950"/>
      <c r="BQ73" s="950"/>
      <c r="BR73" s="950"/>
      <c r="BS73" s="950"/>
      <c r="BT73" s="950"/>
      <c r="BU73" s="950"/>
      <c r="BV73" s="950"/>
      <c r="BW73" s="950"/>
      <c r="BX73" s="950"/>
      <c r="BY73" s="950"/>
      <c r="BZ73" s="950"/>
      <c r="CA73" s="950"/>
      <c r="CB73" s="950"/>
      <c r="CC73" s="950"/>
      <c r="CD73" s="950"/>
      <c r="CE73" s="950"/>
      <c r="CF73" s="950"/>
      <c r="CG73" s="950"/>
      <c r="CH73" s="950"/>
      <c r="CI73" s="950"/>
      <c r="CJ73" s="950"/>
      <c r="CK73" s="950"/>
      <c r="CL73" s="950"/>
      <c r="CM73" s="950"/>
      <c r="CN73" s="950"/>
      <c r="CO73" s="950"/>
      <c r="CP73" s="950"/>
      <c r="CQ73" s="950"/>
      <c r="CR73" s="950"/>
      <c r="CS73" s="950"/>
      <c r="CT73" s="950"/>
      <c r="CU73" s="950"/>
      <c r="CV73" s="950"/>
      <c r="CW73" s="950"/>
      <c r="CX73" s="950"/>
      <c r="CY73" s="950"/>
      <c r="CZ73" s="950"/>
      <c r="DA73" s="950"/>
      <c r="DB73" s="950"/>
      <c r="DC73" s="950"/>
      <c r="DD73" s="950"/>
      <c r="DE73" s="950"/>
      <c r="DF73" s="950"/>
      <c r="DG73" s="950"/>
      <c r="DH73" s="950"/>
      <c r="DI73" s="950"/>
      <c r="DJ73" s="950"/>
      <c r="DK73" s="950"/>
      <c r="DL73" s="950"/>
      <c r="DM73" s="950"/>
      <c r="DN73" s="950"/>
      <c r="DO73" s="950"/>
      <c r="DP73" s="950"/>
      <c r="DQ73" s="950"/>
      <c r="DR73" s="950"/>
      <c r="DS73" s="950"/>
      <c r="DT73" s="950"/>
      <c r="DU73" s="950"/>
      <c r="DV73" s="950"/>
      <c r="DW73" s="950"/>
      <c r="DX73" s="950"/>
      <c r="DY73" s="950"/>
      <c r="DZ73" s="950"/>
      <c r="EA73" s="950"/>
      <c r="EB73" s="950"/>
      <c r="EC73" s="950"/>
      <c r="ED73" s="950"/>
      <c r="EE73" s="950"/>
      <c r="EF73" s="950"/>
    </row>
    <row r="74" spans="2:136" s="949" customFormat="1" ht="15.75" thickBot="1" x14ac:dyDescent="0.3">
      <c r="B74" s="861">
        <v>35</v>
      </c>
      <c r="C74" s="980" t="s">
        <v>2204</v>
      </c>
      <c r="D74" s="863" t="s">
        <v>2205</v>
      </c>
      <c r="E74" s="633" t="s">
        <v>41</v>
      </c>
      <c r="F74" s="865">
        <v>3</v>
      </c>
      <c r="G74" s="941">
        <v>0</v>
      </c>
      <c r="H74" s="942">
        <v>0</v>
      </c>
      <c r="I74" s="942">
        <v>0</v>
      </c>
      <c r="J74" s="942">
        <v>0</v>
      </c>
      <c r="K74" s="943">
        <v>0</v>
      </c>
      <c r="L74" s="943">
        <v>1.64</v>
      </c>
      <c r="M74" s="1020">
        <v>1.7090000000000001</v>
      </c>
      <c r="N74" s="1021">
        <v>1.7649999999999999</v>
      </c>
      <c r="O74" s="1022">
        <v>1.786</v>
      </c>
      <c r="P74" s="1022">
        <v>1.8380000000000001</v>
      </c>
      <c r="Q74" s="1022">
        <v>1.903</v>
      </c>
      <c r="R74" s="1022">
        <v>1.99</v>
      </c>
      <c r="S74" s="1020">
        <v>2.0449999999999999</v>
      </c>
      <c r="T74" s="1023">
        <v>1.913</v>
      </c>
      <c r="U74" s="6"/>
      <c r="V74" s="945"/>
      <c r="W74" s="870" t="s">
        <v>2079</v>
      </c>
      <c r="X74" s="950"/>
      <c r="Y74" s="537"/>
      <c r="Z74" s="43">
        <f xml:space="preserve"> IF( SUM( AS74:BF74 ) = 0, 0, $AS$6 )</f>
        <v>0</v>
      </c>
      <c r="AA74" s="14"/>
      <c r="AB74" s="7"/>
      <c r="AC74" s="60"/>
      <c r="AD74" s="60"/>
      <c r="AE74" s="60"/>
      <c r="AF74" s="60"/>
      <c r="AG74" s="60"/>
      <c r="AH74" s="60"/>
      <c r="AI74" s="60"/>
      <c r="AJ74" s="60"/>
      <c r="AK74" s="60"/>
      <c r="AL74" s="60"/>
      <c r="AM74" s="60"/>
      <c r="AN74" s="60"/>
      <c r="AO74" s="60"/>
      <c r="AP74" s="60"/>
      <c r="AQ74" s="519"/>
      <c r="AR74" s="7"/>
      <c r="AS74" s="61">
        <f t="shared" si="24"/>
        <v>0</v>
      </c>
      <c r="AT74" s="61">
        <f t="shared" si="24"/>
        <v>0</v>
      </c>
      <c r="AU74" s="61">
        <f t="shared" si="24"/>
        <v>0</v>
      </c>
      <c r="AV74" s="61">
        <f t="shared" si="24"/>
        <v>0</v>
      </c>
      <c r="AW74" s="61">
        <f t="shared" si="24"/>
        <v>0</v>
      </c>
      <c r="AX74" s="61">
        <f t="shared" si="24"/>
        <v>0</v>
      </c>
      <c r="AY74" s="61">
        <f t="shared" si="24"/>
        <v>0</v>
      </c>
      <c r="AZ74" s="61">
        <f t="shared" si="24"/>
        <v>0</v>
      </c>
      <c r="BA74" s="61">
        <f t="shared" si="24"/>
        <v>0</v>
      </c>
      <c r="BB74" s="61">
        <f t="shared" si="24"/>
        <v>0</v>
      </c>
      <c r="BC74" s="61">
        <f t="shared" si="24"/>
        <v>0</v>
      </c>
      <c r="BD74" s="61">
        <f t="shared" si="24"/>
        <v>0</v>
      </c>
      <c r="BE74" s="61">
        <f t="shared" si="24"/>
        <v>0</v>
      </c>
      <c r="BF74" s="61">
        <f t="shared" si="24"/>
        <v>0</v>
      </c>
      <c r="BG74" s="519"/>
      <c r="BH74" s="950"/>
      <c r="BI74" s="950"/>
      <c r="BJ74" s="950"/>
      <c r="BK74" s="950"/>
      <c r="BL74" s="950"/>
      <c r="BM74" s="950"/>
      <c r="BN74" s="950"/>
      <c r="BO74" s="950"/>
      <c r="BP74" s="950"/>
      <c r="BQ74" s="950"/>
      <c r="BR74" s="950"/>
      <c r="BS74" s="950"/>
      <c r="BT74" s="950"/>
      <c r="BU74" s="950"/>
      <c r="BV74" s="950"/>
      <c r="BW74" s="950"/>
      <c r="BX74" s="950"/>
      <c r="BY74" s="950"/>
      <c r="BZ74" s="950"/>
      <c r="CA74" s="950"/>
      <c r="CB74" s="950"/>
      <c r="CC74" s="950"/>
      <c r="CD74" s="950"/>
      <c r="CE74" s="950"/>
      <c r="CF74" s="950"/>
      <c r="CG74" s="950"/>
      <c r="CH74" s="950"/>
      <c r="CI74" s="950"/>
      <c r="CJ74" s="950"/>
      <c r="CK74" s="950"/>
      <c r="CL74" s="950"/>
      <c r="CM74" s="950"/>
      <c r="CN74" s="950"/>
      <c r="CO74" s="950"/>
      <c r="CP74" s="950"/>
      <c r="CQ74" s="950"/>
      <c r="CR74" s="950"/>
      <c r="CS74" s="950"/>
      <c r="CT74" s="950"/>
      <c r="CU74" s="950"/>
      <c r="CV74" s="950"/>
      <c r="CW74" s="950"/>
      <c r="CX74" s="950"/>
      <c r="CY74" s="950"/>
      <c r="CZ74" s="950"/>
      <c r="DA74" s="950"/>
      <c r="DB74" s="950"/>
      <c r="DC74" s="950"/>
      <c r="DD74" s="950"/>
      <c r="DE74" s="950"/>
      <c r="DF74" s="950"/>
      <c r="DG74" s="950"/>
      <c r="DH74" s="950"/>
      <c r="DI74" s="950"/>
      <c r="DJ74" s="950"/>
      <c r="DK74" s="950"/>
      <c r="DL74" s="950"/>
      <c r="DM74" s="950"/>
      <c r="DN74" s="950"/>
      <c r="DO74" s="950"/>
      <c r="DP74" s="950"/>
      <c r="DQ74" s="950"/>
      <c r="DR74" s="950"/>
      <c r="DS74" s="950"/>
      <c r="DT74" s="950"/>
      <c r="DU74" s="950"/>
      <c r="DV74" s="950"/>
      <c r="DW74" s="950"/>
      <c r="DX74" s="950"/>
      <c r="DY74" s="950"/>
      <c r="DZ74" s="950"/>
      <c r="EA74" s="950"/>
      <c r="EB74" s="950"/>
      <c r="EC74" s="950"/>
      <c r="ED74" s="950"/>
      <c r="EE74" s="950"/>
      <c r="EF74" s="950"/>
    </row>
    <row r="75" spans="2:136" s="949" customFormat="1" ht="15.75" thickBot="1" x14ac:dyDescent="0.3">
      <c r="B75" s="381"/>
      <c r="C75" s="285"/>
      <c r="D75" s="904"/>
      <c r="E75" s="384"/>
      <c r="F75" s="384"/>
      <c r="G75" s="982"/>
      <c r="H75" s="982"/>
      <c r="I75" s="982"/>
      <c r="J75" s="982"/>
      <c r="K75" s="982"/>
      <c r="L75" s="982"/>
      <c r="M75" s="982"/>
      <c r="N75" s="982"/>
      <c r="O75" s="982"/>
      <c r="P75" s="982"/>
      <c r="Q75" s="982"/>
      <c r="R75" s="982"/>
      <c r="S75" s="982"/>
      <c r="T75" s="982"/>
      <c r="U75" s="6"/>
      <c r="V75" s="934"/>
      <c r="W75" s="833"/>
      <c r="X75" s="950"/>
      <c r="Y75" s="14"/>
      <c r="Z75" s="14"/>
      <c r="AA75" s="14"/>
      <c r="AB75" s="7"/>
      <c r="AC75" s="8"/>
      <c r="AD75" s="8"/>
      <c r="AE75" s="8"/>
      <c r="AF75" s="8"/>
      <c r="AG75" s="8"/>
      <c r="AH75" s="8"/>
      <c r="AI75" s="8"/>
      <c r="AJ75" s="8"/>
      <c r="AK75" s="8"/>
      <c r="AL75" s="8"/>
      <c r="AM75" s="8"/>
      <c r="AN75" s="8"/>
      <c r="AO75" s="8"/>
      <c r="AP75" s="8"/>
      <c r="AQ75" s="7"/>
      <c r="AR75" s="7"/>
      <c r="AS75" s="8"/>
      <c r="AT75" s="8"/>
      <c r="AU75" s="8"/>
      <c r="AV75" s="8"/>
      <c r="AW75" s="8"/>
      <c r="AX75" s="8"/>
      <c r="AY75" s="8"/>
      <c r="AZ75" s="8"/>
      <c r="BA75" s="8"/>
      <c r="BB75" s="8"/>
      <c r="BC75" s="8"/>
      <c r="BD75" s="8"/>
      <c r="BE75" s="8"/>
      <c r="BF75" s="8"/>
      <c r="BG75" s="7"/>
      <c r="BH75" s="950"/>
      <c r="BI75" s="950"/>
      <c r="BJ75" s="950"/>
      <c r="BK75" s="950"/>
      <c r="BL75" s="950"/>
      <c r="BM75" s="950"/>
      <c r="BN75" s="950"/>
      <c r="BO75" s="950"/>
      <c r="BP75" s="950"/>
      <c r="BQ75" s="950"/>
      <c r="BR75" s="950"/>
      <c r="BS75" s="950"/>
      <c r="BT75" s="950"/>
      <c r="BU75" s="950"/>
      <c r="BV75" s="950"/>
      <c r="BW75" s="950"/>
      <c r="BX75" s="950"/>
      <c r="BY75" s="950"/>
      <c r="BZ75" s="950"/>
      <c r="CA75" s="950"/>
      <c r="CB75" s="950"/>
      <c r="CC75" s="950"/>
      <c r="CD75" s="950"/>
      <c r="CE75" s="950"/>
      <c r="CF75" s="950"/>
      <c r="CG75" s="950"/>
      <c r="CH75" s="950"/>
      <c r="CI75" s="950"/>
      <c r="CJ75" s="950"/>
      <c r="CK75" s="950"/>
      <c r="CL75" s="950"/>
      <c r="CM75" s="950"/>
      <c r="CN75" s="950"/>
      <c r="CO75" s="950"/>
      <c r="CP75" s="950"/>
      <c r="CQ75" s="950"/>
      <c r="CR75" s="950"/>
      <c r="CS75" s="950"/>
      <c r="CT75" s="950"/>
      <c r="CU75" s="950"/>
      <c r="CV75" s="950"/>
      <c r="CW75" s="950"/>
      <c r="CX75" s="950"/>
      <c r="CY75" s="950"/>
      <c r="CZ75" s="950"/>
      <c r="DA75" s="950"/>
      <c r="DB75" s="950"/>
      <c r="DC75" s="950"/>
      <c r="DD75" s="950"/>
      <c r="DE75" s="950"/>
      <c r="DF75" s="950"/>
      <c r="DG75" s="950"/>
      <c r="DH75" s="950"/>
      <c r="DI75" s="950"/>
      <c r="DJ75" s="950"/>
      <c r="DK75" s="950"/>
      <c r="DL75" s="950"/>
      <c r="DM75" s="950"/>
      <c r="DN75" s="950"/>
      <c r="DO75" s="950"/>
      <c r="DP75" s="950"/>
      <c r="DQ75" s="950"/>
      <c r="DR75" s="950"/>
      <c r="DS75" s="950"/>
      <c r="DT75" s="950"/>
      <c r="DU75" s="950"/>
      <c r="DV75" s="950"/>
      <c r="DW75" s="950"/>
      <c r="DX75" s="950"/>
      <c r="DY75" s="950"/>
      <c r="DZ75" s="950"/>
      <c r="EA75" s="950"/>
      <c r="EB75" s="950"/>
      <c r="EC75" s="950"/>
      <c r="ED75" s="950"/>
      <c r="EE75" s="950"/>
      <c r="EF75" s="950"/>
    </row>
    <row r="76" spans="2:136" s="949" customFormat="1" ht="15.75" thickBot="1" x14ac:dyDescent="0.3">
      <c r="B76" s="946" t="s">
        <v>2206</v>
      </c>
      <c r="C76" s="947" t="s">
        <v>2207</v>
      </c>
      <c r="D76" s="904"/>
      <c r="E76" s="933"/>
      <c r="F76" s="905"/>
      <c r="G76" s="823"/>
      <c r="H76" s="823"/>
      <c r="I76" s="823"/>
      <c r="J76" s="823"/>
      <c r="K76" s="823"/>
      <c r="L76" s="257"/>
      <c r="M76" s="948"/>
      <c r="R76" s="950"/>
      <c r="S76" s="950"/>
      <c r="T76" s="950"/>
      <c r="U76" s="951"/>
      <c r="V76" s="952"/>
      <c r="W76" s="950"/>
      <c r="X76" s="950"/>
      <c r="Y76" s="14"/>
      <c r="Z76" s="14"/>
      <c r="AA76" s="14"/>
      <c r="AB76" s="7"/>
      <c r="AC76" s="8"/>
      <c r="AD76" s="8"/>
      <c r="AE76" s="8"/>
      <c r="AF76" s="8"/>
      <c r="AG76" s="8"/>
      <c r="AH76" s="8"/>
      <c r="AI76" s="8"/>
      <c r="AJ76" s="8"/>
      <c r="AK76" s="8"/>
      <c r="AL76" s="8"/>
      <c r="AM76" s="8"/>
      <c r="AN76" s="8"/>
      <c r="AO76" s="8"/>
      <c r="AP76" s="8"/>
      <c r="AQ76" s="7"/>
      <c r="AR76" s="7"/>
      <c r="AS76" s="8"/>
      <c r="AT76" s="8"/>
      <c r="AU76" s="8"/>
      <c r="AV76" s="8"/>
      <c r="AW76" s="8"/>
      <c r="AX76" s="8"/>
      <c r="AY76" s="8"/>
      <c r="AZ76" s="8"/>
      <c r="BA76" s="8"/>
      <c r="BB76" s="8"/>
      <c r="BC76" s="8"/>
      <c r="BD76" s="8"/>
      <c r="BE76" s="8"/>
      <c r="BF76" s="8"/>
      <c r="BG76" s="7"/>
      <c r="BH76" s="950"/>
      <c r="BI76" s="950"/>
      <c r="BJ76" s="950"/>
      <c r="BK76" s="950"/>
      <c r="BL76" s="950"/>
      <c r="BM76" s="950"/>
      <c r="BN76" s="950"/>
      <c r="BO76" s="950"/>
      <c r="BP76" s="950"/>
      <c r="BQ76" s="950"/>
      <c r="BR76" s="950"/>
      <c r="BS76" s="950"/>
      <c r="BT76" s="950"/>
      <c r="BU76" s="950"/>
      <c r="BV76" s="950"/>
      <c r="BW76" s="950"/>
      <c r="BX76" s="950"/>
      <c r="BY76" s="950"/>
      <c r="BZ76" s="950"/>
      <c r="CA76" s="950"/>
      <c r="CB76" s="950"/>
      <c r="CC76" s="950"/>
      <c r="CD76" s="950"/>
      <c r="CE76" s="950"/>
      <c r="CF76" s="950"/>
      <c r="CG76" s="950"/>
      <c r="CH76" s="950"/>
      <c r="CI76" s="950"/>
      <c r="CJ76" s="950"/>
      <c r="CK76" s="950"/>
      <c r="CL76" s="950"/>
      <c r="CM76" s="950"/>
      <c r="CN76" s="950"/>
      <c r="CO76" s="950"/>
      <c r="CP76" s="950"/>
      <c r="CQ76" s="950"/>
      <c r="CR76" s="950"/>
      <c r="CS76" s="950"/>
      <c r="CT76" s="950"/>
      <c r="CU76" s="950"/>
      <c r="CV76" s="950"/>
      <c r="CW76" s="950"/>
      <c r="CX76" s="950"/>
      <c r="CY76" s="950"/>
      <c r="CZ76" s="950"/>
      <c r="DA76" s="950"/>
      <c r="DB76" s="950"/>
      <c r="DC76" s="950"/>
      <c r="DD76" s="950"/>
      <c r="DE76" s="950"/>
      <c r="DF76" s="950"/>
      <c r="DG76" s="950"/>
      <c r="DH76" s="950"/>
      <c r="DI76" s="950"/>
      <c r="DJ76" s="950"/>
      <c r="DK76" s="950"/>
      <c r="DL76" s="950"/>
      <c r="DM76" s="950"/>
      <c r="DN76" s="950"/>
      <c r="DO76" s="950"/>
      <c r="DP76" s="950"/>
      <c r="DQ76" s="950"/>
      <c r="DR76" s="950"/>
      <c r="DS76" s="950"/>
      <c r="DT76" s="950"/>
      <c r="DU76" s="950"/>
      <c r="DV76" s="950"/>
      <c r="DW76" s="950"/>
      <c r="DX76" s="950"/>
      <c r="DY76" s="950"/>
      <c r="DZ76" s="950"/>
      <c r="EA76" s="950"/>
      <c r="EB76" s="950"/>
      <c r="EC76" s="950"/>
      <c r="ED76" s="950"/>
      <c r="EE76" s="950"/>
      <c r="EF76" s="950"/>
    </row>
    <row r="77" spans="2:136" s="949" customFormat="1" x14ac:dyDescent="0.25">
      <c r="B77" s="834">
        <v>27</v>
      </c>
      <c r="C77" s="953" t="s">
        <v>2208</v>
      </c>
      <c r="D77" s="836" t="s">
        <v>2209</v>
      </c>
      <c r="E77" s="954" t="s">
        <v>2139</v>
      </c>
      <c r="F77" s="955">
        <v>0</v>
      </c>
      <c r="G77" s="1349" t="s">
        <v>2210</v>
      </c>
      <c r="H77" s="1350"/>
      <c r="I77" s="1351"/>
      <c r="M77" s="956"/>
      <c r="N77" s="956"/>
      <c r="O77" s="956"/>
      <c r="P77" s="956"/>
      <c r="Q77" s="956"/>
      <c r="R77" s="956"/>
      <c r="S77" s="956"/>
      <c r="T77" s="956"/>
      <c r="U77" s="6"/>
      <c r="V77" s="937"/>
      <c r="W77" s="884"/>
      <c r="X77" s="950"/>
      <c r="Y77" s="537"/>
      <c r="Z77" s="537"/>
      <c r="AA77" s="14"/>
      <c r="AB77" s="7"/>
      <c r="AC77" s="60"/>
      <c r="AD77" s="60"/>
      <c r="AE77" s="60"/>
      <c r="AF77" s="60"/>
      <c r="AG77" s="60"/>
      <c r="AH77" s="60"/>
      <c r="AI77" s="60"/>
      <c r="AJ77" s="60"/>
      <c r="AK77" s="60"/>
      <c r="AL77" s="60"/>
      <c r="AM77" s="60"/>
      <c r="AN77" s="60"/>
      <c r="AO77" s="60"/>
      <c r="AP77" s="60"/>
      <c r="AQ77" s="7"/>
      <c r="AR77" s="7"/>
      <c r="AS77" s="60"/>
      <c r="AT77" s="60"/>
      <c r="AU77" s="60"/>
      <c r="AV77" s="60"/>
      <c r="AW77" s="60"/>
      <c r="AX77" s="60"/>
      <c r="AY77" s="60"/>
      <c r="AZ77" s="60"/>
      <c r="BA77" s="60"/>
      <c r="BB77" s="60"/>
      <c r="BC77" s="60"/>
      <c r="BD77" s="60"/>
      <c r="BE77" s="60"/>
      <c r="BF77" s="60"/>
      <c r="BG77" s="7"/>
      <c r="BH77" s="950"/>
      <c r="BI77" s="950"/>
      <c r="BJ77" s="950"/>
      <c r="BK77" s="950"/>
      <c r="BL77" s="950"/>
      <c r="BM77" s="950"/>
      <c r="BN77" s="950"/>
      <c r="BO77" s="950"/>
      <c r="BP77" s="950"/>
      <c r="BQ77" s="950"/>
      <c r="BR77" s="950"/>
      <c r="BS77" s="950"/>
      <c r="BT77" s="950"/>
      <c r="BU77" s="950"/>
      <c r="BV77" s="950"/>
      <c r="BW77" s="950"/>
      <c r="BX77" s="950"/>
      <c r="BY77" s="950"/>
      <c r="BZ77" s="950"/>
      <c r="CA77" s="950"/>
      <c r="CB77" s="950"/>
      <c r="CC77" s="950"/>
      <c r="CD77" s="950"/>
      <c r="CE77" s="950"/>
      <c r="CF77" s="950"/>
      <c r="CG77" s="950"/>
      <c r="CH77" s="950"/>
      <c r="CI77" s="950"/>
      <c r="CJ77" s="950"/>
      <c r="CK77" s="950"/>
      <c r="CL77" s="950"/>
      <c r="CM77" s="950"/>
      <c r="CN77" s="950"/>
      <c r="CO77" s="950"/>
      <c r="CP77" s="950"/>
      <c r="CQ77" s="950"/>
      <c r="CR77" s="950"/>
      <c r="CS77" s="950"/>
      <c r="CT77" s="950"/>
      <c r="CU77" s="950"/>
      <c r="CV77" s="950"/>
      <c r="CW77" s="950"/>
      <c r="CX77" s="950"/>
      <c r="CY77" s="950"/>
      <c r="CZ77" s="950"/>
      <c r="DA77" s="950"/>
      <c r="DB77" s="950"/>
      <c r="DC77" s="950"/>
      <c r="DD77" s="950"/>
      <c r="DE77" s="950"/>
      <c r="DF77" s="950"/>
      <c r="DG77" s="950"/>
      <c r="DH77" s="950"/>
      <c r="DI77" s="950"/>
      <c r="DJ77" s="950"/>
      <c r="DK77" s="950"/>
      <c r="DL77" s="950"/>
      <c r="DM77" s="950"/>
      <c r="DN77" s="950"/>
      <c r="DO77" s="950"/>
      <c r="DP77" s="950"/>
      <c r="DQ77" s="950"/>
      <c r="DR77" s="950"/>
      <c r="DS77" s="950"/>
      <c r="DT77" s="950"/>
      <c r="DU77" s="950"/>
      <c r="DV77" s="950"/>
      <c r="DW77" s="950"/>
      <c r="DX77" s="950"/>
      <c r="DY77" s="950"/>
      <c r="DZ77" s="950"/>
      <c r="EA77" s="950"/>
      <c r="EB77" s="950"/>
      <c r="EC77" s="950"/>
      <c r="ED77" s="950"/>
      <c r="EE77" s="950"/>
      <c r="EF77" s="950"/>
    </row>
    <row r="78" spans="2:136" s="949" customFormat="1" x14ac:dyDescent="0.25">
      <c r="B78" s="957">
        <v>28</v>
      </c>
      <c r="C78" s="958" t="s">
        <v>2211</v>
      </c>
      <c r="D78" s="848" t="s">
        <v>2212</v>
      </c>
      <c r="E78" s="959" t="s">
        <v>2139</v>
      </c>
      <c r="F78" s="960">
        <v>0</v>
      </c>
      <c r="G78" s="1346" t="s">
        <v>2143</v>
      </c>
      <c r="H78" s="1347"/>
      <c r="I78" s="1348"/>
      <c r="M78" s="956"/>
      <c r="N78" s="956"/>
      <c r="O78" s="956"/>
      <c r="P78" s="956"/>
      <c r="Q78" s="956"/>
      <c r="R78" s="956"/>
      <c r="S78" s="956"/>
      <c r="T78" s="956"/>
      <c r="U78" s="6"/>
      <c r="V78" s="961" t="s">
        <v>2144</v>
      </c>
      <c r="W78" s="962"/>
      <c r="X78" s="950"/>
      <c r="Y78" s="537"/>
      <c r="Z78" s="537"/>
      <c r="AA78" s="14"/>
      <c r="AB78" s="7"/>
      <c r="AC78" s="60"/>
      <c r="AD78" s="60"/>
      <c r="AE78" s="60"/>
      <c r="AF78" s="60"/>
      <c r="AG78" s="60"/>
      <c r="AH78" s="60"/>
      <c r="AI78" s="60"/>
      <c r="AJ78" s="60"/>
      <c r="AK78" s="60"/>
      <c r="AL78" s="60"/>
      <c r="AM78" s="60"/>
      <c r="AN78" s="60"/>
      <c r="AO78" s="60"/>
      <c r="AP78" s="60"/>
      <c r="AQ78" s="7"/>
      <c r="AR78" s="7"/>
      <c r="AS78" s="60"/>
      <c r="AT78" s="60"/>
      <c r="AU78" s="60"/>
      <c r="AV78" s="60"/>
      <c r="AW78" s="60"/>
      <c r="AX78" s="60"/>
      <c r="AY78" s="60"/>
      <c r="AZ78" s="60"/>
      <c r="BA78" s="60"/>
      <c r="BB78" s="60"/>
      <c r="BC78" s="60"/>
      <c r="BD78" s="60"/>
      <c r="BE78" s="60"/>
      <c r="BF78" s="60"/>
      <c r="BG78" s="7"/>
      <c r="BH78" s="950"/>
      <c r="BI78" s="950"/>
      <c r="BJ78" s="950"/>
      <c r="BK78" s="950"/>
      <c r="BL78" s="950"/>
      <c r="BM78" s="950"/>
      <c r="BN78" s="950"/>
      <c r="BO78" s="950"/>
      <c r="BP78" s="950"/>
      <c r="BQ78" s="950"/>
      <c r="BR78" s="950"/>
      <c r="BS78" s="950"/>
      <c r="BT78" s="950"/>
      <c r="BU78" s="950"/>
      <c r="BV78" s="950"/>
      <c r="BW78" s="950"/>
      <c r="BX78" s="950"/>
      <c r="BY78" s="950"/>
      <c r="BZ78" s="950"/>
      <c r="CA78" s="950"/>
      <c r="CB78" s="950"/>
      <c r="CC78" s="950"/>
      <c r="CD78" s="950"/>
      <c r="CE78" s="950"/>
      <c r="CF78" s="950"/>
      <c r="CG78" s="950"/>
      <c r="CH78" s="950"/>
      <c r="CI78" s="950"/>
      <c r="CJ78" s="950"/>
      <c r="CK78" s="950"/>
      <c r="CL78" s="950"/>
      <c r="CM78" s="950"/>
      <c r="CN78" s="950"/>
      <c r="CO78" s="950"/>
      <c r="CP78" s="950"/>
      <c r="CQ78" s="950"/>
      <c r="CR78" s="950"/>
      <c r="CS78" s="950"/>
      <c r="CT78" s="950"/>
      <c r="CU78" s="950"/>
      <c r="CV78" s="950"/>
      <c r="CW78" s="950"/>
      <c r="CX78" s="950"/>
      <c r="CY78" s="950"/>
      <c r="CZ78" s="950"/>
      <c r="DA78" s="950"/>
      <c r="DB78" s="950"/>
      <c r="DC78" s="950"/>
      <c r="DD78" s="950"/>
      <c r="DE78" s="950"/>
      <c r="DF78" s="950"/>
      <c r="DG78" s="950"/>
      <c r="DH78" s="950"/>
      <c r="DI78" s="950"/>
      <c r="DJ78" s="950"/>
      <c r="DK78" s="950"/>
      <c r="DL78" s="950"/>
      <c r="DM78" s="950"/>
      <c r="DN78" s="950"/>
      <c r="DO78" s="950"/>
      <c r="DP78" s="950"/>
      <c r="DQ78" s="950"/>
      <c r="DR78" s="950"/>
      <c r="DS78" s="950"/>
      <c r="DT78" s="950"/>
      <c r="DU78" s="950"/>
      <c r="DV78" s="950"/>
      <c r="DW78" s="950"/>
      <c r="DX78" s="950"/>
      <c r="DY78" s="950"/>
      <c r="DZ78" s="950"/>
      <c r="EA78" s="950"/>
      <c r="EB78" s="950"/>
      <c r="EC78" s="950"/>
      <c r="ED78" s="950"/>
      <c r="EE78" s="950"/>
      <c r="EF78" s="950"/>
    </row>
    <row r="79" spans="2:136" s="949" customFormat="1" ht="15.75" thickBot="1" x14ac:dyDescent="0.3">
      <c r="B79" s="343">
        <v>29</v>
      </c>
      <c r="C79" s="963" t="s">
        <v>2213</v>
      </c>
      <c r="D79" s="848" t="s">
        <v>2214</v>
      </c>
      <c r="E79" s="959" t="s">
        <v>2139</v>
      </c>
      <c r="F79" s="960">
        <v>0</v>
      </c>
      <c r="G79" s="1346" t="s">
        <v>2147</v>
      </c>
      <c r="H79" s="1347"/>
      <c r="I79" s="1348"/>
      <c r="J79" s="964"/>
      <c r="K79" s="965"/>
      <c r="L79" s="965"/>
      <c r="M79" s="966"/>
      <c r="N79" s="966"/>
      <c r="O79" s="966"/>
      <c r="P79" s="966"/>
      <c r="Q79" s="966"/>
      <c r="R79" s="966"/>
      <c r="S79" s="966"/>
      <c r="T79" s="966"/>
      <c r="U79" s="6"/>
      <c r="V79" s="939"/>
      <c r="W79" s="856"/>
      <c r="X79" s="950"/>
      <c r="Y79" s="537"/>
      <c r="Z79" s="537"/>
      <c r="AA79" s="14"/>
      <c r="AB79" s="7"/>
      <c r="AC79" s="60"/>
      <c r="AD79" s="60"/>
      <c r="AE79" s="60"/>
      <c r="AF79" s="60"/>
      <c r="AG79" s="60"/>
      <c r="AH79" s="60"/>
      <c r="AI79" s="60"/>
      <c r="AJ79" s="60"/>
      <c r="AK79" s="60"/>
      <c r="AL79" s="60"/>
      <c r="AM79" s="60"/>
      <c r="AN79" s="60"/>
      <c r="AO79" s="60"/>
      <c r="AP79" s="60"/>
      <c r="AQ79" s="7"/>
      <c r="AR79" s="7"/>
      <c r="AS79" s="60"/>
      <c r="AT79" s="60"/>
      <c r="AU79" s="60"/>
      <c r="AV79" s="60"/>
      <c r="AW79" s="60"/>
      <c r="AX79" s="60"/>
      <c r="AY79" s="60"/>
      <c r="AZ79" s="60"/>
      <c r="BA79" s="60"/>
      <c r="BB79" s="60"/>
      <c r="BC79" s="60"/>
      <c r="BD79" s="60"/>
      <c r="BE79" s="60"/>
      <c r="BF79" s="60"/>
      <c r="BG79" s="7"/>
      <c r="BH79" s="950"/>
      <c r="BI79" s="950"/>
      <c r="BJ79" s="950"/>
      <c r="BK79" s="950"/>
      <c r="BL79" s="950"/>
      <c r="BM79" s="950"/>
      <c r="BN79" s="950"/>
      <c r="BO79" s="950"/>
      <c r="BP79" s="950"/>
      <c r="BQ79" s="950"/>
      <c r="BR79" s="950"/>
      <c r="BS79" s="950"/>
      <c r="BT79" s="950"/>
      <c r="BU79" s="950"/>
      <c r="BV79" s="950"/>
      <c r="BW79" s="950"/>
      <c r="BX79" s="950"/>
      <c r="BY79" s="950"/>
      <c r="BZ79" s="950"/>
      <c r="CA79" s="950"/>
      <c r="CB79" s="950"/>
      <c r="CC79" s="950"/>
      <c r="CD79" s="950"/>
      <c r="CE79" s="950"/>
      <c r="CF79" s="950"/>
      <c r="CG79" s="950"/>
      <c r="CH79" s="950"/>
      <c r="CI79" s="950"/>
      <c r="CJ79" s="950"/>
      <c r="CK79" s="950"/>
      <c r="CL79" s="950"/>
      <c r="CM79" s="950"/>
      <c r="CN79" s="950"/>
      <c r="CO79" s="950"/>
      <c r="CP79" s="950"/>
      <c r="CQ79" s="950"/>
      <c r="CR79" s="950"/>
      <c r="CS79" s="950"/>
      <c r="CT79" s="950"/>
      <c r="CU79" s="950"/>
      <c r="CV79" s="950"/>
      <c r="CW79" s="950"/>
      <c r="CX79" s="950"/>
      <c r="CY79" s="950"/>
      <c r="CZ79" s="950"/>
      <c r="DA79" s="950"/>
      <c r="DB79" s="950"/>
      <c r="DC79" s="950"/>
      <c r="DD79" s="950"/>
      <c r="DE79" s="950"/>
      <c r="DF79" s="950"/>
      <c r="DG79" s="950"/>
      <c r="DH79" s="950"/>
      <c r="DI79" s="950"/>
      <c r="DJ79" s="950"/>
      <c r="DK79" s="950"/>
      <c r="DL79" s="950"/>
      <c r="DM79" s="950"/>
      <c r="DN79" s="950"/>
      <c r="DO79" s="950"/>
      <c r="DP79" s="950"/>
      <c r="DQ79" s="950"/>
      <c r="DR79" s="950"/>
      <c r="DS79" s="950"/>
      <c r="DT79" s="950"/>
      <c r="DU79" s="950"/>
      <c r="DV79" s="950"/>
      <c r="DW79" s="950"/>
      <c r="DX79" s="950"/>
      <c r="DY79" s="950"/>
      <c r="DZ79" s="950"/>
      <c r="EA79" s="950"/>
      <c r="EB79" s="950"/>
      <c r="EC79" s="950"/>
      <c r="ED79" s="950"/>
      <c r="EE79" s="950"/>
      <c r="EF79" s="950"/>
    </row>
    <row r="80" spans="2:136" s="949" customFormat="1" x14ac:dyDescent="0.25">
      <c r="B80" s="343">
        <v>30</v>
      </c>
      <c r="C80" s="963" t="s">
        <v>2215</v>
      </c>
      <c r="D80" s="967" t="s">
        <v>2216</v>
      </c>
      <c r="E80" s="959" t="s">
        <v>2150</v>
      </c>
      <c r="F80" s="968">
        <v>0</v>
      </c>
      <c r="G80" s="860">
        <v>935</v>
      </c>
      <c r="H80" s="851">
        <v>935</v>
      </c>
      <c r="I80" s="851">
        <v>935</v>
      </c>
      <c r="J80" s="839">
        <v>935</v>
      </c>
      <c r="K80" s="840">
        <v>907</v>
      </c>
      <c r="L80" s="840">
        <v>871</v>
      </c>
      <c r="M80" s="840">
        <v>879</v>
      </c>
      <c r="N80" s="841">
        <v>887</v>
      </c>
      <c r="O80" s="839">
        <v>895</v>
      </c>
      <c r="P80" s="839">
        <v>906</v>
      </c>
      <c r="Q80" s="839">
        <v>920</v>
      </c>
      <c r="R80" s="839">
        <v>933</v>
      </c>
      <c r="S80" s="840">
        <v>948</v>
      </c>
      <c r="T80" s="1034">
        <v>920</v>
      </c>
      <c r="U80" s="6"/>
      <c r="V80" s="939"/>
      <c r="W80" s="856" t="s">
        <v>2079</v>
      </c>
      <c r="X80" s="950"/>
      <c r="Y80" s="537"/>
      <c r="Z80" s="43">
        <f xml:space="preserve"> IF( SUM( AS80:BF80 ) = 0, 0, $AS$6 )</f>
        <v>0</v>
      </c>
      <c r="AA80" s="14"/>
      <c r="AB80" s="7"/>
      <c r="AC80" s="60"/>
      <c r="AD80" s="60"/>
      <c r="AE80" s="60"/>
      <c r="AF80" s="60"/>
      <c r="AG80" s="60"/>
      <c r="AH80" s="60"/>
      <c r="AI80" s="60"/>
      <c r="AJ80" s="60"/>
      <c r="AK80" s="60"/>
      <c r="AL80" s="60"/>
      <c r="AM80" s="60"/>
      <c r="AN80" s="60"/>
      <c r="AO80" s="60"/>
      <c r="AP80" s="60"/>
      <c r="AQ80" s="147"/>
      <c r="AR80" s="7"/>
      <c r="AS80" s="61">
        <f t="shared" ref="AS80:BF81" si="25">IF(G80&lt;0,1,0)</f>
        <v>0</v>
      </c>
      <c r="AT80" s="61">
        <f t="shared" si="25"/>
        <v>0</v>
      </c>
      <c r="AU80" s="61">
        <f t="shared" si="25"/>
        <v>0</v>
      </c>
      <c r="AV80" s="61">
        <f t="shared" si="25"/>
        <v>0</v>
      </c>
      <c r="AW80" s="61">
        <f t="shared" si="25"/>
        <v>0</v>
      </c>
      <c r="AX80" s="61">
        <f t="shared" si="25"/>
        <v>0</v>
      </c>
      <c r="AY80" s="61">
        <f t="shared" si="25"/>
        <v>0</v>
      </c>
      <c r="AZ80" s="61">
        <f t="shared" si="25"/>
        <v>0</v>
      </c>
      <c r="BA80" s="61">
        <f t="shared" si="25"/>
        <v>0</v>
      </c>
      <c r="BB80" s="61">
        <f t="shared" si="25"/>
        <v>0</v>
      </c>
      <c r="BC80" s="61">
        <f t="shared" si="25"/>
        <v>0</v>
      </c>
      <c r="BD80" s="61">
        <f t="shared" si="25"/>
        <v>0</v>
      </c>
      <c r="BE80" s="61">
        <f t="shared" si="25"/>
        <v>0</v>
      </c>
      <c r="BF80" s="61">
        <f t="shared" si="25"/>
        <v>0</v>
      </c>
      <c r="BG80" s="147"/>
      <c r="BH80" s="950"/>
      <c r="BI80" s="950"/>
      <c r="BJ80" s="950"/>
      <c r="BK80" s="950"/>
      <c r="BL80" s="950"/>
      <c r="BM80" s="950"/>
      <c r="BN80" s="950"/>
      <c r="BO80" s="950"/>
      <c r="BP80" s="950"/>
      <c r="BQ80" s="950"/>
      <c r="BR80" s="950"/>
      <c r="BS80" s="950"/>
      <c r="BT80" s="950"/>
      <c r="BU80" s="950"/>
      <c r="BV80" s="950"/>
      <c r="BW80" s="950"/>
      <c r="BX80" s="950"/>
      <c r="BY80" s="950"/>
      <c r="BZ80" s="950"/>
      <c r="CA80" s="950"/>
      <c r="CB80" s="950"/>
      <c r="CC80" s="950"/>
      <c r="CD80" s="950"/>
      <c r="CE80" s="950"/>
      <c r="CF80" s="950"/>
      <c r="CG80" s="950"/>
      <c r="CH80" s="950"/>
      <c r="CI80" s="950"/>
      <c r="CJ80" s="950"/>
      <c r="CK80" s="950"/>
      <c r="CL80" s="950"/>
      <c r="CM80" s="950"/>
      <c r="CN80" s="950"/>
      <c r="CO80" s="950"/>
      <c r="CP80" s="950"/>
      <c r="CQ80" s="950"/>
      <c r="CR80" s="950"/>
      <c r="CS80" s="950"/>
      <c r="CT80" s="950"/>
      <c r="CU80" s="950"/>
      <c r="CV80" s="950"/>
      <c r="CW80" s="950"/>
      <c r="CX80" s="950"/>
      <c r="CY80" s="950"/>
      <c r="CZ80" s="950"/>
      <c r="DA80" s="950"/>
      <c r="DB80" s="950"/>
      <c r="DC80" s="950"/>
      <c r="DD80" s="950"/>
      <c r="DE80" s="950"/>
      <c r="DF80" s="950"/>
      <c r="DG80" s="950"/>
      <c r="DH80" s="950"/>
      <c r="DI80" s="950"/>
      <c r="DJ80" s="950"/>
      <c r="DK80" s="950"/>
      <c r="DL80" s="950"/>
      <c r="DM80" s="950"/>
      <c r="DN80" s="950"/>
      <c r="DO80" s="950"/>
      <c r="DP80" s="950"/>
      <c r="DQ80" s="950"/>
      <c r="DR80" s="950"/>
      <c r="DS80" s="950"/>
      <c r="DT80" s="950"/>
      <c r="DU80" s="950"/>
      <c r="DV80" s="950"/>
      <c r="DW80" s="950"/>
      <c r="DX80" s="950"/>
      <c r="DY80" s="950"/>
      <c r="DZ80" s="950"/>
      <c r="EA80" s="950"/>
      <c r="EB80" s="950"/>
      <c r="EC80" s="950"/>
      <c r="ED80" s="950"/>
      <c r="EE80" s="950"/>
      <c r="EF80" s="950"/>
    </row>
    <row r="81" spans="2:136" s="949" customFormat="1" x14ac:dyDescent="0.25">
      <c r="B81" s="343">
        <v>31</v>
      </c>
      <c r="C81" s="970" t="s">
        <v>2217</v>
      </c>
      <c r="D81" s="971" t="s">
        <v>2218</v>
      </c>
      <c r="E81" s="959" t="s">
        <v>2150</v>
      </c>
      <c r="F81" s="968">
        <v>0</v>
      </c>
      <c r="G81" s="860">
        <v>0</v>
      </c>
      <c r="H81" s="851">
        <v>0</v>
      </c>
      <c r="I81" s="851">
        <v>0</v>
      </c>
      <c r="J81" s="851">
        <v>0</v>
      </c>
      <c r="K81" s="852">
        <v>0</v>
      </c>
      <c r="L81" s="852">
        <v>31</v>
      </c>
      <c r="M81" s="852">
        <v>31</v>
      </c>
      <c r="N81" s="853">
        <v>31</v>
      </c>
      <c r="O81" s="851">
        <v>31</v>
      </c>
      <c r="P81" s="851">
        <v>31</v>
      </c>
      <c r="Q81" s="851">
        <v>31</v>
      </c>
      <c r="R81" s="851">
        <v>31</v>
      </c>
      <c r="S81" s="852">
        <v>31</v>
      </c>
      <c r="T81" s="972">
        <v>31</v>
      </c>
      <c r="U81" s="6"/>
      <c r="V81" s="939"/>
      <c r="W81" s="856" t="s">
        <v>2079</v>
      </c>
      <c r="X81" s="950"/>
      <c r="Y81" s="537"/>
      <c r="Z81" s="43">
        <f xml:space="preserve"> IF( SUM( AS81:BF81 ) = 0, 0, $AS$6 )</f>
        <v>0</v>
      </c>
      <c r="AA81" s="14"/>
      <c r="AB81" s="7"/>
      <c r="AC81" s="60"/>
      <c r="AD81" s="60"/>
      <c r="AE81" s="60"/>
      <c r="AF81" s="60"/>
      <c r="AG81" s="60"/>
      <c r="AH81" s="60"/>
      <c r="AI81" s="60"/>
      <c r="AJ81" s="60"/>
      <c r="AK81" s="60"/>
      <c r="AL81" s="60"/>
      <c r="AM81" s="60"/>
      <c r="AN81" s="60"/>
      <c r="AO81" s="60"/>
      <c r="AP81" s="60"/>
      <c r="AQ81" s="147"/>
      <c r="AR81" s="7"/>
      <c r="AS81" s="61">
        <f t="shared" si="25"/>
        <v>0</v>
      </c>
      <c r="AT81" s="61">
        <f t="shared" si="25"/>
        <v>0</v>
      </c>
      <c r="AU81" s="61">
        <f t="shared" si="25"/>
        <v>0</v>
      </c>
      <c r="AV81" s="61">
        <f t="shared" si="25"/>
        <v>0</v>
      </c>
      <c r="AW81" s="61">
        <f t="shared" si="25"/>
        <v>0</v>
      </c>
      <c r="AX81" s="61">
        <f t="shared" si="25"/>
        <v>0</v>
      </c>
      <c r="AY81" s="61">
        <f t="shared" si="25"/>
        <v>0</v>
      </c>
      <c r="AZ81" s="61">
        <f t="shared" si="25"/>
        <v>0</v>
      </c>
      <c r="BA81" s="61">
        <f t="shared" si="25"/>
        <v>0</v>
      </c>
      <c r="BB81" s="61">
        <f t="shared" si="25"/>
        <v>0</v>
      </c>
      <c r="BC81" s="61">
        <f t="shared" si="25"/>
        <v>0</v>
      </c>
      <c r="BD81" s="61">
        <f t="shared" si="25"/>
        <v>0</v>
      </c>
      <c r="BE81" s="61">
        <f t="shared" si="25"/>
        <v>0</v>
      </c>
      <c r="BF81" s="61">
        <f t="shared" si="25"/>
        <v>0</v>
      </c>
      <c r="BG81" s="147"/>
      <c r="BH81" s="950"/>
      <c r="BI81" s="950"/>
      <c r="BJ81" s="950"/>
      <c r="BK81" s="950"/>
      <c r="BL81" s="950"/>
      <c r="BM81" s="950"/>
      <c r="BN81" s="950"/>
      <c r="BO81" s="950"/>
      <c r="BP81" s="950"/>
      <c r="BQ81" s="950"/>
      <c r="BR81" s="950"/>
      <c r="BS81" s="950"/>
      <c r="BT81" s="950"/>
      <c r="BU81" s="950"/>
      <c r="BV81" s="950"/>
      <c r="BW81" s="950"/>
      <c r="BX81" s="950"/>
      <c r="BY81" s="950"/>
      <c r="BZ81" s="950"/>
      <c r="CA81" s="950"/>
      <c r="CB81" s="950"/>
      <c r="CC81" s="950"/>
      <c r="CD81" s="950"/>
      <c r="CE81" s="950"/>
      <c r="CF81" s="950"/>
      <c r="CG81" s="950"/>
      <c r="CH81" s="950"/>
      <c r="CI81" s="950"/>
      <c r="CJ81" s="950"/>
      <c r="CK81" s="950"/>
      <c r="CL81" s="950"/>
      <c r="CM81" s="950"/>
      <c r="CN81" s="950"/>
      <c r="CO81" s="950"/>
      <c r="CP81" s="950"/>
      <c r="CQ81" s="950"/>
      <c r="CR81" s="950"/>
      <c r="CS81" s="950"/>
      <c r="CT81" s="950"/>
      <c r="CU81" s="950"/>
      <c r="CV81" s="950"/>
      <c r="CW81" s="950"/>
      <c r="CX81" s="950"/>
      <c r="CY81" s="950"/>
      <c r="CZ81" s="950"/>
      <c r="DA81" s="950"/>
      <c r="DB81" s="950"/>
      <c r="DC81" s="950"/>
      <c r="DD81" s="950"/>
      <c r="DE81" s="950"/>
      <c r="DF81" s="950"/>
      <c r="DG81" s="950"/>
      <c r="DH81" s="950"/>
      <c r="DI81" s="950"/>
      <c r="DJ81" s="950"/>
      <c r="DK81" s="950"/>
      <c r="DL81" s="950"/>
      <c r="DM81" s="950"/>
      <c r="DN81" s="950"/>
      <c r="DO81" s="950"/>
      <c r="DP81" s="950"/>
      <c r="DQ81" s="950"/>
      <c r="DR81" s="950"/>
      <c r="DS81" s="950"/>
      <c r="DT81" s="950"/>
      <c r="DU81" s="950"/>
      <c r="DV81" s="950"/>
      <c r="DW81" s="950"/>
      <c r="DX81" s="950"/>
      <c r="DY81" s="950"/>
      <c r="DZ81" s="950"/>
      <c r="EA81" s="950"/>
      <c r="EB81" s="950"/>
      <c r="EC81" s="950"/>
      <c r="ED81" s="950"/>
      <c r="EE81" s="950"/>
      <c r="EF81" s="950"/>
    </row>
    <row r="82" spans="2:136" s="949" customFormat="1" x14ac:dyDescent="0.25">
      <c r="B82" s="343">
        <v>32</v>
      </c>
      <c r="C82" s="973" t="s">
        <v>2219</v>
      </c>
      <c r="D82" s="848" t="s">
        <v>2220</v>
      </c>
      <c r="E82" s="974" t="s">
        <v>2109</v>
      </c>
      <c r="F82" s="850">
        <v>2</v>
      </c>
      <c r="G82" s="860">
        <v>0</v>
      </c>
      <c r="H82" s="851">
        <v>0</v>
      </c>
      <c r="I82" s="851">
        <v>0</v>
      </c>
      <c r="J82" s="851">
        <v>0</v>
      </c>
      <c r="K82" s="852">
        <v>0</v>
      </c>
      <c r="L82" s="852">
        <v>6.4999999999999997E-3</v>
      </c>
      <c r="M82" s="1017">
        <v>6.0000000000000001E-3</v>
      </c>
      <c r="N82" s="1018">
        <v>6.0000000000000001E-3</v>
      </c>
      <c r="O82" s="1016">
        <v>6.0000000000000001E-3</v>
      </c>
      <c r="P82" s="1016">
        <v>6.0000000000000001E-3</v>
      </c>
      <c r="Q82" s="1016">
        <v>6.0000000000000001E-3</v>
      </c>
      <c r="R82" s="1016">
        <v>6.0000000000000001E-3</v>
      </c>
      <c r="S82" s="1017">
        <v>6.0000000000000001E-3</v>
      </c>
      <c r="T82" s="1019">
        <v>6.0000000000000001E-3</v>
      </c>
      <c r="U82" s="6"/>
      <c r="V82" s="939"/>
      <c r="W82" s="856" t="s">
        <v>2155</v>
      </c>
      <c r="X82" s="950"/>
      <c r="Y82" s="537"/>
      <c r="Z82" s="43"/>
      <c r="AA82" s="14"/>
      <c r="AB82" s="7"/>
      <c r="AC82" s="60"/>
      <c r="AD82" s="60"/>
      <c r="AE82" s="60"/>
      <c r="AF82" s="60"/>
      <c r="AG82" s="60"/>
      <c r="AH82" s="60"/>
      <c r="AI82" s="60"/>
      <c r="AJ82" s="60"/>
      <c r="AK82" s="60"/>
      <c r="AL82" s="60"/>
      <c r="AM82" s="60"/>
      <c r="AN82" s="60"/>
      <c r="AO82" s="60"/>
      <c r="AP82" s="60"/>
      <c r="AQ82" s="519"/>
      <c r="AR82" s="7"/>
      <c r="AS82" s="60"/>
      <c r="AT82" s="60"/>
      <c r="AU82" s="60"/>
      <c r="AV82" s="60"/>
      <c r="AW82" s="60"/>
      <c r="AX82" s="60"/>
      <c r="AY82" s="60"/>
      <c r="AZ82" s="60"/>
      <c r="BA82" s="60"/>
      <c r="BB82" s="60"/>
      <c r="BC82" s="60"/>
      <c r="BD82" s="60"/>
      <c r="BE82" s="60"/>
      <c r="BF82" s="60"/>
      <c r="BG82" s="519"/>
      <c r="BH82" s="950"/>
      <c r="BI82" s="950"/>
      <c r="BJ82" s="950"/>
      <c r="BK82" s="950"/>
      <c r="BL82" s="950"/>
      <c r="BM82" s="950"/>
      <c r="BN82" s="950"/>
      <c r="BO82" s="950"/>
      <c r="BP82" s="950"/>
      <c r="BQ82" s="950"/>
      <c r="BR82" s="950"/>
      <c r="BS82" s="950"/>
      <c r="BT82" s="950"/>
      <c r="BU82" s="950"/>
      <c r="BV82" s="950"/>
      <c r="BW82" s="950"/>
      <c r="BX82" s="950"/>
      <c r="BY82" s="950"/>
      <c r="BZ82" s="950"/>
      <c r="CA82" s="950"/>
      <c r="CB82" s="950"/>
      <c r="CC82" s="950"/>
      <c r="CD82" s="950"/>
      <c r="CE82" s="950"/>
      <c r="CF82" s="950"/>
      <c r="CG82" s="950"/>
      <c r="CH82" s="950"/>
      <c r="CI82" s="950"/>
      <c r="CJ82" s="950"/>
      <c r="CK82" s="950"/>
      <c r="CL82" s="950"/>
      <c r="CM82" s="950"/>
      <c r="CN82" s="950"/>
      <c r="CO82" s="950"/>
      <c r="CP82" s="950"/>
      <c r="CQ82" s="950"/>
      <c r="CR82" s="950"/>
      <c r="CS82" s="950"/>
      <c r="CT82" s="950"/>
      <c r="CU82" s="950"/>
      <c r="CV82" s="950"/>
      <c r="CW82" s="950"/>
      <c r="CX82" s="950"/>
      <c r="CY82" s="950"/>
      <c r="CZ82" s="950"/>
      <c r="DA82" s="950"/>
      <c r="DB82" s="950"/>
      <c r="DC82" s="950"/>
      <c r="DD82" s="950"/>
      <c r="DE82" s="950"/>
      <c r="DF82" s="950"/>
      <c r="DG82" s="950"/>
      <c r="DH82" s="950"/>
      <c r="DI82" s="950"/>
      <c r="DJ82" s="950"/>
      <c r="DK82" s="950"/>
      <c r="DL82" s="950"/>
      <c r="DM82" s="950"/>
      <c r="DN82" s="950"/>
      <c r="DO82" s="950"/>
      <c r="DP82" s="950"/>
      <c r="DQ82" s="950"/>
      <c r="DR82" s="950"/>
      <c r="DS82" s="950"/>
      <c r="DT82" s="950"/>
      <c r="DU82" s="950"/>
      <c r="DV82" s="950"/>
      <c r="DW82" s="950"/>
      <c r="DX82" s="950"/>
      <c r="DY82" s="950"/>
      <c r="DZ82" s="950"/>
      <c r="EA82" s="950"/>
      <c r="EB82" s="950"/>
      <c r="EC82" s="950"/>
      <c r="ED82" s="950"/>
      <c r="EE82" s="950"/>
      <c r="EF82" s="950"/>
    </row>
    <row r="83" spans="2:136" s="949" customFormat="1" x14ac:dyDescent="0.25">
      <c r="B83" s="343">
        <v>33</v>
      </c>
      <c r="C83" s="973" t="s">
        <v>2221</v>
      </c>
      <c r="D83" s="848" t="s">
        <v>2222</v>
      </c>
      <c r="E83" s="974" t="s">
        <v>2109</v>
      </c>
      <c r="F83" s="850">
        <v>2</v>
      </c>
      <c r="G83" s="975">
        <v>0</v>
      </c>
      <c r="H83" s="976">
        <v>0</v>
      </c>
      <c r="I83" s="976">
        <v>0</v>
      </c>
      <c r="J83" s="976">
        <v>0</v>
      </c>
      <c r="K83" s="977">
        <v>0</v>
      </c>
      <c r="L83" s="977">
        <v>0.1124</v>
      </c>
      <c r="M83" s="1030">
        <v>9.6000000000000002E-2</v>
      </c>
      <c r="N83" s="1031">
        <v>9.6000000000000002E-2</v>
      </c>
      <c r="O83" s="1032">
        <v>0.104</v>
      </c>
      <c r="P83" s="1032">
        <v>0.10299999999999999</v>
      </c>
      <c r="Q83" s="1032">
        <v>9.8000000000000004E-2</v>
      </c>
      <c r="R83" s="1032">
        <v>9.7000000000000003E-2</v>
      </c>
      <c r="S83" s="1030">
        <v>9.5000000000000001E-2</v>
      </c>
      <c r="T83" s="1033">
        <v>0.1</v>
      </c>
      <c r="U83" s="6"/>
      <c r="V83" s="939"/>
      <c r="W83" s="856" t="s">
        <v>2155</v>
      </c>
      <c r="X83" s="950"/>
      <c r="Y83" s="537"/>
      <c r="Z83" s="43"/>
      <c r="AA83" s="14"/>
      <c r="AB83" s="7"/>
      <c r="AC83" s="60"/>
      <c r="AD83" s="60"/>
      <c r="AE83" s="60"/>
      <c r="AF83" s="60"/>
      <c r="AG83" s="60"/>
      <c r="AH83" s="60"/>
      <c r="AI83" s="60"/>
      <c r="AJ83" s="60"/>
      <c r="AK83" s="60"/>
      <c r="AL83" s="60"/>
      <c r="AM83" s="60"/>
      <c r="AN83" s="60"/>
      <c r="AO83" s="60"/>
      <c r="AP83" s="60"/>
      <c r="AQ83" s="519"/>
      <c r="AR83" s="7"/>
      <c r="AS83" s="60"/>
      <c r="AT83" s="60"/>
      <c r="AU83" s="60"/>
      <c r="AV83" s="60"/>
      <c r="AW83" s="60"/>
      <c r="AX83" s="60"/>
      <c r="AY83" s="60"/>
      <c r="AZ83" s="60"/>
      <c r="BA83" s="60"/>
      <c r="BB83" s="60"/>
      <c r="BC83" s="60"/>
      <c r="BD83" s="60"/>
      <c r="BE83" s="60"/>
      <c r="BF83" s="60"/>
      <c r="BG83" s="519"/>
      <c r="BH83" s="950"/>
      <c r="BI83" s="950"/>
      <c r="BJ83" s="950"/>
      <c r="BK83" s="950"/>
      <c r="BL83" s="950"/>
      <c r="BM83" s="950"/>
      <c r="BN83" s="950"/>
      <c r="BO83" s="950"/>
      <c r="BP83" s="950"/>
      <c r="BQ83" s="950"/>
      <c r="BR83" s="950"/>
      <c r="BS83" s="950"/>
      <c r="BT83" s="950"/>
      <c r="BU83" s="950"/>
      <c r="BV83" s="950"/>
      <c r="BW83" s="950"/>
      <c r="BX83" s="950"/>
      <c r="BY83" s="950"/>
      <c r="BZ83" s="950"/>
      <c r="CA83" s="950"/>
      <c r="CB83" s="950"/>
      <c r="CC83" s="950"/>
      <c r="CD83" s="950"/>
      <c r="CE83" s="950"/>
      <c r="CF83" s="950"/>
      <c r="CG83" s="950"/>
      <c r="CH83" s="950"/>
      <c r="CI83" s="950"/>
      <c r="CJ83" s="950"/>
      <c r="CK83" s="950"/>
      <c r="CL83" s="950"/>
      <c r="CM83" s="950"/>
      <c r="CN83" s="950"/>
      <c r="CO83" s="950"/>
      <c r="CP83" s="950"/>
      <c r="CQ83" s="950"/>
      <c r="CR83" s="950"/>
      <c r="CS83" s="950"/>
      <c r="CT83" s="950"/>
      <c r="CU83" s="950"/>
      <c r="CV83" s="950"/>
      <c r="CW83" s="950"/>
      <c r="CX83" s="950"/>
      <c r="CY83" s="950"/>
      <c r="CZ83" s="950"/>
      <c r="DA83" s="950"/>
      <c r="DB83" s="950"/>
      <c r="DC83" s="950"/>
      <c r="DD83" s="950"/>
      <c r="DE83" s="950"/>
      <c r="DF83" s="950"/>
      <c r="DG83" s="950"/>
      <c r="DH83" s="950"/>
      <c r="DI83" s="950"/>
      <c r="DJ83" s="950"/>
      <c r="DK83" s="950"/>
      <c r="DL83" s="950"/>
      <c r="DM83" s="950"/>
      <c r="DN83" s="950"/>
      <c r="DO83" s="950"/>
      <c r="DP83" s="950"/>
      <c r="DQ83" s="950"/>
      <c r="DR83" s="950"/>
      <c r="DS83" s="950"/>
      <c r="DT83" s="950"/>
      <c r="DU83" s="950"/>
      <c r="DV83" s="950"/>
      <c r="DW83" s="950"/>
      <c r="DX83" s="950"/>
      <c r="DY83" s="950"/>
      <c r="DZ83" s="950"/>
      <c r="EA83" s="950"/>
      <c r="EB83" s="950"/>
      <c r="EC83" s="950"/>
      <c r="ED83" s="950"/>
      <c r="EE83" s="950"/>
      <c r="EF83" s="950"/>
    </row>
    <row r="84" spans="2:136" s="949" customFormat="1" x14ac:dyDescent="0.25">
      <c r="B84" s="343">
        <v>34</v>
      </c>
      <c r="C84" s="970" t="s">
        <v>2223</v>
      </c>
      <c r="D84" s="967" t="s">
        <v>2224</v>
      </c>
      <c r="E84" s="331" t="s">
        <v>2160</v>
      </c>
      <c r="F84" s="579">
        <v>2</v>
      </c>
      <c r="G84" s="860">
        <v>0</v>
      </c>
      <c r="H84" s="851">
        <v>0</v>
      </c>
      <c r="I84" s="851">
        <v>0</v>
      </c>
      <c r="J84" s="851">
        <v>0</v>
      </c>
      <c r="K84" s="852">
        <v>0</v>
      </c>
      <c r="L84" s="852">
        <v>53.86</v>
      </c>
      <c r="M84" s="852">
        <v>46.99</v>
      </c>
      <c r="N84" s="853">
        <v>48.15</v>
      </c>
      <c r="O84" s="851">
        <v>42.7</v>
      </c>
      <c r="P84" s="851">
        <v>42.79</v>
      </c>
      <c r="Q84" s="851">
        <v>41.59</v>
      </c>
      <c r="R84" s="851">
        <v>42.08</v>
      </c>
      <c r="S84" s="852">
        <v>42.02</v>
      </c>
      <c r="T84" s="1019">
        <v>42.25</v>
      </c>
      <c r="U84" s="6"/>
      <c r="V84" s="939"/>
      <c r="W84" s="856" t="s">
        <v>2079</v>
      </c>
      <c r="X84" s="950"/>
      <c r="Y84" s="537"/>
      <c r="Z84" s="43">
        <f xml:space="preserve"> IF( SUM( AS84:BF84 ) = 0, 0, $AS$6 )</f>
        <v>0</v>
      </c>
      <c r="AA84" s="14"/>
      <c r="AB84" s="7"/>
      <c r="AC84" s="60"/>
      <c r="AD84" s="60"/>
      <c r="AE84" s="60"/>
      <c r="AF84" s="60"/>
      <c r="AG84" s="60"/>
      <c r="AH84" s="60"/>
      <c r="AI84" s="60"/>
      <c r="AJ84" s="60"/>
      <c r="AK84" s="60"/>
      <c r="AL84" s="60"/>
      <c r="AM84" s="60"/>
      <c r="AN84" s="60"/>
      <c r="AO84" s="60"/>
      <c r="AP84" s="60"/>
      <c r="AQ84" s="519"/>
      <c r="AR84" s="7"/>
      <c r="AS84" s="61">
        <f t="shared" ref="AS84:BF85" si="26">IF(G84&lt;0,1,0)</f>
        <v>0</v>
      </c>
      <c r="AT84" s="61">
        <f t="shared" si="26"/>
        <v>0</v>
      </c>
      <c r="AU84" s="61">
        <f t="shared" si="26"/>
        <v>0</v>
      </c>
      <c r="AV84" s="61">
        <f t="shared" si="26"/>
        <v>0</v>
      </c>
      <c r="AW84" s="61">
        <f t="shared" si="26"/>
        <v>0</v>
      </c>
      <c r="AX84" s="61">
        <f t="shared" si="26"/>
        <v>0</v>
      </c>
      <c r="AY84" s="61">
        <f t="shared" si="26"/>
        <v>0</v>
      </c>
      <c r="AZ84" s="61">
        <f t="shared" si="26"/>
        <v>0</v>
      </c>
      <c r="BA84" s="61">
        <f t="shared" si="26"/>
        <v>0</v>
      </c>
      <c r="BB84" s="61">
        <f t="shared" si="26"/>
        <v>0</v>
      </c>
      <c r="BC84" s="61">
        <f t="shared" si="26"/>
        <v>0</v>
      </c>
      <c r="BD84" s="61">
        <f t="shared" si="26"/>
        <v>0</v>
      </c>
      <c r="BE84" s="61">
        <f t="shared" si="26"/>
        <v>0</v>
      </c>
      <c r="BF84" s="61">
        <f t="shared" si="26"/>
        <v>0</v>
      </c>
      <c r="BG84" s="519"/>
      <c r="BH84" s="950"/>
      <c r="BI84" s="950"/>
      <c r="BJ84" s="950"/>
      <c r="BK84" s="950"/>
      <c r="BL84" s="950"/>
      <c r="BM84" s="950"/>
      <c r="BN84" s="950"/>
      <c r="BO84" s="950"/>
      <c r="BP84" s="950"/>
      <c r="BQ84" s="950"/>
      <c r="BR84" s="950"/>
      <c r="BS84" s="950"/>
      <c r="BT84" s="950"/>
      <c r="BU84" s="950"/>
      <c r="BV84" s="950"/>
      <c r="BW84" s="950"/>
      <c r="BX84" s="950"/>
      <c r="BY84" s="950"/>
      <c r="BZ84" s="950"/>
      <c r="CA84" s="950"/>
      <c r="CB84" s="950"/>
      <c r="CC84" s="950"/>
      <c r="CD84" s="950"/>
      <c r="CE84" s="950"/>
      <c r="CF84" s="950"/>
      <c r="CG84" s="950"/>
      <c r="CH84" s="950"/>
      <c r="CI84" s="950"/>
      <c r="CJ84" s="950"/>
      <c r="CK84" s="950"/>
      <c r="CL84" s="950"/>
      <c r="CM84" s="950"/>
      <c r="CN84" s="950"/>
      <c r="CO84" s="950"/>
      <c r="CP84" s="950"/>
      <c r="CQ84" s="950"/>
      <c r="CR84" s="950"/>
      <c r="CS84" s="950"/>
      <c r="CT84" s="950"/>
      <c r="CU84" s="950"/>
      <c r="CV84" s="950"/>
      <c r="CW84" s="950"/>
      <c r="CX84" s="950"/>
      <c r="CY84" s="950"/>
      <c r="CZ84" s="950"/>
      <c r="DA84" s="950"/>
      <c r="DB84" s="950"/>
      <c r="DC84" s="950"/>
      <c r="DD84" s="950"/>
      <c r="DE84" s="950"/>
      <c r="DF84" s="950"/>
      <c r="DG84" s="950"/>
      <c r="DH84" s="950"/>
      <c r="DI84" s="950"/>
      <c r="DJ84" s="950"/>
      <c r="DK84" s="950"/>
      <c r="DL84" s="950"/>
      <c r="DM84" s="950"/>
      <c r="DN84" s="950"/>
      <c r="DO84" s="950"/>
      <c r="DP84" s="950"/>
      <c r="DQ84" s="950"/>
      <c r="DR84" s="950"/>
      <c r="DS84" s="950"/>
      <c r="DT84" s="950"/>
      <c r="DU84" s="950"/>
      <c r="DV84" s="950"/>
      <c r="DW84" s="950"/>
      <c r="DX84" s="950"/>
      <c r="DY84" s="950"/>
      <c r="DZ84" s="950"/>
      <c r="EA84" s="950"/>
      <c r="EB84" s="950"/>
      <c r="EC84" s="950"/>
      <c r="ED84" s="950"/>
      <c r="EE84" s="950"/>
      <c r="EF84" s="950"/>
    </row>
    <row r="85" spans="2:136" s="949" customFormat="1" ht="15.75" thickBot="1" x14ac:dyDescent="0.3">
      <c r="B85" s="861">
        <v>35</v>
      </c>
      <c r="C85" s="980" t="s">
        <v>2225</v>
      </c>
      <c r="D85" s="863" t="s">
        <v>2226</v>
      </c>
      <c r="E85" s="633" t="s">
        <v>41</v>
      </c>
      <c r="F85" s="865">
        <v>3</v>
      </c>
      <c r="G85" s="941">
        <v>0</v>
      </c>
      <c r="H85" s="942">
        <v>0</v>
      </c>
      <c r="I85" s="942">
        <v>0</v>
      </c>
      <c r="J85" s="942">
        <v>0</v>
      </c>
      <c r="K85" s="943">
        <v>0</v>
      </c>
      <c r="L85" s="943">
        <v>0.44600000000000001</v>
      </c>
      <c r="M85" s="1020">
        <v>0.46400000000000002</v>
      </c>
      <c r="N85" s="1021">
        <v>0.47799999999999998</v>
      </c>
      <c r="O85" s="1022">
        <v>0.39300000000000002</v>
      </c>
      <c r="P85" s="1022">
        <v>0.40400000000000003</v>
      </c>
      <c r="Q85" s="1022">
        <v>0.41899999999999998</v>
      </c>
      <c r="R85" s="1022">
        <v>0.438</v>
      </c>
      <c r="S85" s="1020">
        <v>0.45200000000000001</v>
      </c>
      <c r="T85" s="1023">
        <v>0.42099999999999999</v>
      </c>
      <c r="U85" s="6"/>
      <c r="V85" s="945"/>
      <c r="W85" s="870" t="s">
        <v>2079</v>
      </c>
      <c r="X85" s="950"/>
      <c r="Y85" s="537"/>
      <c r="Z85" s="43">
        <f xml:space="preserve"> IF( SUM( AS85:BF85 ) = 0, 0, $AS$6 )</f>
        <v>0</v>
      </c>
      <c r="AA85" s="14"/>
      <c r="AB85" s="7"/>
      <c r="AC85" s="60"/>
      <c r="AD85" s="60"/>
      <c r="AE85" s="60"/>
      <c r="AF85" s="60"/>
      <c r="AG85" s="60"/>
      <c r="AH85" s="60"/>
      <c r="AI85" s="60"/>
      <c r="AJ85" s="60"/>
      <c r="AK85" s="60"/>
      <c r="AL85" s="60"/>
      <c r="AM85" s="60"/>
      <c r="AN85" s="60"/>
      <c r="AO85" s="60"/>
      <c r="AP85" s="60"/>
      <c r="AQ85" s="519"/>
      <c r="AR85" s="7"/>
      <c r="AS85" s="61">
        <f t="shared" si="26"/>
        <v>0</v>
      </c>
      <c r="AT85" s="61">
        <f t="shared" si="26"/>
        <v>0</v>
      </c>
      <c r="AU85" s="61">
        <f t="shared" si="26"/>
        <v>0</v>
      </c>
      <c r="AV85" s="61">
        <f t="shared" si="26"/>
        <v>0</v>
      </c>
      <c r="AW85" s="61">
        <f t="shared" si="26"/>
        <v>0</v>
      </c>
      <c r="AX85" s="61">
        <f t="shared" si="26"/>
        <v>0</v>
      </c>
      <c r="AY85" s="61">
        <f t="shared" si="26"/>
        <v>0</v>
      </c>
      <c r="AZ85" s="61">
        <f t="shared" si="26"/>
        <v>0</v>
      </c>
      <c r="BA85" s="61">
        <f t="shared" si="26"/>
        <v>0</v>
      </c>
      <c r="BB85" s="61">
        <f t="shared" si="26"/>
        <v>0</v>
      </c>
      <c r="BC85" s="61">
        <f t="shared" si="26"/>
        <v>0</v>
      </c>
      <c r="BD85" s="61">
        <f t="shared" si="26"/>
        <v>0</v>
      </c>
      <c r="BE85" s="61">
        <f t="shared" si="26"/>
        <v>0</v>
      </c>
      <c r="BF85" s="61">
        <f t="shared" si="26"/>
        <v>0</v>
      </c>
      <c r="BG85" s="519"/>
      <c r="BH85" s="950"/>
      <c r="BI85" s="950"/>
      <c r="BJ85" s="950"/>
      <c r="BK85" s="950"/>
      <c r="BL85" s="950"/>
      <c r="BM85" s="950"/>
      <c r="BN85" s="950"/>
      <c r="BO85" s="950"/>
      <c r="BP85" s="950"/>
      <c r="BQ85" s="950"/>
      <c r="BR85" s="950"/>
      <c r="BS85" s="950"/>
      <c r="BT85" s="950"/>
      <c r="BU85" s="950"/>
      <c r="BV85" s="950"/>
      <c r="BW85" s="950"/>
      <c r="BX85" s="950"/>
      <c r="BY85" s="950"/>
      <c r="BZ85" s="950"/>
      <c r="CA85" s="950"/>
      <c r="CB85" s="950"/>
      <c r="CC85" s="950"/>
      <c r="CD85" s="950"/>
      <c r="CE85" s="950"/>
      <c r="CF85" s="950"/>
      <c r="CG85" s="950"/>
      <c r="CH85" s="950"/>
      <c r="CI85" s="950"/>
      <c r="CJ85" s="950"/>
      <c r="CK85" s="950"/>
      <c r="CL85" s="950"/>
      <c r="CM85" s="950"/>
      <c r="CN85" s="950"/>
      <c r="CO85" s="950"/>
      <c r="CP85" s="950"/>
      <c r="CQ85" s="950"/>
      <c r="CR85" s="950"/>
      <c r="CS85" s="950"/>
      <c r="CT85" s="950"/>
      <c r="CU85" s="950"/>
      <c r="CV85" s="950"/>
      <c r="CW85" s="950"/>
      <c r="CX85" s="950"/>
      <c r="CY85" s="950"/>
      <c r="CZ85" s="950"/>
      <c r="DA85" s="950"/>
      <c r="DB85" s="950"/>
      <c r="DC85" s="950"/>
      <c r="DD85" s="950"/>
      <c r="DE85" s="950"/>
      <c r="DF85" s="950"/>
      <c r="DG85" s="950"/>
      <c r="DH85" s="950"/>
      <c r="DI85" s="950"/>
      <c r="DJ85" s="950"/>
      <c r="DK85" s="950"/>
      <c r="DL85" s="950"/>
      <c r="DM85" s="950"/>
      <c r="DN85" s="950"/>
      <c r="DO85" s="950"/>
      <c r="DP85" s="950"/>
      <c r="DQ85" s="950"/>
      <c r="DR85" s="950"/>
      <c r="DS85" s="950"/>
      <c r="DT85" s="950"/>
      <c r="DU85" s="950"/>
      <c r="DV85" s="950"/>
      <c r="DW85" s="950"/>
      <c r="DX85" s="950"/>
      <c r="DY85" s="950"/>
      <c r="DZ85" s="950"/>
      <c r="EA85" s="950"/>
      <c r="EB85" s="950"/>
      <c r="EC85" s="950"/>
      <c r="ED85" s="950"/>
      <c r="EE85" s="950"/>
      <c r="EF85" s="950"/>
    </row>
    <row r="86" spans="2:136" s="949" customFormat="1" ht="15.75" thickBot="1" x14ac:dyDescent="0.3">
      <c r="B86" s="381"/>
      <c r="C86" s="285"/>
      <c r="D86" s="904"/>
      <c r="E86" s="384"/>
      <c r="F86" s="384"/>
      <c r="G86" s="982"/>
      <c r="H86" s="982"/>
      <c r="I86" s="982"/>
      <c r="J86" s="982"/>
      <c r="K86" s="982"/>
      <c r="L86" s="982"/>
      <c r="M86" s="982"/>
      <c r="N86" s="982"/>
      <c r="O86" s="982"/>
      <c r="P86" s="982"/>
      <c r="Q86" s="982"/>
      <c r="R86" s="982"/>
      <c r="S86" s="982"/>
      <c r="T86" s="982"/>
      <c r="U86" s="6"/>
      <c r="V86" s="934"/>
      <c r="W86" s="833"/>
      <c r="X86" s="950"/>
      <c r="Y86" s="14"/>
      <c r="Z86" s="14"/>
      <c r="AA86" s="14"/>
      <c r="AB86" s="7"/>
      <c r="AC86" s="8"/>
      <c r="AD86" s="8"/>
      <c r="AE86" s="8"/>
      <c r="AF86" s="8"/>
      <c r="AG86" s="8"/>
      <c r="AH86" s="8"/>
      <c r="AI86" s="8"/>
      <c r="AJ86" s="8"/>
      <c r="AK86" s="8"/>
      <c r="AL86" s="8"/>
      <c r="AM86" s="8"/>
      <c r="AN86" s="8"/>
      <c r="AO86" s="8"/>
      <c r="AP86" s="8"/>
      <c r="AQ86" s="7"/>
      <c r="AR86" s="7"/>
      <c r="AS86" s="8"/>
      <c r="AT86" s="8"/>
      <c r="AU86" s="8"/>
      <c r="AV86" s="8"/>
      <c r="AW86" s="8"/>
      <c r="AX86" s="8"/>
      <c r="AY86" s="8"/>
      <c r="AZ86" s="8"/>
      <c r="BA86" s="8"/>
      <c r="BB86" s="8"/>
      <c r="BC86" s="8"/>
      <c r="BD86" s="8"/>
      <c r="BE86" s="8"/>
      <c r="BF86" s="8"/>
      <c r="BG86" s="7"/>
      <c r="BH86" s="950"/>
      <c r="BI86" s="950"/>
      <c r="BJ86" s="950"/>
      <c r="BK86" s="950"/>
      <c r="BL86" s="950"/>
      <c r="BM86" s="950"/>
      <c r="BN86" s="950"/>
      <c r="BO86" s="950"/>
      <c r="BP86" s="950"/>
      <c r="BQ86" s="950"/>
      <c r="BR86" s="950"/>
      <c r="BS86" s="950"/>
      <c r="BT86" s="950"/>
      <c r="BU86" s="950"/>
      <c r="BV86" s="950"/>
      <c r="BW86" s="950"/>
      <c r="BX86" s="950"/>
      <c r="BY86" s="950"/>
      <c r="BZ86" s="950"/>
      <c r="CA86" s="950"/>
      <c r="CB86" s="950"/>
      <c r="CC86" s="950"/>
      <c r="CD86" s="950"/>
      <c r="CE86" s="950"/>
      <c r="CF86" s="950"/>
      <c r="CG86" s="950"/>
      <c r="CH86" s="950"/>
      <c r="CI86" s="950"/>
      <c r="CJ86" s="950"/>
      <c r="CK86" s="950"/>
      <c r="CL86" s="950"/>
      <c r="CM86" s="950"/>
      <c r="CN86" s="950"/>
      <c r="CO86" s="950"/>
      <c r="CP86" s="950"/>
      <c r="CQ86" s="950"/>
      <c r="CR86" s="950"/>
      <c r="CS86" s="950"/>
      <c r="CT86" s="950"/>
      <c r="CU86" s="950"/>
      <c r="CV86" s="950"/>
      <c r="CW86" s="950"/>
      <c r="CX86" s="950"/>
      <c r="CY86" s="950"/>
      <c r="CZ86" s="950"/>
      <c r="DA86" s="950"/>
      <c r="DB86" s="950"/>
      <c r="DC86" s="950"/>
      <c r="DD86" s="950"/>
      <c r="DE86" s="950"/>
      <c r="DF86" s="950"/>
      <c r="DG86" s="950"/>
      <c r="DH86" s="950"/>
      <c r="DI86" s="950"/>
      <c r="DJ86" s="950"/>
      <c r="DK86" s="950"/>
      <c r="DL86" s="950"/>
      <c r="DM86" s="950"/>
      <c r="DN86" s="950"/>
      <c r="DO86" s="950"/>
      <c r="DP86" s="950"/>
      <c r="DQ86" s="950"/>
      <c r="DR86" s="950"/>
      <c r="DS86" s="950"/>
      <c r="DT86" s="950"/>
      <c r="DU86" s="950"/>
      <c r="DV86" s="950"/>
      <c r="DW86" s="950"/>
      <c r="DX86" s="950"/>
      <c r="DY86" s="950"/>
      <c r="DZ86" s="950"/>
      <c r="EA86" s="950"/>
      <c r="EB86" s="950"/>
      <c r="EC86" s="950"/>
      <c r="ED86" s="950"/>
      <c r="EE86" s="950"/>
      <c r="EF86" s="950"/>
    </row>
    <row r="87" spans="2:136" s="949" customFormat="1" ht="15.75" thickBot="1" x14ac:dyDescent="0.3">
      <c r="B87" s="946" t="s">
        <v>2227</v>
      </c>
      <c r="C87" s="947" t="s">
        <v>2228</v>
      </c>
      <c r="D87" s="904"/>
      <c r="E87" s="933"/>
      <c r="F87" s="905"/>
      <c r="G87" s="823"/>
      <c r="H87" s="823"/>
      <c r="I87" s="823"/>
      <c r="J87" s="823"/>
      <c r="K87" s="823"/>
      <c r="L87" s="257"/>
      <c r="M87" s="948"/>
      <c r="R87" s="950"/>
      <c r="S87" s="950"/>
      <c r="T87" s="950"/>
      <c r="U87" s="951"/>
      <c r="V87" s="952"/>
      <c r="W87" s="950"/>
      <c r="X87" s="950"/>
      <c r="Y87" s="14"/>
      <c r="Z87" s="14"/>
      <c r="AA87" s="14"/>
      <c r="AB87" s="7"/>
      <c r="AC87" s="8"/>
      <c r="AD87" s="8"/>
      <c r="AE87" s="8"/>
      <c r="AF87" s="8"/>
      <c r="AG87" s="8"/>
      <c r="AH87" s="8"/>
      <c r="AI87" s="8"/>
      <c r="AJ87" s="8"/>
      <c r="AK87" s="8"/>
      <c r="AL87" s="8"/>
      <c r="AM87" s="8"/>
      <c r="AN87" s="8"/>
      <c r="AO87" s="8"/>
      <c r="AP87" s="8"/>
      <c r="AQ87" s="7"/>
      <c r="AR87" s="7"/>
      <c r="AS87" s="8"/>
      <c r="AT87" s="8"/>
      <c r="AU87" s="8"/>
      <c r="AV87" s="8"/>
      <c r="AW87" s="8"/>
      <c r="AX87" s="8"/>
      <c r="AY87" s="8"/>
      <c r="AZ87" s="8"/>
      <c r="BA87" s="8"/>
      <c r="BB87" s="8"/>
      <c r="BC87" s="8"/>
      <c r="BD87" s="8"/>
      <c r="BE87" s="8"/>
      <c r="BF87" s="8"/>
      <c r="BG87" s="7"/>
      <c r="BH87" s="950"/>
      <c r="BI87" s="950"/>
      <c r="BJ87" s="950"/>
      <c r="BK87" s="950"/>
      <c r="BL87" s="950"/>
      <c r="BM87" s="950"/>
      <c r="BN87" s="950"/>
      <c r="BO87" s="950"/>
      <c r="BP87" s="950"/>
      <c r="BQ87" s="950"/>
      <c r="BR87" s="950"/>
      <c r="BS87" s="950"/>
      <c r="BT87" s="950"/>
      <c r="BU87" s="950"/>
      <c r="BV87" s="950"/>
      <c r="BW87" s="950"/>
      <c r="BX87" s="950"/>
      <c r="BY87" s="950"/>
      <c r="BZ87" s="950"/>
      <c r="CA87" s="950"/>
      <c r="CB87" s="950"/>
      <c r="CC87" s="950"/>
      <c r="CD87" s="950"/>
      <c r="CE87" s="950"/>
      <c r="CF87" s="950"/>
      <c r="CG87" s="950"/>
      <c r="CH87" s="950"/>
      <c r="CI87" s="950"/>
      <c r="CJ87" s="950"/>
      <c r="CK87" s="950"/>
      <c r="CL87" s="950"/>
      <c r="CM87" s="950"/>
      <c r="CN87" s="950"/>
      <c r="CO87" s="950"/>
      <c r="CP87" s="950"/>
      <c r="CQ87" s="950"/>
      <c r="CR87" s="950"/>
      <c r="CS87" s="950"/>
      <c r="CT87" s="950"/>
      <c r="CU87" s="950"/>
      <c r="CV87" s="950"/>
      <c r="CW87" s="950"/>
      <c r="CX87" s="950"/>
      <c r="CY87" s="950"/>
      <c r="CZ87" s="950"/>
      <c r="DA87" s="950"/>
      <c r="DB87" s="950"/>
      <c r="DC87" s="950"/>
      <c r="DD87" s="950"/>
      <c r="DE87" s="950"/>
      <c r="DF87" s="950"/>
      <c r="DG87" s="950"/>
      <c r="DH87" s="950"/>
      <c r="DI87" s="950"/>
      <c r="DJ87" s="950"/>
      <c r="DK87" s="950"/>
      <c r="DL87" s="950"/>
      <c r="DM87" s="950"/>
      <c r="DN87" s="950"/>
      <c r="DO87" s="950"/>
      <c r="DP87" s="950"/>
      <c r="DQ87" s="950"/>
      <c r="DR87" s="950"/>
      <c r="DS87" s="950"/>
      <c r="DT87" s="950"/>
      <c r="DU87" s="950"/>
      <c r="DV87" s="950"/>
      <c r="DW87" s="950"/>
      <c r="DX87" s="950"/>
      <c r="DY87" s="950"/>
      <c r="DZ87" s="950"/>
      <c r="EA87" s="950"/>
      <c r="EB87" s="950"/>
      <c r="EC87" s="950"/>
      <c r="ED87" s="950"/>
      <c r="EE87" s="950"/>
      <c r="EF87" s="950"/>
    </row>
    <row r="88" spans="2:136" s="949" customFormat="1" x14ac:dyDescent="0.25">
      <c r="B88" s="834">
        <v>27</v>
      </c>
      <c r="C88" s="953" t="s">
        <v>2229</v>
      </c>
      <c r="D88" s="836" t="s">
        <v>2230</v>
      </c>
      <c r="E88" s="954" t="s">
        <v>2139</v>
      </c>
      <c r="F88" s="955">
        <v>0</v>
      </c>
      <c r="G88" s="1349" t="s">
        <v>2231</v>
      </c>
      <c r="H88" s="1350"/>
      <c r="I88" s="1351"/>
      <c r="M88" s="956"/>
      <c r="N88" s="956"/>
      <c r="O88" s="956"/>
      <c r="P88" s="956"/>
      <c r="Q88" s="956"/>
      <c r="R88" s="956"/>
      <c r="S88" s="956"/>
      <c r="T88" s="956"/>
      <c r="U88" s="6"/>
      <c r="V88" s="937"/>
      <c r="W88" s="884"/>
      <c r="X88" s="950"/>
      <c r="Y88" s="537"/>
      <c r="Z88" s="537"/>
      <c r="AA88" s="14"/>
      <c r="AB88" s="7"/>
      <c r="AC88" s="60"/>
      <c r="AD88" s="60"/>
      <c r="AE88" s="60"/>
      <c r="AF88" s="60"/>
      <c r="AG88" s="60"/>
      <c r="AH88" s="60"/>
      <c r="AI88" s="60"/>
      <c r="AJ88" s="60"/>
      <c r="AK88" s="60"/>
      <c r="AL88" s="60"/>
      <c r="AM88" s="60"/>
      <c r="AN88" s="60"/>
      <c r="AO88" s="60"/>
      <c r="AP88" s="60"/>
      <c r="AQ88" s="7"/>
      <c r="AR88" s="7"/>
      <c r="AS88" s="60"/>
      <c r="AT88" s="60"/>
      <c r="AU88" s="60"/>
      <c r="AV88" s="60"/>
      <c r="AW88" s="60"/>
      <c r="AX88" s="60"/>
      <c r="AY88" s="60"/>
      <c r="AZ88" s="60"/>
      <c r="BA88" s="60"/>
      <c r="BB88" s="60"/>
      <c r="BC88" s="60"/>
      <c r="BD88" s="60"/>
      <c r="BE88" s="60"/>
      <c r="BF88" s="60"/>
      <c r="BG88" s="7"/>
      <c r="BH88" s="950"/>
      <c r="BI88" s="950"/>
      <c r="BJ88" s="950"/>
      <c r="BK88" s="950"/>
      <c r="BL88" s="950"/>
      <c r="BM88" s="950"/>
      <c r="BN88" s="950"/>
      <c r="BO88" s="950"/>
      <c r="BP88" s="950"/>
      <c r="BQ88" s="950"/>
      <c r="BR88" s="950"/>
      <c r="BS88" s="950"/>
      <c r="BT88" s="950"/>
      <c r="BU88" s="950"/>
      <c r="BV88" s="950"/>
      <c r="BW88" s="950"/>
      <c r="BX88" s="950"/>
      <c r="BY88" s="950"/>
      <c r="BZ88" s="950"/>
      <c r="CA88" s="950"/>
      <c r="CB88" s="950"/>
      <c r="CC88" s="950"/>
      <c r="CD88" s="950"/>
      <c r="CE88" s="950"/>
      <c r="CF88" s="950"/>
      <c r="CG88" s="950"/>
      <c r="CH88" s="950"/>
      <c r="CI88" s="950"/>
      <c r="CJ88" s="950"/>
      <c r="CK88" s="950"/>
      <c r="CL88" s="950"/>
      <c r="CM88" s="950"/>
      <c r="CN88" s="950"/>
      <c r="CO88" s="950"/>
      <c r="CP88" s="950"/>
      <c r="CQ88" s="950"/>
      <c r="CR88" s="950"/>
      <c r="CS88" s="950"/>
      <c r="CT88" s="950"/>
      <c r="CU88" s="950"/>
      <c r="CV88" s="950"/>
      <c r="CW88" s="950"/>
      <c r="CX88" s="950"/>
      <c r="CY88" s="950"/>
      <c r="CZ88" s="950"/>
      <c r="DA88" s="950"/>
      <c r="DB88" s="950"/>
      <c r="DC88" s="950"/>
      <c r="DD88" s="950"/>
      <c r="DE88" s="950"/>
      <c r="DF88" s="950"/>
      <c r="DG88" s="950"/>
      <c r="DH88" s="950"/>
      <c r="DI88" s="950"/>
      <c r="DJ88" s="950"/>
      <c r="DK88" s="950"/>
      <c r="DL88" s="950"/>
      <c r="DM88" s="950"/>
      <c r="DN88" s="950"/>
      <c r="DO88" s="950"/>
      <c r="DP88" s="950"/>
      <c r="DQ88" s="950"/>
      <c r="DR88" s="950"/>
      <c r="DS88" s="950"/>
      <c r="DT88" s="950"/>
      <c r="DU88" s="950"/>
      <c r="DV88" s="950"/>
      <c r="DW88" s="950"/>
      <c r="DX88" s="950"/>
      <c r="DY88" s="950"/>
      <c r="DZ88" s="950"/>
      <c r="EA88" s="950"/>
      <c r="EB88" s="950"/>
      <c r="EC88" s="950"/>
      <c r="ED88" s="950"/>
      <c r="EE88" s="950"/>
      <c r="EF88" s="950"/>
    </row>
    <row r="89" spans="2:136" s="949" customFormat="1" x14ac:dyDescent="0.25">
      <c r="B89" s="957">
        <v>28</v>
      </c>
      <c r="C89" s="958" t="s">
        <v>2232</v>
      </c>
      <c r="D89" s="848" t="s">
        <v>2233</v>
      </c>
      <c r="E89" s="959" t="s">
        <v>2139</v>
      </c>
      <c r="F89" s="960">
        <v>0</v>
      </c>
      <c r="G89" s="1346" t="s">
        <v>2143</v>
      </c>
      <c r="H89" s="1347"/>
      <c r="I89" s="1348"/>
      <c r="M89" s="956"/>
      <c r="N89" s="956"/>
      <c r="O89" s="956"/>
      <c r="P89" s="956"/>
      <c r="Q89" s="956"/>
      <c r="R89" s="956"/>
      <c r="S89" s="956"/>
      <c r="T89" s="956"/>
      <c r="U89" s="6"/>
      <c r="V89" s="961" t="s">
        <v>2144</v>
      </c>
      <c r="W89" s="962"/>
      <c r="X89" s="950"/>
      <c r="Y89" s="537"/>
      <c r="Z89" s="537"/>
      <c r="AA89" s="14"/>
      <c r="AB89" s="7"/>
      <c r="AC89" s="60"/>
      <c r="AD89" s="60"/>
      <c r="AE89" s="60"/>
      <c r="AF89" s="60"/>
      <c r="AG89" s="60"/>
      <c r="AH89" s="60"/>
      <c r="AI89" s="60"/>
      <c r="AJ89" s="60"/>
      <c r="AK89" s="60"/>
      <c r="AL89" s="60"/>
      <c r="AM89" s="60"/>
      <c r="AN89" s="60"/>
      <c r="AO89" s="60"/>
      <c r="AP89" s="60"/>
      <c r="AQ89" s="7"/>
      <c r="AR89" s="7"/>
      <c r="AS89" s="60"/>
      <c r="AT89" s="60"/>
      <c r="AU89" s="60"/>
      <c r="AV89" s="60"/>
      <c r="AW89" s="60"/>
      <c r="AX89" s="60"/>
      <c r="AY89" s="60"/>
      <c r="AZ89" s="60"/>
      <c r="BA89" s="60"/>
      <c r="BB89" s="60"/>
      <c r="BC89" s="60"/>
      <c r="BD89" s="60"/>
      <c r="BE89" s="60"/>
      <c r="BF89" s="60"/>
      <c r="BG89" s="7"/>
      <c r="BH89" s="950"/>
      <c r="BI89" s="950"/>
      <c r="BJ89" s="950"/>
      <c r="BK89" s="950"/>
      <c r="BL89" s="950"/>
      <c r="BM89" s="950"/>
      <c r="BN89" s="950"/>
      <c r="BO89" s="950"/>
      <c r="BP89" s="950"/>
      <c r="BQ89" s="950"/>
      <c r="BR89" s="950"/>
      <c r="BS89" s="950"/>
      <c r="BT89" s="950"/>
      <c r="BU89" s="950"/>
      <c r="BV89" s="950"/>
      <c r="BW89" s="950"/>
      <c r="BX89" s="950"/>
      <c r="BY89" s="950"/>
      <c r="BZ89" s="950"/>
      <c r="CA89" s="950"/>
      <c r="CB89" s="950"/>
      <c r="CC89" s="950"/>
      <c r="CD89" s="950"/>
      <c r="CE89" s="950"/>
      <c r="CF89" s="950"/>
      <c r="CG89" s="950"/>
      <c r="CH89" s="950"/>
      <c r="CI89" s="950"/>
      <c r="CJ89" s="950"/>
      <c r="CK89" s="950"/>
      <c r="CL89" s="950"/>
      <c r="CM89" s="950"/>
      <c r="CN89" s="950"/>
      <c r="CO89" s="950"/>
      <c r="CP89" s="950"/>
      <c r="CQ89" s="950"/>
      <c r="CR89" s="950"/>
      <c r="CS89" s="950"/>
      <c r="CT89" s="950"/>
      <c r="CU89" s="950"/>
      <c r="CV89" s="950"/>
      <c r="CW89" s="950"/>
      <c r="CX89" s="950"/>
      <c r="CY89" s="950"/>
      <c r="CZ89" s="950"/>
      <c r="DA89" s="950"/>
      <c r="DB89" s="950"/>
      <c r="DC89" s="950"/>
      <c r="DD89" s="950"/>
      <c r="DE89" s="950"/>
      <c r="DF89" s="950"/>
      <c r="DG89" s="950"/>
      <c r="DH89" s="950"/>
      <c r="DI89" s="950"/>
      <c r="DJ89" s="950"/>
      <c r="DK89" s="950"/>
      <c r="DL89" s="950"/>
      <c r="DM89" s="950"/>
      <c r="DN89" s="950"/>
      <c r="DO89" s="950"/>
      <c r="DP89" s="950"/>
      <c r="DQ89" s="950"/>
      <c r="DR89" s="950"/>
      <c r="DS89" s="950"/>
      <c r="DT89" s="950"/>
      <c r="DU89" s="950"/>
      <c r="DV89" s="950"/>
      <c r="DW89" s="950"/>
      <c r="DX89" s="950"/>
      <c r="DY89" s="950"/>
      <c r="DZ89" s="950"/>
      <c r="EA89" s="950"/>
      <c r="EB89" s="950"/>
      <c r="EC89" s="950"/>
      <c r="ED89" s="950"/>
      <c r="EE89" s="950"/>
      <c r="EF89" s="950"/>
    </row>
    <row r="90" spans="2:136" s="949" customFormat="1" ht="15.75" thickBot="1" x14ac:dyDescent="0.3">
      <c r="B90" s="343">
        <v>29</v>
      </c>
      <c r="C90" s="963" t="s">
        <v>2234</v>
      </c>
      <c r="D90" s="848" t="s">
        <v>2235</v>
      </c>
      <c r="E90" s="959" t="s">
        <v>2139</v>
      </c>
      <c r="F90" s="960">
        <v>0</v>
      </c>
      <c r="G90" s="1346" t="s">
        <v>2147</v>
      </c>
      <c r="H90" s="1347"/>
      <c r="I90" s="1348"/>
      <c r="J90" s="964"/>
      <c r="K90" s="965"/>
      <c r="L90" s="965"/>
      <c r="M90" s="966"/>
      <c r="N90" s="966"/>
      <c r="O90" s="966"/>
      <c r="P90" s="966"/>
      <c r="Q90" s="966"/>
      <c r="R90" s="966"/>
      <c r="S90" s="966"/>
      <c r="T90" s="966"/>
      <c r="U90" s="6"/>
      <c r="V90" s="939"/>
      <c r="W90" s="856"/>
      <c r="X90" s="950"/>
      <c r="Y90" s="537"/>
      <c r="Z90" s="537"/>
      <c r="AA90" s="14"/>
      <c r="AB90" s="7"/>
      <c r="AC90" s="60"/>
      <c r="AD90" s="60"/>
      <c r="AE90" s="60"/>
      <c r="AF90" s="60"/>
      <c r="AG90" s="60"/>
      <c r="AH90" s="60"/>
      <c r="AI90" s="60"/>
      <c r="AJ90" s="60"/>
      <c r="AK90" s="60"/>
      <c r="AL90" s="60"/>
      <c r="AM90" s="60"/>
      <c r="AN90" s="60"/>
      <c r="AO90" s="60"/>
      <c r="AP90" s="60"/>
      <c r="AQ90" s="7"/>
      <c r="AR90" s="7"/>
      <c r="AS90" s="60"/>
      <c r="AT90" s="60"/>
      <c r="AU90" s="60"/>
      <c r="AV90" s="60"/>
      <c r="AW90" s="60"/>
      <c r="AX90" s="60"/>
      <c r="AY90" s="60"/>
      <c r="AZ90" s="60"/>
      <c r="BA90" s="60"/>
      <c r="BB90" s="60"/>
      <c r="BC90" s="60"/>
      <c r="BD90" s="60"/>
      <c r="BE90" s="60"/>
      <c r="BF90" s="60"/>
      <c r="BG90" s="7"/>
      <c r="BH90" s="950"/>
      <c r="BI90" s="950"/>
      <c r="BJ90" s="950"/>
      <c r="BK90" s="950"/>
      <c r="BL90" s="950"/>
      <c r="BM90" s="950"/>
      <c r="BN90" s="950"/>
      <c r="BO90" s="950"/>
      <c r="BP90" s="950"/>
      <c r="BQ90" s="950"/>
      <c r="BR90" s="950"/>
      <c r="BS90" s="950"/>
      <c r="BT90" s="950"/>
      <c r="BU90" s="950"/>
      <c r="BV90" s="950"/>
      <c r="BW90" s="950"/>
      <c r="BX90" s="950"/>
      <c r="BY90" s="950"/>
      <c r="BZ90" s="950"/>
      <c r="CA90" s="950"/>
      <c r="CB90" s="950"/>
      <c r="CC90" s="950"/>
      <c r="CD90" s="950"/>
      <c r="CE90" s="950"/>
      <c r="CF90" s="950"/>
      <c r="CG90" s="950"/>
      <c r="CH90" s="950"/>
      <c r="CI90" s="950"/>
      <c r="CJ90" s="950"/>
      <c r="CK90" s="950"/>
      <c r="CL90" s="950"/>
      <c r="CM90" s="950"/>
      <c r="CN90" s="950"/>
      <c r="CO90" s="950"/>
      <c r="CP90" s="950"/>
      <c r="CQ90" s="950"/>
      <c r="CR90" s="950"/>
      <c r="CS90" s="950"/>
      <c r="CT90" s="950"/>
      <c r="CU90" s="950"/>
      <c r="CV90" s="950"/>
      <c r="CW90" s="950"/>
      <c r="CX90" s="950"/>
      <c r="CY90" s="950"/>
      <c r="CZ90" s="950"/>
      <c r="DA90" s="950"/>
      <c r="DB90" s="950"/>
      <c r="DC90" s="950"/>
      <c r="DD90" s="950"/>
      <c r="DE90" s="950"/>
      <c r="DF90" s="950"/>
      <c r="DG90" s="950"/>
      <c r="DH90" s="950"/>
      <c r="DI90" s="950"/>
      <c r="DJ90" s="950"/>
      <c r="DK90" s="950"/>
      <c r="DL90" s="950"/>
      <c r="DM90" s="950"/>
      <c r="DN90" s="950"/>
      <c r="DO90" s="950"/>
      <c r="DP90" s="950"/>
      <c r="DQ90" s="950"/>
      <c r="DR90" s="950"/>
      <c r="DS90" s="950"/>
      <c r="DT90" s="950"/>
      <c r="DU90" s="950"/>
      <c r="DV90" s="950"/>
      <c r="DW90" s="950"/>
      <c r="DX90" s="950"/>
      <c r="DY90" s="950"/>
      <c r="DZ90" s="950"/>
      <c r="EA90" s="950"/>
      <c r="EB90" s="950"/>
      <c r="EC90" s="950"/>
      <c r="ED90" s="950"/>
      <c r="EE90" s="950"/>
      <c r="EF90" s="950"/>
    </row>
    <row r="91" spans="2:136" s="949" customFormat="1" x14ac:dyDescent="0.25">
      <c r="B91" s="343">
        <v>30</v>
      </c>
      <c r="C91" s="963" t="s">
        <v>2236</v>
      </c>
      <c r="D91" s="967" t="s">
        <v>2237</v>
      </c>
      <c r="E91" s="959" t="s">
        <v>2150</v>
      </c>
      <c r="F91" s="968">
        <v>0</v>
      </c>
      <c r="G91" s="860">
        <v>24</v>
      </c>
      <c r="H91" s="851">
        <v>24</v>
      </c>
      <c r="I91" s="851">
        <v>24</v>
      </c>
      <c r="J91" s="839">
        <v>24</v>
      </c>
      <c r="K91" s="840">
        <v>23</v>
      </c>
      <c r="L91" s="840">
        <v>22</v>
      </c>
      <c r="M91" s="840">
        <v>22</v>
      </c>
      <c r="N91" s="841">
        <v>22</v>
      </c>
      <c r="O91" s="839">
        <v>22</v>
      </c>
      <c r="P91" s="839">
        <v>22</v>
      </c>
      <c r="Q91" s="839">
        <v>22</v>
      </c>
      <c r="R91" s="839">
        <v>22</v>
      </c>
      <c r="S91" s="840">
        <v>22</v>
      </c>
      <c r="T91" s="969">
        <v>22</v>
      </c>
      <c r="U91" s="6"/>
      <c r="V91" s="939"/>
      <c r="W91" s="856" t="s">
        <v>2079</v>
      </c>
      <c r="X91" s="950"/>
      <c r="Y91" s="537"/>
      <c r="Z91" s="43">
        <f xml:space="preserve"> IF( SUM( AS91:BF91 ) = 0, 0, $AS$6 )</f>
        <v>0</v>
      </c>
      <c r="AA91" s="14"/>
      <c r="AB91" s="7"/>
      <c r="AC91" s="60"/>
      <c r="AD91" s="60"/>
      <c r="AE91" s="60"/>
      <c r="AF91" s="60"/>
      <c r="AG91" s="60"/>
      <c r="AH91" s="60"/>
      <c r="AI91" s="60"/>
      <c r="AJ91" s="60"/>
      <c r="AK91" s="60"/>
      <c r="AL91" s="60"/>
      <c r="AM91" s="60"/>
      <c r="AN91" s="60"/>
      <c r="AO91" s="60"/>
      <c r="AP91" s="60"/>
      <c r="AQ91" s="147"/>
      <c r="AR91" s="7"/>
      <c r="AS91" s="61">
        <f t="shared" ref="AS91:BF92" si="27">IF(G91&lt;0,1,0)</f>
        <v>0</v>
      </c>
      <c r="AT91" s="61">
        <f t="shared" si="27"/>
        <v>0</v>
      </c>
      <c r="AU91" s="61">
        <f t="shared" si="27"/>
        <v>0</v>
      </c>
      <c r="AV91" s="61">
        <f t="shared" si="27"/>
        <v>0</v>
      </c>
      <c r="AW91" s="61">
        <f t="shared" si="27"/>
        <v>0</v>
      </c>
      <c r="AX91" s="61">
        <f t="shared" si="27"/>
        <v>0</v>
      </c>
      <c r="AY91" s="61">
        <f t="shared" si="27"/>
        <v>0</v>
      </c>
      <c r="AZ91" s="61">
        <f t="shared" si="27"/>
        <v>0</v>
      </c>
      <c r="BA91" s="61">
        <f t="shared" si="27"/>
        <v>0</v>
      </c>
      <c r="BB91" s="61">
        <f t="shared" si="27"/>
        <v>0</v>
      </c>
      <c r="BC91" s="61">
        <f t="shared" si="27"/>
        <v>0</v>
      </c>
      <c r="BD91" s="61">
        <f t="shared" si="27"/>
        <v>0</v>
      </c>
      <c r="BE91" s="61">
        <f t="shared" si="27"/>
        <v>0</v>
      </c>
      <c r="BF91" s="61">
        <f t="shared" si="27"/>
        <v>0</v>
      </c>
      <c r="BG91" s="147"/>
      <c r="BH91" s="950"/>
      <c r="BI91" s="950"/>
      <c r="BJ91" s="950"/>
      <c r="BK91" s="950"/>
      <c r="BL91" s="950"/>
      <c r="BM91" s="950"/>
      <c r="BN91" s="950"/>
      <c r="BO91" s="950"/>
      <c r="BP91" s="950"/>
      <c r="BQ91" s="950"/>
      <c r="BR91" s="950"/>
      <c r="BS91" s="950"/>
      <c r="BT91" s="950"/>
      <c r="BU91" s="950"/>
      <c r="BV91" s="950"/>
      <c r="BW91" s="950"/>
      <c r="BX91" s="950"/>
      <c r="BY91" s="950"/>
      <c r="BZ91" s="950"/>
      <c r="CA91" s="950"/>
      <c r="CB91" s="950"/>
      <c r="CC91" s="950"/>
      <c r="CD91" s="950"/>
      <c r="CE91" s="950"/>
      <c r="CF91" s="950"/>
      <c r="CG91" s="950"/>
      <c r="CH91" s="950"/>
      <c r="CI91" s="950"/>
      <c r="CJ91" s="950"/>
      <c r="CK91" s="950"/>
      <c r="CL91" s="950"/>
      <c r="CM91" s="950"/>
      <c r="CN91" s="950"/>
      <c r="CO91" s="950"/>
      <c r="CP91" s="950"/>
      <c r="CQ91" s="950"/>
      <c r="CR91" s="950"/>
      <c r="CS91" s="950"/>
      <c r="CT91" s="950"/>
      <c r="CU91" s="950"/>
      <c r="CV91" s="950"/>
      <c r="CW91" s="950"/>
      <c r="CX91" s="950"/>
      <c r="CY91" s="950"/>
      <c r="CZ91" s="950"/>
      <c r="DA91" s="950"/>
      <c r="DB91" s="950"/>
      <c r="DC91" s="950"/>
      <c r="DD91" s="950"/>
      <c r="DE91" s="950"/>
      <c r="DF91" s="950"/>
      <c r="DG91" s="950"/>
      <c r="DH91" s="950"/>
      <c r="DI91" s="950"/>
      <c r="DJ91" s="950"/>
      <c r="DK91" s="950"/>
      <c r="DL91" s="950"/>
      <c r="DM91" s="950"/>
      <c r="DN91" s="950"/>
      <c r="DO91" s="950"/>
      <c r="DP91" s="950"/>
      <c r="DQ91" s="950"/>
      <c r="DR91" s="950"/>
      <c r="DS91" s="950"/>
      <c r="DT91" s="950"/>
      <c r="DU91" s="950"/>
      <c r="DV91" s="950"/>
      <c r="DW91" s="950"/>
      <c r="DX91" s="950"/>
      <c r="DY91" s="950"/>
      <c r="DZ91" s="950"/>
      <c r="EA91" s="950"/>
      <c r="EB91" s="950"/>
      <c r="EC91" s="950"/>
      <c r="ED91" s="950"/>
      <c r="EE91" s="950"/>
      <c r="EF91" s="950"/>
    </row>
    <row r="92" spans="2:136" s="949" customFormat="1" x14ac:dyDescent="0.25">
      <c r="B92" s="343">
        <v>31</v>
      </c>
      <c r="C92" s="970" t="s">
        <v>2238</v>
      </c>
      <c r="D92" s="971" t="s">
        <v>2239</v>
      </c>
      <c r="E92" s="959" t="s">
        <v>2150</v>
      </c>
      <c r="F92" s="968">
        <v>0</v>
      </c>
      <c r="G92" s="860">
        <v>0</v>
      </c>
      <c r="H92" s="851">
        <v>0</v>
      </c>
      <c r="I92" s="851">
        <v>0</v>
      </c>
      <c r="J92" s="851">
        <v>0</v>
      </c>
      <c r="K92" s="852">
        <v>0</v>
      </c>
      <c r="L92" s="852">
        <v>34</v>
      </c>
      <c r="M92" s="852">
        <v>34</v>
      </c>
      <c r="N92" s="853">
        <v>34</v>
      </c>
      <c r="O92" s="851">
        <v>34</v>
      </c>
      <c r="P92" s="851">
        <v>34</v>
      </c>
      <c r="Q92" s="851">
        <v>34</v>
      </c>
      <c r="R92" s="851">
        <v>34</v>
      </c>
      <c r="S92" s="852">
        <v>34</v>
      </c>
      <c r="T92" s="972">
        <v>34</v>
      </c>
      <c r="U92" s="6"/>
      <c r="V92" s="939"/>
      <c r="W92" s="856" t="s">
        <v>2079</v>
      </c>
      <c r="X92" s="950"/>
      <c r="Y92" s="537"/>
      <c r="Z92" s="43">
        <f xml:space="preserve"> IF( SUM( AS92:BF92 ) = 0, 0, $AS$6 )</f>
        <v>0</v>
      </c>
      <c r="AA92" s="14"/>
      <c r="AB92" s="7"/>
      <c r="AC92" s="60"/>
      <c r="AD92" s="60"/>
      <c r="AE92" s="60"/>
      <c r="AF92" s="60"/>
      <c r="AG92" s="60"/>
      <c r="AH92" s="60"/>
      <c r="AI92" s="60"/>
      <c r="AJ92" s="60"/>
      <c r="AK92" s="60"/>
      <c r="AL92" s="60"/>
      <c r="AM92" s="60"/>
      <c r="AN92" s="60"/>
      <c r="AO92" s="60"/>
      <c r="AP92" s="60"/>
      <c r="AQ92" s="147"/>
      <c r="AR92" s="7"/>
      <c r="AS92" s="61">
        <f t="shared" si="27"/>
        <v>0</v>
      </c>
      <c r="AT92" s="61">
        <f t="shared" si="27"/>
        <v>0</v>
      </c>
      <c r="AU92" s="61">
        <f t="shared" si="27"/>
        <v>0</v>
      </c>
      <c r="AV92" s="61">
        <f t="shared" si="27"/>
        <v>0</v>
      </c>
      <c r="AW92" s="61">
        <f t="shared" si="27"/>
        <v>0</v>
      </c>
      <c r="AX92" s="61">
        <f t="shared" si="27"/>
        <v>0</v>
      </c>
      <c r="AY92" s="61">
        <f t="shared" si="27"/>
        <v>0</v>
      </c>
      <c r="AZ92" s="61">
        <f t="shared" si="27"/>
        <v>0</v>
      </c>
      <c r="BA92" s="61">
        <f t="shared" si="27"/>
        <v>0</v>
      </c>
      <c r="BB92" s="61">
        <f t="shared" si="27"/>
        <v>0</v>
      </c>
      <c r="BC92" s="61">
        <f t="shared" si="27"/>
        <v>0</v>
      </c>
      <c r="BD92" s="61">
        <f t="shared" si="27"/>
        <v>0</v>
      </c>
      <c r="BE92" s="61">
        <f t="shared" si="27"/>
        <v>0</v>
      </c>
      <c r="BF92" s="61">
        <f t="shared" si="27"/>
        <v>0</v>
      </c>
      <c r="BG92" s="147"/>
      <c r="BH92" s="950"/>
      <c r="BI92" s="950"/>
      <c r="BJ92" s="950"/>
      <c r="BK92" s="950"/>
      <c r="BL92" s="950"/>
      <c r="BM92" s="950"/>
      <c r="BN92" s="950"/>
      <c r="BO92" s="950"/>
      <c r="BP92" s="950"/>
      <c r="BQ92" s="950"/>
      <c r="BR92" s="950"/>
      <c r="BS92" s="950"/>
      <c r="BT92" s="950"/>
      <c r="BU92" s="950"/>
      <c r="BV92" s="950"/>
      <c r="BW92" s="950"/>
      <c r="BX92" s="950"/>
      <c r="BY92" s="950"/>
      <c r="BZ92" s="950"/>
      <c r="CA92" s="950"/>
      <c r="CB92" s="950"/>
      <c r="CC92" s="950"/>
      <c r="CD92" s="950"/>
      <c r="CE92" s="950"/>
      <c r="CF92" s="950"/>
      <c r="CG92" s="950"/>
      <c r="CH92" s="950"/>
      <c r="CI92" s="950"/>
      <c r="CJ92" s="950"/>
      <c r="CK92" s="950"/>
      <c r="CL92" s="950"/>
      <c r="CM92" s="950"/>
      <c r="CN92" s="950"/>
      <c r="CO92" s="950"/>
      <c r="CP92" s="950"/>
      <c r="CQ92" s="950"/>
      <c r="CR92" s="950"/>
      <c r="CS92" s="950"/>
      <c r="CT92" s="950"/>
      <c r="CU92" s="950"/>
      <c r="CV92" s="950"/>
      <c r="CW92" s="950"/>
      <c r="CX92" s="950"/>
      <c r="CY92" s="950"/>
      <c r="CZ92" s="950"/>
      <c r="DA92" s="950"/>
      <c r="DB92" s="950"/>
      <c r="DC92" s="950"/>
      <c r="DD92" s="950"/>
      <c r="DE92" s="950"/>
      <c r="DF92" s="950"/>
      <c r="DG92" s="950"/>
      <c r="DH92" s="950"/>
      <c r="DI92" s="950"/>
      <c r="DJ92" s="950"/>
      <c r="DK92" s="950"/>
      <c r="DL92" s="950"/>
      <c r="DM92" s="950"/>
      <c r="DN92" s="950"/>
      <c r="DO92" s="950"/>
      <c r="DP92" s="950"/>
      <c r="DQ92" s="950"/>
      <c r="DR92" s="950"/>
      <c r="DS92" s="950"/>
      <c r="DT92" s="950"/>
      <c r="DU92" s="950"/>
      <c r="DV92" s="950"/>
      <c r="DW92" s="950"/>
      <c r="DX92" s="950"/>
      <c r="DY92" s="950"/>
      <c r="DZ92" s="950"/>
      <c r="EA92" s="950"/>
      <c r="EB92" s="950"/>
      <c r="EC92" s="950"/>
      <c r="ED92" s="950"/>
      <c r="EE92" s="950"/>
      <c r="EF92" s="950"/>
    </row>
    <row r="93" spans="2:136" s="949" customFormat="1" x14ac:dyDescent="0.25">
      <c r="B93" s="343">
        <v>32</v>
      </c>
      <c r="C93" s="973" t="s">
        <v>2240</v>
      </c>
      <c r="D93" s="848" t="s">
        <v>2241</v>
      </c>
      <c r="E93" s="974" t="s">
        <v>2109</v>
      </c>
      <c r="F93" s="850">
        <v>2</v>
      </c>
      <c r="G93" s="860">
        <v>0</v>
      </c>
      <c r="H93" s="851">
        <v>0</v>
      </c>
      <c r="I93" s="851">
        <v>0</v>
      </c>
      <c r="J93" s="851">
        <v>0</v>
      </c>
      <c r="K93" s="852">
        <v>0</v>
      </c>
      <c r="L93" s="852">
        <v>5.3E-3</v>
      </c>
      <c r="M93" s="1017">
        <v>5.0000000000000001E-3</v>
      </c>
      <c r="N93" s="1018">
        <v>5.0000000000000001E-3</v>
      </c>
      <c r="O93" s="1016">
        <v>5.0000000000000001E-3</v>
      </c>
      <c r="P93" s="1016">
        <v>5.0000000000000001E-3</v>
      </c>
      <c r="Q93" s="1016">
        <v>5.0000000000000001E-3</v>
      </c>
      <c r="R93" s="1016">
        <v>5.0000000000000001E-3</v>
      </c>
      <c r="S93" s="1017">
        <v>5.0000000000000001E-3</v>
      </c>
      <c r="T93" s="1019">
        <v>5.0000000000000001E-3</v>
      </c>
      <c r="U93" s="6"/>
      <c r="V93" s="939"/>
      <c r="W93" s="856" t="s">
        <v>2155</v>
      </c>
      <c r="X93" s="950"/>
      <c r="Y93" s="537"/>
      <c r="Z93" s="43"/>
      <c r="AA93" s="14"/>
      <c r="AB93" s="7"/>
      <c r="AC93" s="60"/>
      <c r="AD93" s="60"/>
      <c r="AE93" s="60"/>
      <c r="AF93" s="60"/>
      <c r="AG93" s="60"/>
      <c r="AH93" s="60"/>
      <c r="AI93" s="60"/>
      <c r="AJ93" s="60"/>
      <c r="AK93" s="60"/>
      <c r="AL93" s="60"/>
      <c r="AM93" s="60"/>
      <c r="AN93" s="60"/>
      <c r="AO93" s="60"/>
      <c r="AP93" s="60"/>
      <c r="AQ93" s="519"/>
      <c r="AR93" s="7"/>
      <c r="AS93" s="60"/>
      <c r="AT93" s="60"/>
      <c r="AU93" s="60"/>
      <c r="AV93" s="60"/>
      <c r="AW93" s="60"/>
      <c r="AX93" s="60"/>
      <c r="AY93" s="60"/>
      <c r="AZ93" s="60"/>
      <c r="BA93" s="60"/>
      <c r="BB93" s="60"/>
      <c r="BC93" s="60"/>
      <c r="BD93" s="60"/>
      <c r="BE93" s="60"/>
      <c r="BF93" s="60"/>
      <c r="BG93" s="519"/>
      <c r="BH93" s="950"/>
      <c r="BI93" s="950"/>
      <c r="BJ93" s="950"/>
      <c r="BK93" s="950"/>
      <c r="BL93" s="950"/>
      <c r="BM93" s="950"/>
      <c r="BN93" s="950"/>
      <c r="BO93" s="950"/>
      <c r="BP93" s="950"/>
      <c r="BQ93" s="950"/>
      <c r="BR93" s="950"/>
      <c r="BS93" s="950"/>
      <c r="BT93" s="950"/>
      <c r="BU93" s="950"/>
      <c r="BV93" s="950"/>
      <c r="BW93" s="950"/>
      <c r="BX93" s="950"/>
      <c r="BY93" s="950"/>
      <c r="BZ93" s="950"/>
      <c r="CA93" s="950"/>
      <c r="CB93" s="950"/>
      <c r="CC93" s="950"/>
      <c r="CD93" s="950"/>
      <c r="CE93" s="950"/>
      <c r="CF93" s="950"/>
      <c r="CG93" s="950"/>
      <c r="CH93" s="950"/>
      <c r="CI93" s="950"/>
      <c r="CJ93" s="950"/>
      <c r="CK93" s="950"/>
      <c r="CL93" s="950"/>
      <c r="CM93" s="950"/>
      <c r="CN93" s="950"/>
      <c r="CO93" s="950"/>
      <c r="CP93" s="950"/>
      <c r="CQ93" s="950"/>
      <c r="CR93" s="950"/>
      <c r="CS93" s="950"/>
      <c r="CT93" s="950"/>
      <c r="CU93" s="950"/>
      <c r="CV93" s="950"/>
      <c r="CW93" s="950"/>
      <c r="CX93" s="950"/>
      <c r="CY93" s="950"/>
      <c r="CZ93" s="950"/>
      <c r="DA93" s="950"/>
      <c r="DB93" s="950"/>
      <c r="DC93" s="950"/>
      <c r="DD93" s="950"/>
      <c r="DE93" s="950"/>
      <c r="DF93" s="950"/>
      <c r="DG93" s="950"/>
      <c r="DH93" s="950"/>
      <c r="DI93" s="950"/>
      <c r="DJ93" s="950"/>
      <c r="DK93" s="950"/>
      <c r="DL93" s="950"/>
      <c r="DM93" s="950"/>
      <c r="DN93" s="950"/>
      <c r="DO93" s="950"/>
      <c r="DP93" s="950"/>
      <c r="DQ93" s="950"/>
      <c r="DR93" s="950"/>
      <c r="DS93" s="950"/>
      <c r="DT93" s="950"/>
      <c r="DU93" s="950"/>
      <c r="DV93" s="950"/>
      <c r="DW93" s="950"/>
      <c r="DX93" s="950"/>
      <c r="DY93" s="950"/>
      <c r="DZ93" s="950"/>
      <c r="EA93" s="950"/>
      <c r="EB93" s="950"/>
      <c r="EC93" s="950"/>
      <c r="ED93" s="950"/>
      <c r="EE93" s="950"/>
      <c r="EF93" s="950"/>
    </row>
    <row r="94" spans="2:136" s="949" customFormat="1" x14ac:dyDescent="0.25">
      <c r="B94" s="343">
        <v>33</v>
      </c>
      <c r="C94" s="973" t="s">
        <v>2242</v>
      </c>
      <c r="D94" s="848" t="s">
        <v>2243</v>
      </c>
      <c r="E94" s="974" t="s">
        <v>2109</v>
      </c>
      <c r="F94" s="850">
        <v>2</v>
      </c>
      <c r="G94" s="975">
        <v>0</v>
      </c>
      <c r="H94" s="976">
        <v>0</v>
      </c>
      <c r="I94" s="976">
        <v>0</v>
      </c>
      <c r="J94" s="976">
        <v>0</v>
      </c>
      <c r="K94" s="977">
        <v>0</v>
      </c>
      <c r="L94" s="977">
        <v>3.2500000000000001E-2</v>
      </c>
      <c r="M94" s="1030">
        <v>2.8000000000000001E-2</v>
      </c>
      <c r="N94" s="1031">
        <v>2.8000000000000001E-2</v>
      </c>
      <c r="O94" s="1032">
        <v>2.8000000000000001E-2</v>
      </c>
      <c r="P94" s="1032">
        <v>2.8000000000000001E-2</v>
      </c>
      <c r="Q94" s="1032">
        <v>2.8000000000000001E-2</v>
      </c>
      <c r="R94" s="1032">
        <v>2.7E-2</v>
      </c>
      <c r="S94" s="1030">
        <v>2.7E-2</v>
      </c>
      <c r="T94" s="1033">
        <v>2.8000000000000001E-2</v>
      </c>
      <c r="U94" s="6"/>
      <c r="V94" s="939"/>
      <c r="W94" s="856" t="s">
        <v>2155</v>
      </c>
      <c r="X94" s="950"/>
      <c r="Y94" s="537"/>
      <c r="Z94" s="43"/>
      <c r="AA94" s="14"/>
      <c r="AB94" s="7"/>
      <c r="AC94" s="60"/>
      <c r="AD94" s="60"/>
      <c r="AE94" s="60"/>
      <c r="AF94" s="60"/>
      <c r="AG94" s="60"/>
      <c r="AH94" s="60"/>
      <c r="AI94" s="60"/>
      <c r="AJ94" s="60"/>
      <c r="AK94" s="60"/>
      <c r="AL94" s="60"/>
      <c r="AM94" s="60"/>
      <c r="AN94" s="60"/>
      <c r="AO94" s="60"/>
      <c r="AP94" s="60"/>
      <c r="AQ94" s="519"/>
      <c r="AR94" s="7"/>
      <c r="AS94" s="60"/>
      <c r="AT94" s="60"/>
      <c r="AU94" s="60"/>
      <c r="AV94" s="60"/>
      <c r="AW94" s="60"/>
      <c r="AX94" s="60"/>
      <c r="AY94" s="60"/>
      <c r="AZ94" s="60"/>
      <c r="BA94" s="60"/>
      <c r="BB94" s="60"/>
      <c r="BC94" s="60"/>
      <c r="BD94" s="60"/>
      <c r="BE94" s="60"/>
      <c r="BF94" s="60"/>
      <c r="BG94" s="519"/>
      <c r="BH94" s="950"/>
      <c r="BI94" s="950"/>
      <c r="BJ94" s="950"/>
      <c r="BK94" s="950"/>
      <c r="BL94" s="950"/>
      <c r="BM94" s="950"/>
      <c r="BN94" s="950"/>
      <c r="BO94" s="950"/>
      <c r="BP94" s="950"/>
      <c r="BQ94" s="950"/>
      <c r="BR94" s="950"/>
      <c r="BS94" s="950"/>
      <c r="BT94" s="950"/>
      <c r="BU94" s="950"/>
      <c r="BV94" s="950"/>
      <c r="BW94" s="950"/>
      <c r="BX94" s="950"/>
      <c r="BY94" s="950"/>
      <c r="BZ94" s="950"/>
      <c r="CA94" s="950"/>
      <c r="CB94" s="950"/>
      <c r="CC94" s="950"/>
      <c r="CD94" s="950"/>
      <c r="CE94" s="950"/>
      <c r="CF94" s="950"/>
      <c r="CG94" s="950"/>
      <c r="CH94" s="950"/>
      <c r="CI94" s="950"/>
      <c r="CJ94" s="950"/>
      <c r="CK94" s="950"/>
      <c r="CL94" s="950"/>
      <c r="CM94" s="950"/>
      <c r="CN94" s="950"/>
      <c r="CO94" s="950"/>
      <c r="CP94" s="950"/>
      <c r="CQ94" s="950"/>
      <c r="CR94" s="950"/>
      <c r="CS94" s="950"/>
      <c r="CT94" s="950"/>
      <c r="CU94" s="950"/>
      <c r="CV94" s="950"/>
      <c r="CW94" s="950"/>
      <c r="CX94" s="950"/>
      <c r="CY94" s="950"/>
      <c r="CZ94" s="950"/>
      <c r="DA94" s="950"/>
      <c r="DB94" s="950"/>
      <c r="DC94" s="950"/>
      <c r="DD94" s="950"/>
      <c r="DE94" s="950"/>
      <c r="DF94" s="950"/>
      <c r="DG94" s="950"/>
      <c r="DH94" s="950"/>
      <c r="DI94" s="950"/>
      <c r="DJ94" s="950"/>
      <c r="DK94" s="950"/>
      <c r="DL94" s="950"/>
      <c r="DM94" s="950"/>
      <c r="DN94" s="950"/>
      <c r="DO94" s="950"/>
      <c r="DP94" s="950"/>
      <c r="DQ94" s="950"/>
      <c r="DR94" s="950"/>
      <c r="DS94" s="950"/>
      <c r="DT94" s="950"/>
      <c r="DU94" s="950"/>
      <c r="DV94" s="950"/>
      <c r="DW94" s="950"/>
      <c r="DX94" s="950"/>
      <c r="DY94" s="950"/>
      <c r="DZ94" s="950"/>
      <c r="EA94" s="950"/>
      <c r="EB94" s="950"/>
      <c r="EC94" s="950"/>
      <c r="ED94" s="950"/>
      <c r="EE94" s="950"/>
      <c r="EF94" s="950"/>
    </row>
    <row r="95" spans="2:136" s="949" customFormat="1" x14ac:dyDescent="0.25">
      <c r="B95" s="343">
        <v>34</v>
      </c>
      <c r="C95" s="970" t="s">
        <v>2244</v>
      </c>
      <c r="D95" s="967" t="s">
        <v>2245</v>
      </c>
      <c r="E95" s="331" t="s">
        <v>2160</v>
      </c>
      <c r="F95" s="579">
        <v>2</v>
      </c>
      <c r="G95" s="860">
        <v>0</v>
      </c>
      <c r="H95" s="851">
        <v>0</v>
      </c>
      <c r="I95" s="851">
        <v>0</v>
      </c>
      <c r="J95" s="851">
        <v>0</v>
      </c>
      <c r="K95" s="852">
        <v>0</v>
      </c>
      <c r="L95" s="852">
        <v>234.6</v>
      </c>
      <c r="M95" s="852">
        <v>199.16</v>
      </c>
      <c r="N95" s="853">
        <v>206.35</v>
      </c>
      <c r="O95" s="851">
        <v>172.69</v>
      </c>
      <c r="P95" s="851">
        <v>176.54</v>
      </c>
      <c r="Q95" s="851">
        <v>180.08</v>
      </c>
      <c r="R95" s="851">
        <v>186.17</v>
      </c>
      <c r="S95" s="852">
        <v>189.91</v>
      </c>
      <c r="T95" s="1019">
        <v>181.08</v>
      </c>
      <c r="U95" s="6"/>
      <c r="V95" s="939"/>
      <c r="W95" s="856" t="s">
        <v>2079</v>
      </c>
      <c r="X95" s="950"/>
      <c r="Y95" s="537"/>
      <c r="Z95" s="43">
        <f xml:space="preserve"> IF( SUM( AS95:BF95 ) = 0, 0, $AS$6 )</f>
        <v>0</v>
      </c>
      <c r="AA95" s="14"/>
      <c r="AB95" s="7"/>
      <c r="AC95" s="60"/>
      <c r="AD95" s="60"/>
      <c r="AE95" s="60"/>
      <c r="AF95" s="60"/>
      <c r="AG95" s="60"/>
      <c r="AH95" s="60"/>
      <c r="AI95" s="60"/>
      <c r="AJ95" s="60"/>
      <c r="AK95" s="60"/>
      <c r="AL95" s="60"/>
      <c r="AM95" s="60"/>
      <c r="AN95" s="60"/>
      <c r="AO95" s="60"/>
      <c r="AP95" s="60"/>
      <c r="AQ95" s="519"/>
      <c r="AR95" s="7"/>
      <c r="AS95" s="61">
        <f t="shared" ref="AS95:BF96" si="28">IF(G95&lt;0,1,0)</f>
        <v>0</v>
      </c>
      <c r="AT95" s="61">
        <f t="shared" si="28"/>
        <v>0</v>
      </c>
      <c r="AU95" s="61">
        <f t="shared" si="28"/>
        <v>0</v>
      </c>
      <c r="AV95" s="61">
        <f t="shared" si="28"/>
        <v>0</v>
      </c>
      <c r="AW95" s="61">
        <f t="shared" si="28"/>
        <v>0</v>
      </c>
      <c r="AX95" s="61">
        <f t="shared" si="28"/>
        <v>0</v>
      </c>
      <c r="AY95" s="61">
        <f t="shared" si="28"/>
        <v>0</v>
      </c>
      <c r="AZ95" s="61">
        <f t="shared" si="28"/>
        <v>0</v>
      </c>
      <c r="BA95" s="61">
        <f t="shared" si="28"/>
        <v>0</v>
      </c>
      <c r="BB95" s="61">
        <f t="shared" si="28"/>
        <v>0</v>
      </c>
      <c r="BC95" s="61">
        <f t="shared" si="28"/>
        <v>0</v>
      </c>
      <c r="BD95" s="61">
        <f t="shared" si="28"/>
        <v>0</v>
      </c>
      <c r="BE95" s="61">
        <f t="shared" si="28"/>
        <v>0</v>
      </c>
      <c r="BF95" s="61">
        <f t="shared" si="28"/>
        <v>0</v>
      </c>
      <c r="BG95" s="519"/>
      <c r="BH95" s="950"/>
      <c r="BI95" s="950"/>
      <c r="BJ95" s="950"/>
      <c r="BK95" s="950"/>
      <c r="BL95" s="950"/>
      <c r="BM95" s="950"/>
      <c r="BN95" s="950"/>
      <c r="BO95" s="950"/>
      <c r="BP95" s="950"/>
      <c r="BQ95" s="950"/>
      <c r="BR95" s="950"/>
      <c r="BS95" s="950"/>
      <c r="BT95" s="950"/>
      <c r="BU95" s="950"/>
      <c r="BV95" s="950"/>
      <c r="BW95" s="950"/>
      <c r="BX95" s="950"/>
      <c r="BY95" s="950"/>
      <c r="BZ95" s="950"/>
      <c r="CA95" s="950"/>
      <c r="CB95" s="950"/>
      <c r="CC95" s="950"/>
      <c r="CD95" s="950"/>
      <c r="CE95" s="950"/>
      <c r="CF95" s="950"/>
      <c r="CG95" s="950"/>
      <c r="CH95" s="950"/>
      <c r="CI95" s="950"/>
      <c r="CJ95" s="950"/>
      <c r="CK95" s="950"/>
      <c r="CL95" s="950"/>
      <c r="CM95" s="950"/>
      <c r="CN95" s="950"/>
      <c r="CO95" s="950"/>
      <c r="CP95" s="950"/>
      <c r="CQ95" s="950"/>
      <c r="CR95" s="950"/>
      <c r="CS95" s="950"/>
      <c r="CT95" s="950"/>
      <c r="CU95" s="950"/>
      <c r="CV95" s="950"/>
      <c r="CW95" s="950"/>
      <c r="CX95" s="950"/>
      <c r="CY95" s="950"/>
      <c r="CZ95" s="950"/>
      <c r="DA95" s="950"/>
      <c r="DB95" s="950"/>
      <c r="DC95" s="950"/>
      <c r="DD95" s="950"/>
      <c r="DE95" s="950"/>
      <c r="DF95" s="950"/>
      <c r="DG95" s="950"/>
      <c r="DH95" s="950"/>
      <c r="DI95" s="950"/>
      <c r="DJ95" s="950"/>
      <c r="DK95" s="950"/>
      <c r="DL95" s="950"/>
      <c r="DM95" s="950"/>
      <c r="DN95" s="950"/>
      <c r="DO95" s="950"/>
      <c r="DP95" s="950"/>
      <c r="DQ95" s="950"/>
      <c r="DR95" s="950"/>
      <c r="DS95" s="950"/>
      <c r="DT95" s="950"/>
      <c r="DU95" s="950"/>
      <c r="DV95" s="950"/>
      <c r="DW95" s="950"/>
      <c r="DX95" s="950"/>
      <c r="DY95" s="950"/>
      <c r="DZ95" s="950"/>
      <c r="EA95" s="950"/>
      <c r="EB95" s="950"/>
      <c r="EC95" s="950"/>
      <c r="ED95" s="950"/>
      <c r="EE95" s="950"/>
      <c r="EF95" s="950"/>
    </row>
    <row r="96" spans="2:136" s="949" customFormat="1" ht="15.75" thickBot="1" x14ac:dyDescent="0.3">
      <c r="B96" s="861">
        <v>35</v>
      </c>
      <c r="C96" s="980" t="s">
        <v>2246</v>
      </c>
      <c r="D96" s="863" t="s">
        <v>2247</v>
      </c>
      <c r="E96" s="633" t="s">
        <v>41</v>
      </c>
      <c r="F96" s="865">
        <v>3</v>
      </c>
      <c r="G96" s="941">
        <v>0</v>
      </c>
      <c r="H96" s="942">
        <v>0</v>
      </c>
      <c r="I96" s="942">
        <v>0</v>
      </c>
      <c r="J96" s="942">
        <v>0</v>
      </c>
      <c r="K96" s="943">
        <v>0</v>
      </c>
      <c r="L96" s="943">
        <v>0.19</v>
      </c>
      <c r="M96" s="1020">
        <v>0.19800000000000001</v>
      </c>
      <c r="N96" s="1021">
        <v>0.20399999999999999</v>
      </c>
      <c r="O96" s="1022">
        <v>0.16800000000000001</v>
      </c>
      <c r="P96" s="1022">
        <v>0.17299999999999999</v>
      </c>
      <c r="Q96" s="1022">
        <v>0.17899999999999999</v>
      </c>
      <c r="R96" s="1022">
        <v>0.187</v>
      </c>
      <c r="S96" s="1020">
        <v>0.193</v>
      </c>
      <c r="T96" s="1023">
        <v>0.18</v>
      </c>
      <c r="U96" s="6"/>
      <c r="V96" s="945"/>
      <c r="W96" s="870" t="s">
        <v>2079</v>
      </c>
      <c r="X96" s="950"/>
      <c r="Y96" s="537"/>
      <c r="Z96" s="43">
        <f xml:space="preserve"> IF( SUM( AS96:BF96 ) = 0, 0, $AS$6 )</f>
        <v>0</v>
      </c>
      <c r="AA96" s="14"/>
      <c r="AB96" s="7"/>
      <c r="AC96" s="60"/>
      <c r="AD96" s="60"/>
      <c r="AE96" s="60"/>
      <c r="AF96" s="60"/>
      <c r="AG96" s="60"/>
      <c r="AH96" s="60"/>
      <c r="AI96" s="60"/>
      <c r="AJ96" s="60"/>
      <c r="AK96" s="60"/>
      <c r="AL96" s="60"/>
      <c r="AM96" s="60"/>
      <c r="AN96" s="60"/>
      <c r="AO96" s="60"/>
      <c r="AP96" s="60"/>
      <c r="AQ96" s="519"/>
      <c r="AR96" s="7"/>
      <c r="AS96" s="61">
        <f t="shared" si="28"/>
        <v>0</v>
      </c>
      <c r="AT96" s="61">
        <f t="shared" si="28"/>
        <v>0</v>
      </c>
      <c r="AU96" s="61">
        <f t="shared" si="28"/>
        <v>0</v>
      </c>
      <c r="AV96" s="61">
        <f t="shared" si="28"/>
        <v>0</v>
      </c>
      <c r="AW96" s="61">
        <f t="shared" si="28"/>
        <v>0</v>
      </c>
      <c r="AX96" s="61">
        <f t="shared" si="28"/>
        <v>0</v>
      </c>
      <c r="AY96" s="61">
        <f t="shared" si="28"/>
        <v>0</v>
      </c>
      <c r="AZ96" s="61">
        <f t="shared" si="28"/>
        <v>0</v>
      </c>
      <c r="BA96" s="61">
        <f t="shared" si="28"/>
        <v>0</v>
      </c>
      <c r="BB96" s="61">
        <f t="shared" si="28"/>
        <v>0</v>
      </c>
      <c r="BC96" s="61">
        <f t="shared" si="28"/>
        <v>0</v>
      </c>
      <c r="BD96" s="61">
        <f t="shared" si="28"/>
        <v>0</v>
      </c>
      <c r="BE96" s="61">
        <f t="shared" si="28"/>
        <v>0</v>
      </c>
      <c r="BF96" s="61">
        <f t="shared" si="28"/>
        <v>0</v>
      </c>
      <c r="BG96" s="519"/>
      <c r="BH96" s="950"/>
      <c r="BI96" s="950"/>
      <c r="BJ96" s="950"/>
      <c r="BK96" s="950"/>
      <c r="BL96" s="950"/>
      <c r="BM96" s="950"/>
      <c r="BN96" s="950"/>
      <c r="BO96" s="950"/>
      <c r="BP96" s="950"/>
      <c r="BQ96" s="950"/>
      <c r="BR96" s="950"/>
      <c r="BS96" s="950"/>
      <c r="BT96" s="950"/>
      <c r="BU96" s="950"/>
      <c r="BV96" s="950"/>
      <c r="BW96" s="950"/>
      <c r="BX96" s="950"/>
      <c r="BY96" s="950"/>
      <c r="BZ96" s="950"/>
      <c r="CA96" s="950"/>
      <c r="CB96" s="950"/>
      <c r="CC96" s="950"/>
      <c r="CD96" s="950"/>
      <c r="CE96" s="950"/>
      <c r="CF96" s="950"/>
      <c r="CG96" s="950"/>
      <c r="CH96" s="950"/>
      <c r="CI96" s="950"/>
      <c r="CJ96" s="950"/>
      <c r="CK96" s="950"/>
      <c r="CL96" s="950"/>
      <c r="CM96" s="950"/>
      <c r="CN96" s="950"/>
      <c r="CO96" s="950"/>
      <c r="CP96" s="950"/>
      <c r="CQ96" s="950"/>
      <c r="CR96" s="950"/>
      <c r="CS96" s="950"/>
      <c r="CT96" s="950"/>
      <c r="CU96" s="950"/>
      <c r="CV96" s="950"/>
      <c r="CW96" s="950"/>
      <c r="CX96" s="950"/>
      <c r="CY96" s="950"/>
      <c r="CZ96" s="950"/>
      <c r="DA96" s="950"/>
      <c r="DB96" s="950"/>
      <c r="DC96" s="950"/>
      <c r="DD96" s="950"/>
      <c r="DE96" s="950"/>
      <c r="DF96" s="950"/>
      <c r="DG96" s="950"/>
      <c r="DH96" s="950"/>
      <c r="DI96" s="950"/>
      <c r="DJ96" s="950"/>
      <c r="DK96" s="950"/>
      <c r="DL96" s="950"/>
      <c r="DM96" s="950"/>
      <c r="DN96" s="950"/>
      <c r="DO96" s="950"/>
      <c r="DP96" s="950"/>
      <c r="DQ96" s="950"/>
      <c r="DR96" s="950"/>
      <c r="DS96" s="950"/>
      <c r="DT96" s="950"/>
      <c r="DU96" s="950"/>
      <c r="DV96" s="950"/>
      <c r="DW96" s="950"/>
      <c r="DX96" s="950"/>
      <c r="DY96" s="950"/>
      <c r="DZ96" s="950"/>
      <c r="EA96" s="950"/>
      <c r="EB96" s="950"/>
      <c r="EC96" s="950"/>
      <c r="ED96" s="950"/>
      <c r="EE96" s="950"/>
      <c r="EF96" s="950"/>
    </row>
    <row r="97" spans="2:136" s="949" customFormat="1" ht="15.75" thickBot="1" x14ac:dyDescent="0.3">
      <c r="B97" s="381"/>
      <c r="C97" s="285"/>
      <c r="D97" s="904"/>
      <c r="E97" s="384"/>
      <c r="F97" s="384"/>
      <c r="G97" s="982"/>
      <c r="H97" s="982"/>
      <c r="I97" s="982"/>
      <c r="J97" s="982"/>
      <c r="K97" s="982"/>
      <c r="L97" s="982"/>
      <c r="M97" s="982"/>
      <c r="N97" s="982"/>
      <c r="O97" s="982"/>
      <c r="P97" s="982"/>
      <c r="Q97" s="982"/>
      <c r="R97" s="982"/>
      <c r="S97" s="982"/>
      <c r="T97" s="982"/>
      <c r="U97" s="6"/>
      <c r="V97" s="934"/>
      <c r="W97" s="833"/>
      <c r="X97" s="950"/>
      <c r="Y97" s="14"/>
      <c r="Z97" s="14"/>
      <c r="AA97" s="14"/>
      <c r="AB97" s="7"/>
      <c r="AC97" s="8"/>
      <c r="AD97" s="8"/>
      <c r="AE97" s="8"/>
      <c r="AF97" s="8"/>
      <c r="AG97" s="8"/>
      <c r="AH97" s="8"/>
      <c r="AI97" s="8"/>
      <c r="AJ97" s="8"/>
      <c r="AK97" s="8"/>
      <c r="AL97" s="8"/>
      <c r="AM97" s="8"/>
      <c r="AN97" s="8"/>
      <c r="AO97" s="8"/>
      <c r="AP97" s="8"/>
      <c r="AQ97" s="7"/>
      <c r="AR97" s="7"/>
      <c r="AS97" s="8"/>
      <c r="AT97" s="8"/>
      <c r="AU97" s="8"/>
      <c r="AV97" s="8"/>
      <c r="AW97" s="8"/>
      <c r="AX97" s="8"/>
      <c r="AY97" s="8"/>
      <c r="AZ97" s="8"/>
      <c r="BA97" s="8"/>
      <c r="BB97" s="8"/>
      <c r="BC97" s="8"/>
      <c r="BD97" s="8"/>
      <c r="BE97" s="8"/>
      <c r="BF97" s="8"/>
      <c r="BG97" s="7"/>
      <c r="BH97" s="950"/>
      <c r="BI97" s="950"/>
      <c r="BJ97" s="950"/>
      <c r="BK97" s="950"/>
      <c r="BL97" s="950"/>
      <c r="BM97" s="950"/>
      <c r="BN97" s="950"/>
      <c r="BO97" s="950"/>
      <c r="BP97" s="950"/>
      <c r="BQ97" s="950"/>
      <c r="BR97" s="950"/>
      <c r="BS97" s="950"/>
      <c r="BT97" s="950"/>
      <c r="BU97" s="950"/>
      <c r="BV97" s="950"/>
      <c r="BW97" s="950"/>
      <c r="BX97" s="950"/>
      <c r="BY97" s="950"/>
      <c r="BZ97" s="950"/>
      <c r="CA97" s="950"/>
      <c r="CB97" s="950"/>
      <c r="CC97" s="950"/>
      <c r="CD97" s="950"/>
      <c r="CE97" s="950"/>
      <c r="CF97" s="950"/>
      <c r="CG97" s="950"/>
      <c r="CH97" s="950"/>
      <c r="CI97" s="950"/>
      <c r="CJ97" s="950"/>
      <c r="CK97" s="950"/>
      <c r="CL97" s="950"/>
      <c r="CM97" s="950"/>
      <c r="CN97" s="950"/>
      <c r="CO97" s="950"/>
      <c r="CP97" s="950"/>
      <c r="CQ97" s="950"/>
      <c r="CR97" s="950"/>
      <c r="CS97" s="950"/>
      <c r="CT97" s="950"/>
      <c r="CU97" s="950"/>
      <c r="CV97" s="950"/>
      <c r="CW97" s="950"/>
      <c r="CX97" s="950"/>
      <c r="CY97" s="950"/>
      <c r="CZ97" s="950"/>
      <c r="DA97" s="950"/>
      <c r="DB97" s="950"/>
      <c r="DC97" s="950"/>
      <c r="DD97" s="950"/>
      <c r="DE97" s="950"/>
      <c r="DF97" s="950"/>
      <c r="DG97" s="950"/>
      <c r="DH97" s="950"/>
      <c r="DI97" s="950"/>
      <c r="DJ97" s="950"/>
      <c r="DK97" s="950"/>
      <c r="DL97" s="950"/>
      <c r="DM97" s="950"/>
      <c r="DN97" s="950"/>
      <c r="DO97" s="950"/>
      <c r="DP97" s="950"/>
      <c r="DQ97" s="950"/>
      <c r="DR97" s="950"/>
      <c r="DS97" s="950"/>
      <c r="DT97" s="950"/>
      <c r="DU97" s="950"/>
      <c r="DV97" s="950"/>
      <c r="DW97" s="950"/>
      <c r="DX97" s="950"/>
      <c r="DY97" s="950"/>
      <c r="DZ97" s="950"/>
      <c r="EA97" s="950"/>
      <c r="EB97" s="950"/>
      <c r="EC97" s="950"/>
      <c r="ED97" s="950"/>
      <c r="EE97" s="950"/>
      <c r="EF97" s="950"/>
    </row>
    <row r="98" spans="2:136" s="949" customFormat="1" ht="15.75" thickBot="1" x14ac:dyDescent="0.3">
      <c r="B98" s="946" t="s">
        <v>2248</v>
      </c>
      <c r="C98" s="947" t="s">
        <v>2249</v>
      </c>
      <c r="D98" s="904"/>
      <c r="E98" s="933"/>
      <c r="F98" s="905"/>
      <c r="G98" s="823"/>
      <c r="H98" s="823"/>
      <c r="I98" s="823"/>
      <c r="J98" s="823"/>
      <c r="K98" s="823"/>
      <c r="L98" s="257"/>
      <c r="M98" s="948"/>
      <c r="R98" s="950"/>
      <c r="S98" s="950"/>
      <c r="T98" s="950"/>
      <c r="U98" s="951"/>
      <c r="V98" s="952"/>
      <c r="W98" s="950"/>
      <c r="X98" s="950"/>
      <c r="Y98" s="14"/>
      <c r="Z98" s="14"/>
      <c r="AA98" s="14"/>
      <c r="AB98" s="7"/>
      <c r="AC98" s="8"/>
      <c r="AD98" s="8"/>
      <c r="AE98" s="8"/>
      <c r="AF98" s="8"/>
      <c r="AG98" s="8"/>
      <c r="AH98" s="8"/>
      <c r="AI98" s="8"/>
      <c r="AJ98" s="8"/>
      <c r="AK98" s="8"/>
      <c r="AL98" s="8"/>
      <c r="AM98" s="8"/>
      <c r="AN98" s="8"/>
      <c r="AO98" s="8"/>
      <c r="AP98" s="8"/>
      <c r="AQ98" s="7"/>
      <c r="AR98" s="7"/>
      <c r="AS98" s="8"/>
      <c r="AT98" s="8"/>
      <c r="AU98" s="8"/>
      <c r="AV98" s="8"/>
      <c r="AW98" s="8"/>
      <c r="AX98" s="8"/>
      <c r="AY98" s="8"/>
      <c r="AZ98" s="8"/>
      <c r="BA98" s="8"/>
      <c r="BB98" s="8"/>
      <c r="BC98" s="8"/>
      <c r="BD98" s="8"/>
      <c r="BE98" s="8"/>
      <c r="BF98" s="8"/>
      <c r="BG98" s="7"/>
      <c r="BH98" s="950"/>
      <c r="BI98" s="950"/>
      <c r="BJ98" s="950"/>
      <c r="BK98" s="950"/>
      <c r="BL98" s="950"/>
      <c r="BM98" s="950"/>
      <c r="BN98" s="950"/>
      <c r="BO98" s="950"/>
      <c r="BP98" s="950"/>
      <c r="BQ98" s="950"/>
      <c r="BR98" s="950"/>
      <c r="BS98" s="950"/>
      <c r="BT98" s="950"/>
      <c r="BU98" s="950"/>
      <c r="BV98" s="950"/>
      <c r="BW98" s="950"/>
      <c r="BX98" s="950"/>
      <c r="BY98" s="950"/>
      <c r="BZ98" s="950"/>
      <c r="CA98" s="950"/>
      <c r="CB98" s="950"/>
      <c r="CC98" s="950"/>
      <c r="CD98" s="950"/>
      <c r="CE98" s="950"/>
      <c r="CF98" s="950"/>
      <c r="CG98" s="950"/>
      <c r="CH98" s="950"/>
      <c r="CI98" s="950"/>
      <c r="CJ98" s="950"/>
      <c r="CK98" s="950"/>
      <c r="CL98" s="950"/>
      <c r="CM98" s="950"/>
      <c r="CN98" s="950"/>
      <c r="CO98" s="950"/>
      <c r="CP98" s="950"/>
      <c r="CQ98" s="950"/>
      <c r="CR98" s="950"/>
      <c r="CS98" s="950"/>
      <c r="CT98" s="950"/>
      <c r="CU98" s="950"/>
      <c r="CV98" s="950"/>
      <c r="CW98" s="950"/>
      <c r="CX98" s="950"/>
      <c r="CY98" s="950"/>
      <c r="CZ98" s="950"/>
      <c r="DA98" s="950"/>
      <c r="DB98" s="950"/>
      <c r="DC98" s="950"/>
      <c r="DD98" s="950"/>
      <c r="DE98" s="950"/>
      <c r="DF98" s="950"/>
      <c r="DG98" s="950"/>
      <c r="DH98" s="950"/>
      <c r="DI98" s="950"/>
      <c r="DJ98" s="950"/>
      <c r="DK98" s="950"/>
      <c r="DL98" s="950"/>
      <c r="DM98" s="950"/>
      <c r="DN98" s="950"/>
      <c r="DO98" s="950"/>
      <c r="DP98" s="950"/>
      <c r="DQ98" s="950"/>
      <c r="DR98" s="950"/>
      <c r="DS98" s="950"/>
      <c r="DT98" s="950"/>
      <c r="DU98" s="950"/>
      <c r="DV98" s="950"/>
      <c r="DW98" s="950"/>
      <c r="DX98" s="950"/>
      <c r="DY98" s="950"/>
      <c r="DZ98" s="950"/>
      <c r="EA98" s="950"/>
      <c r="EB98" s="950"/>
      <c r="EC98" s="950"/>
      <c r="ED98" s="950"/>
      <c r="EE98" s="950"/>
      <c r="EF98" s="950"/>
    </row>
    <row r="99" spans="2:136" s="949" customFormat="1" x14ac:dyDescent="0.25">
      <c r="B99" s="834">
        <v>27</v>
      </c>
      <c r="C99" s="953" t="s">
        <v>2250</v>
      </c>
      <c r="D99" s="836" t="s">
        <v>2251</v>
      </c>
      <c r="E99" s="954" t="s">
        <v>2139</v>
      </c>
      <c r="F99" s="955">
        <v>0</v>
      </c>
      <c r="G99" s="1349" t="s">
        <v>2252</v>
      </c>
      <c r="H99" s="1350"/>
      <c r="I99" s="1351"/>
      <c r="M99" s="956"/>
      <c r="N99" s="956"/>
      <c r="O99" s="956"/>
      <c r="P99" s="956"/>
      <c r="Q99" s="956"/>
      <c r="R99" s="956"/>
      <c r="S99" s="956"/>
      <c r="T99" s="956"/>
      <c r="U99" s="6"/>
      <c r="V99" s="937"/>
      <c r="W99" s="884"/>
      <c r="X99" s="950"/>
      <c r="Y99" s="537"/>
      <c r="Z99" s="537"/>
      <c r="AA99" s="14"/>
      <c r="AB99" s="7"/>
      <c r="AC99" s="60"/>
      <c r="AD99" s="60"/>
      <c r="AE99" s="60"/>
      <c r="AF99" s="60"/>
      <c r="AG99" s="60"/>
      <c r="AH99" s="60"/>
      <c r="AI99" s="60"/>
      <c r="AJ99" s="60"/>
      <c r="AK99" s="60"/>
      <c r="AL99" s="60"/>
      <c r="AM99" s="60"/>
      <c r="AN99" s="60"/>
      <c r="AO99" s="60"/>
      <c r="AP99" s="60"/>
      <c r="AQ99" s="7"/>
      <c r="AR99" s="7"/>
      <c r="AS99" s="60"/>
      <c r="AT99" s="60"/>
      <c r="AU99" s="60"/>
      <c r="AV99" s="60"/>
      <c r="AW99" s="60"/>
      <c r="AX99" s="60"/>
      <c r="AY99" s="60"/>
      <c r="AZ99" s="60"/>
      <c r="BA99" s="60"/>
      <c r="BB99" s="60"/>
      <c r="BC99" s="60"/>
      <c r="BD99" s="60"/>
      <c r="BE99" s="60"/>
      <c r="BF99" s="60"/>
      <c r="BG99" s="7"/>
      <c r="BH99" s="950"/>
      <c r="BI99" s="950"/>
      <c r="BJ99" s="950"/>
      <c r="BK99" s="950"/>
      <c r="BL99" s="950"/>
      <c r="BM99" s="950"/>
      <c r="BN99" s="950"/>
      <c r="BO99" s="950"/>
      <c r="BP99" s="950"/>
      <c r="BQ99" s="950"/>
      <c r="BR99" s="950"/>
      <c r="BS99" s="950"/>
      <c r="BT99" s="950"/>
      <c r="BU99" s="950"/>
      <c r="BV99" s="950"/>
      <c r="BW99" s="950"/>
      <c r="BX99" s="950"/>
      <c r="BY99" s="950"/>
      <c r="BZ99" s="950"/>
      <c r="CA99" s="950"/>
      <c r="CB99" s="950"/>
      <c r="CC99" s="950"/>
      <c r="CD99" s="950"/>
      <c r="CE99" s="950"/>
      <c r="CF99" s="950"/>
      <c r="CG99" s="950"/>
      <c r="CH99" s="950"/>
      <c r="CI99" s="950"/>
      <c r="CJ99" s="950"/>
      <c r="CK99" s="950"/>
      <c r="CL99" s="950"/>
      <c r="CM99" s="950"/>
      <c r="CN99" s="950"/>
      <c r="CO99" s="950"/>
      <c r="CP99" s="950"/>
      <c r="CQ99" s="950"/>
      <c r="CR99" s="950"/>
      <c r="CS99" s="950"/>
      <c r="CT99" s="950"/>
      <c r="CU99" s="950"/>
      <c r="CV99" s="950"/>
      <c r="CW99" s="950"/>
      <c r="CX99" s="950"/>
      <c r="CY99" s="950"/>
      <c r="CZ99" s="950"/>
      <c r="DA99" s="950"/>
      <c r="DB99" s="950"/>
      <c r="DC99" s="950"/>
      <c r="DD99" s="950"/>
      <c r="DE99" s="950"/>
      <c r="DF99" s="950"/>
      <c r="DG99" s="950"/>
      <c r="DH99" s="950"/>
      <c r="DI99" s="950"/>
      <c r="DJ99" s="950"/>
      <c r="DK99" s="950"/>
      <c r="DL99" s="950"/>
      <c r="DM99" s="950"/>
      <c r="DN99" s="950"/>
      <c r="DO99" s="950"/>
      <c r="DP99" s="950"/>
      <c r="DQ99" s="950"/>
      <c r="DR99" s="950"/>
      <c r="DS99" s="950"/>
      <c r="DT99" s="950"/>
      <c r="DU99" s="950"/>
      <c r="DV99" s="950"/>
      <c r="DW99" s="950"/>
      <c r="DX99" s="950"/>
      <c r="DY99" s="950"/>
      <c r="DZ99" s="950"/>
      <c r="EA99" s="950"/>
      <c r="EB99" s="950"/>
      <c r="EC99" s="950"/>
      <c r="ED99" s="950"/>
      <c r="EE99" s="950"/>
      <c r="EF99" s="950"/>
    </row>
    <row r="100" spans="2:136" s="949" customFormat="1" x14ac:dyDescent="0.25">
      <c r="B100" s="957">
        <v>28</v>
      </c>
      <c r="C100" s="958" t="s">
        <v>2253</v>
      </c>
      <c r="D100" s="848" t="s">
        <v>2254</v>
      </c>
      <c r="E100" s="959" t="s">
        <v>2139</v>
      </c>
      <c r="F100" s="960">
        <v>0</v>
      </c>
      <c r="G100" s="1346" t="s">
        <v>2143</v>
      </c>
      <c r="H100" s="1347"/>
      <c r="I100" s="1348"/>
      <c r="M100" s="956"/>
      <c r="N100" s="956"/>
      <c r="O100" s="956"/>
      <c r="P100" s="956"/>
      <c r="Q100" s="956"/>
      <c r="R100" s="956"/>
      <c r="S100" s="956"/>
      <c r="T100" s="956"/>
      <c r="U100" s="6"/>
      <c r="V100" s="961" t="s">
        <v>2144</v>
      </c>
      <c r="W100" s="962"/>
      <c r="X100" s="950"/>
      <c r="Y100" s="537"/>
      <c r="Z100" s="537"/>
      <c r="AA100" s="14"/>
      <c r="AB100" s="7"/>
      <c r="AC100" s="60"/>
      <c r="AD100" s="60"/>
      <c r="AE100" s="60"/>
      <c r="AF100" s="60"/>
      <c r="AG100" s="60"/>
      <c r="AH100" s="60"/>
      <c r="AI100" s="60"/>
      <c r="AJ100" s="60"/>
      <c r="AK100" s="60"/>
      <c r="AL100" s="60"/>
      <c r="AM100" s="60"/>
      <c r="AN100" s="60"/>
      <c r="AO100" s="60"/>
      <c r="AP100" s="60"/>
      <c r="AQ100" s="7"/>
      <c r="AR100" s="7"/>
      <c r="AS100" s="60"/>
      <c r="AT100" s="60"/>
      <c r="AU100" s="60"/>
      <c r="AV100" s="60"/>
      <c r="AW100" s="60"/>
      <c r="AX100" s="60"/>
      <c r="AY100" s="60"/>
      <c r="AZ100" s="60"/>
      <c r="BA100" s="60"/>
      <c r="BB100" s="60"/>
      <c r="BC100" s="60"/>
      <c r="BD100" s="60"/>
      <c r="BE100" s="60"/>
      <c r="BF100" s="60"/>
      <c r="BG100" s="7"/>
      <c r="BH100" s="950"/>
      <c r="BI100" s="950"/>
      <c r="BJ100" s="950"/>
      <c r="BK100" s="950"/>
      <c r="BL100" s="950"/>
      <c r="BM100" s="950"/>
      <c r="BN100" s="950"/>
      <c r="BO100" s="950"/>
      <c r="BP100" s="950"/>
      <c r="BQ100" s="950"/>
      <c r="BR100" s="950"/>
      <c r="BS100" s="950"/>
      <c r="BT100" s="950"/>
      <c r="BU100" s="950"/>
      <c r="BV100" s="950"/>
      <c r="BW100" s="950"/>
      <c r="BX100" s="950"/>
      <c r="BY100" s="950"/>
      <c r="BZ100" s="950"/>
      <c r="CA100" s="950"/>
      <c r="CB100" s="950"/>
      <c r="CC100" s="950"/>
      <c r="CD100" s="950"/>
      <c r="CE100" s="950"/>
      <c r="CF100" s="950"/>
      <c r="CG100" s="950"/>
      <c r="CH100" s="950"/>
      <c r="CI100" s="950"/>
      <c r="CJ100" s="950"/>
      <c r="CK100" s="950"/>
      <c r="CL100" s="950"/>
      <c r="CM100" s="950"/>
      <c r="CN100" s="950"/>
      <c r="CO100" s="950"/>
      <c r="CP100" s="950"/>
      <c r="CQ100" s="950"/>
      <c r="CR100" s="950"/>
      <c r="CS100" s="950"/>
      <c r="CT100" s="950"/>
      <c r="CU100" s="950"/>
      <c r="CV100" s="950"/>
      <c r="CW100" s="950"/>
      <c r="CX100" s="950"/>
      <c r="CY100" s="950"/>
      <c r="CZ100" s="950"/>
      <c r="DA100" s="950"/>
      <c r="DB100" s="950"/>
      <c r="DC100" s="950"/>
      <c r="DD100" s="950"/>
      <c r="DE100" s="950"/>
      <c r="DF100" s="950"/>
      <c r="DG100" s="950"/>
      <c r="DH100" s="950"/>
      <c r="DI100" s="950"/>
      <c r="DJ100" s="950"/>
      <c r="DK100" s="950"/>
      <c r="DL100" s="950"/>
      <c r="DM100" s="950"/>
      <c r="DN100" s="950"/>
      <c r="DO100" s="950"/>
      <c r="DP100" s="950"/>
      <c r="DQ100" s="950"/>
      <c r="DR100" s="950"/>
      <c r="DS100" s="950"/>
      <c r="DT100" s="950"/>
      <c r="DU100" s="950"/>
      <c r="DV100" s="950"/>
      <c r="DW100" s="950"/>
      <c r="DX100" s="950"/>
      <c r="DY100" s="950"/>
      <c r="DZ100" s="950"/>
      <c r="EA100" s="950"/>
      <c r="EB100" s="950"/>
      <c r="EC100" s="950"/>
      <c r="ED100" s="950"/>
      <c r="EE100" s="950"/>
      <c r="EF100" s="950"/>
    </row>
    <row r="101" spans="2:136" s="949" customFormat="1" ht="15.75" thickBot="1" x14ac:dyDescent="0.3">
      <c r="B101" s="343">
        <v>29</v>
      </c>
      <c r="C101" s="963" t="s">
        <v>2255</v>
      </c>
      <c r="D101" s="848" t="s">
        <v>2256</v>
      </c>
      <c r="E101" s="959" t="s">
        <v>2139</v>
      </c>
      <c r="F101" s="960">
        <v>0</v>
      </c>
      <c r="G101" s="1346" t="s">
        <v>2147</v>
      </c>
      <c r="H101" s="1347"/>
      <c r="I101" s="1348"/>
      <c r="J101" s="964"/>
      <c r="K101" s="965"/>
      <c r="L101" s="965"/>
      <c r="M101" s="966"/>
      <c r="N101" s="966"/>
      <c r="O101" s="966"/>
      <c r="P101" s="966"/>
      <c r="Q101" s="966"/>
      <c r="R101" s="966"/>
      <c r="S101" s="966"/>
      <c r="T101" s="966"/>
      <c r="U101" s="6"/>
      <c r="V101" s="939"/>
      <c r="W101" s="856"/>
      <c r="X101" s="950"/>
      <c r="Y101" s="537"/>
      <c r="Z101" s="537"/>
      <c r="AA101" s="14"/>
      <c r="AB101" s="7"/>
      <c r="AC101" s="60"/>
      <c r="AD101" s="60"/>
      <c r="AE101" s="60"/>
      <c r="AF101" s="60"/>
      <c r="AG101" s="60"/>
      <c r="AH101" s="60"/>
      <c r="AI101" s="60"/>
      <c r="AJ101" s="60"/>
      <c r="AK101" s="60"/>
      <c r="AL101" s="60"/>
      <c r="AM101" s="60"/>
      <c r="AN101" s="60"/>
      <c r="AO101" s="60"/>
      <c r="AP101" s="60"/>
      <c r="AQ101" s="7"/>
      <c r="AR101" s="7"/>
      <c r="AS101" s="60"/>
      <c r="AT101" s="60"/>
      <c r="AU101" s="60"/>
      <c r="AV101" s="60"/>
      <c r="AW101" s="60"/>
      <c r="AX101" s="60"/>
      <c r="AY101" s="60"/>
      <c r="AZ101" s="60"/>
      <c r="BA101" s="60"/>
      <c r="BB101" s="60"/>
      <c r="BC101" s="60"/>
      <c r="BD101" s="60"/>
      <c r="BE101" s="60"/>
      <c r="BF101" s="60"/>
      <c r="BG101" s="7"/>
      <c r="BH101" s="950"/>
      <c r="BI101" s="950"/>
      <c r="BJ101" s="950"/>
      <c r="BK101" s="950"/>
      <c r="BL101" s="950"/>
      <c r="BM101" s="950"/>
      <c r="BN101" s="950"/>
      <c r="BO101" s="950"/>
      <c r="BP101" s="950"/>
      <c r="BQ101" s="950"/>
      <c r="BR101" s="950"/>
      <c r="BS101" s="950"/>
      <c r="BT101" s="950"/>
      <c r="BU101" s="950"/>
      <c r="BV101" s="950"/>
      <c r="BW101" s="950"/>
      <c r="BX101" s="950"/>
      <c r="BY101" s="950"/>
      <c r="BZ101" s="950"/>
      <c r="CA101" s="950"/>
      <c r="CB101" s="950"/>
      <c r="CC101" s="950"/>
      <c r="CD101" s="950"/>
      <c r="CE101" s="950"/>
      <c r="CF101" s="950"/>
      <c r="CG101" s="950"/>
      <c r="CH101" s="950"/>
      <c r="CI101" s="950"/>
      <c r="CJ101" s="950"/>
      <c r="CK101" s="950"/>
      <c r="CL101" s="950"/>
      <c r="CM101" s="950"/>
      <c r="CN101" s="950"/>
      <c r="CO101" s="950"/>
      <c r="CP101" s="950"/>
      <c r="CQ101" s="950"/>
      <c r="CR101" s="950"/>
      <c r="CS101" s="950"/>
      <c r="CT101" s="950"/>
      <c r="CU101" s="950"/>
      <c r="CV101" s="950"/>
      <c r="CW101" s="950"/>
      <c r="CX101" s="950"/>
      <c r="CY101" s="950"/>
      <c r="CZ101" s="950"/>
      <c r="DA101" s="950"/>
      <c r="DB101" s="950"/>
      <c r="DC101" s="950"/>
      <c r="DD101" s="950"/>
      <c r="DE101" s="950"/>
      <c r="DF101" s="950"/>
      <c r="DG101" s="950"/>
      <c r="DH101" s="950"/>
      <c r="DI101" s="950"/>
      <c r="DJ101" s="950"/>
      <c r="DK101" s="950"/>
      <c r="DL101" s="950"/>
      <c r="DM101" s="950"/>
      <c r="DN101" s="950"/>
      <c r="DO101" s="950"/>
      <c r="DP101" s="950"/>
      <c r="DQ101" s="950"/>
      <c r="DR101" s="950"/>
      <c r="DS101" s="950"/>
      <c r="DT101" s="950"/>
      <c r="DU101" s="950"/>
      <c r="DV101" s="950"/>
      <c r="DW101" s="950"/>
      <c r="DX101" s="950"/>
      <c r="DY101" s="950"/>
      <c r="DZ101" s="950"/>
      <c r="EA101" s="950"/>
      <c r="EB101" s="950"/>
      <c r="EC101" s="950"/>
      <c r="ED101" s="950"/>
      <c r="EE101" s="950"/>
      <c r="EF101" s="950"/>
    </row>
    <row r="102" spans="2:136" s="949" customFormat="1" x14ac:dyDescent="0.25">
      <c r="B102" s="343">
        <v>30</v>
      </c>
      <c r="C102" s="963" t="s">
        <v>2257</v>
      </c>
      <c r="D102" s="967" t="s">
        <v>2258</v>
      </c>
      <c r="E102" s="959" t="s">
        <v>2150</v>
      </c>
      <c r="F102" s="968">
        <v>0</v>
      </c>
      <c r="G102" s="860">
        <v>1</v>
      </c>
      <c r="H102" s="851">
        <v>1</v>
      </c>
      <c r="I102" s="851">
        <v>1</v>
      </c>
      <c r="J102" s="839">
        <v>1</v>
      </c>
      <c r="K102" s="840">
        <v>1</v>
      </c>
      <c r="L102" s="840">
        <v>1</v>
      </c>
      <c r="M102" s="840">
        <v>1</v>
      </c>
      <c r="N102" s="841">
        <v>1</v>
      </c>
      <c r="O102" s="839">
        <v>1</v>
      </c>
      <c r="P102" s="839">
        <v>1</v>
      </c>
      <c r="Q102" s="839">
        <v>1</v>
      </c>
      <c r="R102" s="839">
        <v>1</v>
      </c>
      <c r="S102" s="840">
        <v>1</v>
      </c>
      <c r="T102" s="969">
        <v>1</v>
      </c>
      <c r="U102" s="6"/>
      <c r="V102" s="939"/>
      <c r="W102" s="856" t="s">
        <v>2079</v>
      </c>
      <c r="X102" s="950"/>
      <c r="Y102" s="537"/>
      <c r="Z102" s="43">
        <f xml:space="preserve"> IF( SUM( AS102:BF102 ) = 0, 0, $AS$6 )</f>
        <v>0</v>
      </c>
      <c r="AA102" s="14"/>
      <c r="AB102" s="7"/>
      <c r="AC102" s="60"/>
      <c r="AD102" s="60"/>
      <c r="AE102" s="60"/>
      <c r="AF102" s="60"/>
      <c r="AG102" s="60"/>
      <c r="AH102" s="60"/>
      <c r="AI102" s="60"/>
      <c r="AJ102" s="60"/>
      <c r="AK102" s="60"/>
      <c r="AL102" s="60"/>
      <c r="AM102" s="60"/>
      <c r="AN102" s="60"/>
      <c r="AO102" s="60"/>
      <c r="AP102" s="60"/>
      <c r="AQ102" s="147"/>
      <c r="AR102" s="7"/>
      <c r="AS102" s="61">
        <f t="shared" ref="AS102:BF103" si="29">IF(G102&lt;0,1,0)</f>
        <v>0</v>
      </c>
      <c r="AT102" s="61">
        <f t="shared" si="29"/>
        <v>0</v>
      </c>
      <c r="AU102" s="61">
        <f t="shared" si="29"/>
        <v>0</v>
      </c>
      <c r="AV102" s="61">
        <f t="shared" si="29"/>
        <v>0</v>
      </c>
      <c r="AW102" s="61">
        <f t="shared" si="29"/>
        <v>0</v>
      </c>
      <c r="AX102" s="61">
        <f t="shared" si="29"/>
        <v>0</v>
      </c>
      <c r="AY102" s="61">
        <f t="shared" si="29"/>
        <v>0</v>
      </c>
      <c r="AZ102" s="61">
        <f t="shared" si="29"/>
        <v>0</v>
      </c>
      <c r="BA102" s="61">
        <f t="shared" si="29"/>
        <v>0</v>
      </c>
      <c r="BB102" s="61">
        <f t="shared" si="29"/>
        <v>0</v>
      </c>
      <c r="BC102" s="61">
        <f t="shared" si="29"/>
        <v>0</v>
      </c>
      <c r="BD102" s="61">
        <f t="shared" si="29"/>
        <v>0</v>
      </c>
      <c r="BE102" s="61">
        <f t="shared" si="29"/>
        <v>0</v>
      </c>
      <c r="BF102" s="61">
        <f t="shared" si="29"/>
        <v>0</v>
      </c>
      <c r="BG102" s="147"/>
      <c r="BH102" s="950"/>
      <c r="BI102" s="950"/>
      <c r="BJ102" s="950"/>
      <c r="BK102" s="950"/>
      <c r="BL102" s="950"/>
      <c r="BM102" s="950"/>
      <c r="BN102" s="950"/>
      <c r="BO102" s="950"/>
      <c r="BP102" s="950"/>
      <c r="BQ102" s="950"/>
      <c r="BR102" s="950"/>
      <c r="BS102" s="950"/>
      <c r="BT102" s="950"/>
      <c r="BU102" s="950"/>
      <c r="BV102" s="950"/>
      <c r="BW102" s="950"/>
      <c r="BX102" s="950"/>
      <c r="BY102" s="950"/>
      <c r="BZ102" s="950"/>
      <c r="CA102" s="950"/>
      <c r="CB102" s="950"/>
      <c r="CC102" s="950"/>
      <c r="CD102" s="950"/>
      <c r="CE102" s="950"/>
      <c r="CF102" s="950"/>
      <c r="CG102" s="950"/>
      <c r="CH102" s="950"/>
      <c r="CI102" s="950"/>
      <c r="CJ102" s="950"/>
      <c r="CK102" s="950"/>
      <c r="CL102" s="950"/>
      <c r="CM102" s="950"/>
      <c r="CN102" s="950"/>
      <c r="CO102" s="950"/>
      <c r="CP102" s="950"/>
      <c r="CQ102" s="950"/>
      <c r="CR102" s="950"/>
      <c r="CS102" s="950"/>
      <c r="CT102" s="950"/>
      <c r="CU102" s="950"/>
      <c r="CV102" s="950"/>
      <c r="CW102" s="950"/>
      <c r="CX102" s="950"/>
      <c r="CY102" s="950"/>
      <c r="CZ102" s="950"/>
      <c r="DA102" s="950"/>
      <c r="DB102" s="950"/>
      <c r="DC102" s="950"/>
      <c r="DD102" s="950"/>
      <c r="DE102" s="950"/>
      <c r="DF102" s="950"/>
      <c r="DG102" s="950"/>
      <c r="DH102" s="950"/>
      <c r="DI102" s="950"/>
      <c r="DJ102" s="950"/>
      <c r="DK102" s="950"/>
      <c r="DL102" s="950"/>
      <c r="DM102" s="950"/>
      <c r="DN102" s="950"/>
      <c r="DO102" s="950"/>
      <c r="DP102" s="950"/>
      <c r="DQ102" s="950"/>
      <c r="DR102" s="950"/>
      <c r="DS102" s="950"/>
      <c r="DT102" s="950"/>
      <c r="DU102" s="950"/>
      <c r="DV102" s="950"/>
      <c r="DW102" s="950"/>
      <c r="DX102" s="950"/>
      <c r="DY102" s="950"/>
      <c r="DZ102" s="950"/>
      <c r="EA102" s="950"/>
      <c r="EB102" s="950"/>
      <c r="EC102" s="950"/>
      <c r="ED102" s="950"/>
      <c r="EE102" s="950"/>
      <c r="EF102" s="950"/>
    </row>
    <row r="103" spans="2:136" s="949" customFormat="1" x14ac:dyDescent="0.25">
      <c r="B103" s="343">
        <v>31</v>
      </c>
      <c r="C103" s="970" t="s">
        <v>2259</v>
      </c>
      <c r="D103" s="971" t="s">
        <v>2260</v>
      </c>
      <c r="E103" s="959" t="s">
        <v>2150</v>
      </c>
      <c r="F103" s="968">
        <v>0</v>
      </c>
      <c r="G103" s="860">
        <v>0</v>
      </c>
      <c r="H103" s="851">
        <v>0</v>
      </c>
      <c r="I103" s="851">
        <v>0</v>
      </c>
      <c r="J103" s="851">
        <v>0</v>
      </c>
      <c r="K103" s="852">
        <v>0</v>
      </c>
      <c r="L103" s="852">
        <v>36</v>
      </c>
      <c r="M103" s="852">
        <v>36</v>
      </c>
      <c r="N103" s="853">
        <v>36</v>
      </c>
      <c r="O103" s="851">
        <v>36</v>
      </c>
      <c r="P103" s="851">
        <v>36</v>
      </c>
      <c r="Q103" s="851">
        <v>36</v>
      </c>
      <c r="R103" s="851">
        <v>36</v>
      </c>
      <c r="S103" s="852">
        <v>36</v>
      </c>
      <c r="T103" s="972">
        <v>36</v>
      </c>
      <c r="U103" s="6"/>
      <c r="V103" s="939"/>
      <c r="W103" s="856" t="s">
        <v>2079</v>
      </c>
      <c r="X103" s="950"/>
      <c r="Y103" s="537"/>
      <c r="Z103" s="43">
        <f xml:space="preserve"> IF( SUM( AS103:BF103 ) = 0, 0, $AS$6 )</f>
        <v>0</v>
      </c>
      <c r="AA103" s="14"/>
      <c r="AB103" s="7"/>
      <c r="AC103" s="60"/>
      <c r="AD103" s="60"/>
      <c r="AE103" s="60"/>
      <c r="AF103" s="60"/>
      <c r="AG103" s="60"/>
      <c r="AH103" s="60"/>
      <c r="AI103" s="60"/>
      <c r="AJ103" s="60"/>
      <c r="AK103" s="60"/>
      <c r="AL103" s="60"/>
      <c r="AM103" s="60"/>
      <c r="AN103" s="60"/>
      <c r="AO103" s="60"/>
      <c r="AP103" s="60"/>
      <c r="AQ103" s="147"/>
      <c r="AR103" s="7"/>
      <c r="AS103" s="61">
        <f t="shared" si="29"/>
        <v>0</v>
      </c>
      <c r="AT103" s="61">
        <f t="shared" si="29"/>
        <v>0</v>
      </c>
      <c r="AU103" s="61">
        <f t="shared" si="29"/>
        <v>0</v>
      </c>
      <c r="AV103" s="61">
        <f t="shared" si="29"/>
        <v>0</v>
      </c>
      <c r="AW103" s="61">
        <f t="shared" si="29"/>
        <v>0</v>
      </c>
      <c r="AX103" s="61">
        <f t="shared" si="29"/>
        <v>0</v>
      </c>
      <c r="AY103" s="61">
        <f t="shared" si="29"/>
        <v>0</v>
      </c>
      <c r="AZ103" s="61">
        <f t="shared" si="29"/>
        <v>0</v>
      </c>
      <c r="BA103" s="61">
        <f t="shared" si="29"/>
        <v>0</v>
      </c>
      <c r="BB103" s="61">
        <f t="shared" si="29"/>
        <v>0</v>
      </c>
      <c r="BC103" s="61">
        <f t="shared" si="29"/>
        <v>0</v>
      </c>
      <c r="BD103" s="61">
        <f t="shared" si="29"/>
        <v>0</v>
      </c>
      <c r="BE103" s="61">
        <f t="shared" si="29"/>
        <v>0</v>
      </c>
      <c r="BF103" s="61">
        <f t="shared" si="29"/>
        <v>0</v>
      </c>
      <c r="BG103" s="147"/>
      <c r="BH103" s="950"/>
      <c r="BI103" s="950"/>
      <c r="BJ103" s="950"/>
      <c r="BK103" s="950"/>
      <c r="BL103" s="950"/>
      <c r="BM103" s="950"/>
      <c r="BN103" s="950"/>
      <c r="BO103" s="950"/>
      <c r="BP103" s="950"/>
      <c r="BQ103" s="950"/>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950"/>
      <c r="EB103" s="950"/>
      <c r="EC103" s="950"/>
      <c r="ED103" s="950"/>
      <c r="EE103" s="950"/>
      <c r="EF103" s="950"/>
    </row>
    <row r="104" spans="2:136" s="949" customFormat="1" x14ac:dyDescent="0.25">
      <c r="B104" s="343">
        <v>32</v>
      </c>
      <c r="C104" s="973" t="s">
        <v>2261</v>
      </c>
      <c r="D104" s="848" t="s">
        <v>2262</v>
      </c>
      <c r="E104" s="974" t="s">
        <v>2109</v>
      </c>
      <c r="F104" s="850">
        <v>2</v>
      </c>
      <c r="G104" s="860">
        <v>0</v>
      </c>
      <c r="H104" s="851">
        <v>0</v>
      </c>
      <c r="I104" s="851">
        <v>0</v>
      </c>
      <c r="J104" s="851">
        <v>0</v>
      </c>
      <c r="K104" s="852">
        <v>0</v>
      </c>
      <c r="L104" s="852">
        <v>4.7000000000000002E-3</v>
      </c>
      <c r="M104" s="1017">
        <v>4.7000000000000002E-3</v>
      </c>
      <c r="N104" s="1018">
        <v>4.7000000000000002E-3</v>
      </c>
      <c r="O104" s="1016">
        <v>4.7000000000000002E-3</v>
      </c>
      <c r="P104" s="1016">
        <v>4.7000000000000002E-3</v>
      </c>
      <c r="Q104" s="1016">
        <v>4.7000000000000002E-3</v>
      </c>
      <c r="R104" s="1016">
        <v>4.7000000000000002E-3</v>
      </c>
      <c r="S104" s="1017">
        <v>4.7000000000000002E-3</v>
      </c>
      <c r="T104" s="1019">
        <v>4.7000000000000002E-3</v>
      </c>
      <c r="U104" s="6"/>
      <c r="V104" s="939"/>
      <c r="W104" s="856" t="s">
        <v>2155</v>
      </c>
      <c r="X104" s="950"/>
      <c r="Y104" s="537"/>
      <c r="Z104" s="43"/>
      <c r="AA104" s="14"/>
      <c r="AB104" s="7"/>
      <c r="AC104" s="60"/>
      <c r="AD104" s="60"/>
      <c r="AE104" s="60"/>
      <c r="AF104" s="60"/>
      <c r="AG104" s="60"/>
      <c r="AH104" s="60"/>
      <c r="AI104" s="60"/>
      <c r="AJ104" s="60"/>
      <c r="AK104" s="60"/>
      <c r="AL104" s="60"/>
      <c r="AM104" s="60"/>
      <c r="AN104" s="60"/>
      <c r="AO104" s="60"/>
      <c r="AP104" s="60"/>
      <c r="AQ104" s="519"/>
      <c r="AR104" s="7"/>
      <c r="AS104" s="60"/>
      <c r="AT104" s="60"/>
      <c r="AU104" s="60"/>
      <c r="AV104" s="60"/>
      <c r="AW104" s="60"/>
      <c r="AX104" s="60"/>
      <c r="AY104" s="60"/>
      <c r="AZ104" s="60"/>
      <c r="BA104" s="60"/>
      <c r="BB104" s="60"/>
      <c r="BC104" s="60"/>
      <c r="BD104" s="60"/>
      <c r="BE104" s="60"/>
      <c r="BF104" s="60"/>
      <c r="BG104" s="519"/>
      <c r="BH104" s="950"/>
      <c r="BI104" s="950"/>
      <c r="BJ104" s="950"/>
      <c r="BK104" s="950"/>
      <c r="BL104" s="950"/>
      <c r="BM104" s="950"/>
      <c r="BN104" s="950"/>
      <c r="BO104" s="950"/>
      <c r="BP104" s="950"/>
      <c r="BQ104" s="950"/>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950"/>
      <c r="EB104" s="950"/>
      <c r="EC104" s="950"/>
      <c r="ED104" s="950"/>
      <c r="EE104" s="950"/>
      <c r="EF104" s="950"/>
    </row>
    <row r="105" spans="2:136" s="949" customFormat="1" x14ac:dyDescent="0.25">
      <c r="B105" s="343">
        <v>33</v>
      </c>
      <c r="C105" s="973" t="s">
        <v>2263</v>
      </c>
      <c r="D105" s="848" t="s">
        <v>2264</v>
      </c>
      <c r="E105" s="974" t="s">
        <v>2109</v>
      </c>
      <c r="F105" s="850">
        <v>2</v>
      </c>
      <c r="G105" s="975">
        <v>0</v>
      </c>
      <c r="H105" s="976">
        <v>0</v>
      </c>
      <c r="I105" s="976">
        <v>0</v>
      </c>
      <c r="J105" s="976">
        <v>0</v>
      </c>
      <c r="K105" s="977">
        <v>0</v>
      </c>
      <c r="L105" s="977">
        <v>3.4099999999999998E-2</v>
      </c>
      <c r="M105" s="1030">
        <v>0.05</v>
      </c>
      <c r="N105" s="1031">
        <v>0.05</v>
      </c>
      <c r="O105" s="1032">
        <v>5.3999999999999999E-2</v>
      </c>
      <c r="P105" s="1032">
        <v>5.3999999999999999E-2</v>
      </c>
      <c r="Q105" s="1032">
        <v>5.2999999999999999E-2</v>
      </c>
      <c r="R105" s="1032">
        <v>5.1999999999999998E-2</v>
      </c>
      <c r="S105" s="1030">
        <v>5.0999999999999997E-2</v>
      </c>
      <c r="T105" s="1033">
        <v>5.2999999999999999E-2</v>
      </c>
      <c r="U105" s="6"/>
      <c r="V105" s="939"/>
      <c r="W105" s="856" t="s">
        <v>2155</v>
      </c>
      <c r="X105" s="950"/>
      <c r="Y105" s="537"/>
      <c r="Z105" s="43"/>
      <c r="AA105" s="14"/>
      <c r="AB105" s="7"/>
      <c r="AC105" s="60"/>
      <c r="AD105" s="60"/>
      <c r="AE105" s="60"/>
      <c r="AF105" s="60"/>
      <c r="AG105" s="60"/>
      <c r="AH105" s="60"/>
      <c r="AI105" s="60"/>
      <c r="AJ105" s="60"/>
      <c r="AK105" s="60"/>
      <c r="AL105" s="60"/>
      <c r="AM105" s="60"/>
      <c r="AN105" s="60"/>
      <c r="AO105" s="60"/>
      <c r="AP105" s="60"/>
      <c r="AQ105" s="519"/>
      <c r="AR105" s="7"/>
      <c r="AS105" s="60"/>
      <c r="AT105" s="60"/>
      <c r="AU105" s="60"/>
      <c r="AV105" s="60"/>
      <c r="AW105" s="60"/>
      <c r="AX105" s="60"/>
      <c r="AY105" s="60"/>
      <c r="AZ105" s="60"/>
      <c r="BA105" s="60"/>
      <c r="BB105" s="60"/>
      <c r="BC105" s="60"/>
      <c r="BD105" s="60"/>
      <c r="BE105" s="60"/>
      <c r="BF105" s="60"/>
      <c r="BG105" s="519"/>
      <c r="BH105" s="950"/>
      <c r="BI105" s="950"/>
      <c r="BJ105" s="950"/>
      <c r="BK105" s="950"/>
      <c r="BL105" s="950"/>
      <c r="BM105" s="950"/>
      <c r="BN105" s="950"/>
      <c r="BO105" s="950"/>
      <c r="BP105" s="950"/>
      <c r="BQ105" s="950"/>
      <c r="BR105" s="950"/>
      <c r="BS105" s="950"/>
      <c r="BT105" s="950"/>
      <c r="BU105" s="950"/>
      <c r="BV105" s="950"/>
      <c r="BW105" s="950"/>
      <c r="BX105" s="950"/>
      <c r="BY105" s="950"/>
      <c r="BZ105" s="950"/>
      <c r="CA105" s="950"/>
      <c r="CB105" s="950"/>
      <c r="CC105" s="950"/>
      <c r="CD105" s="950"/>
      <c r="CE105" s="950"/>
      <c r="CF105" s="950"/>
      <c r="CG105" s="950"/>
      <c r="CH105" s="950"/>
      <c r="CI105" s="950"/>
      <c r="CJ105" s="950"/>
      <c r="CK105" s="950"/>
      <c r="CL105" s="950"/>
      <c r="CM105" s="950"/>
      <c r="CN105" s="950"/>
      <c r="CO105" s="950"/>
      <c r="CP105" s="950"/>
      <c r="CQ105" s="950"/>
      <c r="CR105" s="950"/>
      <c r="CS105" s="950"/>
      <c r="CT105" s="950"/>
      <c r="CU105" s="950"/>
      <c r="CV105" s="950"/>
      <c r="CW105" s="950"/>
      <c r="CX105" s="950"/>
      <c r="CY105" s="950"/>
      <c r="CZ105" s="950"/>
      <c r="DA105" s="950"/>
      <c r="DB105" s="950"/>
      <c r="DC105" s="950"/>
      <c r="DD105" s="950"/>
      <c r="DE105" s="950"/>
      <c r="DF105" s="950"/>
      <c r="DG105" s="950"/>
      <c r="DH105" s="950"/>
      <c r="DI105" s="950"/>
      <c r="DJ105" s="950"/>
      <c r="DK105" s="950"/>
      <c r="DL105" s="950"/>
      <c r="DM105" s="950"/>
      <c r="DN105" s="950"/>
      <c r="DO105" s="950"/>
      <c r="DP105" s="950"/>
      <c r="DQ105" s="950"/>
      <c r="DR105" s="950"/>
      <c r="DS105" s="950"/>
      <c r="DT105" s="950"/>
      <c r="DU105" s="950"/>
      <c r="DV105" s="950"/>
      <c r="DW105" s="950"/>
      <c r="DX105" s="950"/>
      <c r="DY105" s="950"/>
      <c r="DZ105" s="950"/>
      <c r="EA105" s="950"/>
      <c r="EB105" s="950"/>
      <c r="EC105" s="950"/>
      <c r="ED105" s="950"/>
      <c r="EE105" s="950"/>
      <c r="EF105" s="950"/>
    </row>
    <row r="106" spans="2:136" s="949" customFormat="1" x14ac:dyDescent="0.25">
      <c r="B106" s="343">
        <v>34</v>
      </c>
      <c r="C106" s="970" t="s">
        <v>2265</v>
      </c>
      <c r="D106" s="967" t="s">
        <v>2266</v>
      </c>
      <c r="E106" s="331" t="s">
        <v>2160</v>
      </c>
      <c r="F106" s="579">
        <v>2</v>
      </c>
      <c r="G106" s="860">
        <v>0</v>
      </c>
      <c r="H106" s="851">
        <v>0</v>
      </c>
      <c r="I106" s="851">
        <v>0</v>
      </c>
      <c r="J106" s="851">
        <v>0</v>
      </c>
      <c r="K106" s="852">
        <v>0</v>
      </c>
      <c r="L106" s="852">
        <v>37.85</v>
      </c>
      <c r="M106" s="1017">
        <v>59.74</v>
      </c>
      <c r="N106" s="1018">
        <v>62.49</v>
      </c>
      <c r="O106" s="1016">
        <v>56.06</v>
      </c>
      <c r="P106" s="1016">
        <v>57.07</v>
      </c>
      <c r="Q106" s="1016">
        <v>57.66</v>
      </c>
      <c r="R106" s="1016">
        <v>59.03</v>
      </c>
      <c r="S106" s="1017">
        <v>59.82</v>
      </c>
      <c r="T106" s="1019">
        <v>57.927999999999997</v>
      </c>
      <c r="U106" s="6"/>
      <c r="V106" s="939"/>
      <c r="W106" s="856" t="s">
        <v>2079</v>
      </c>
      <c r="X106" s="950"/>
      <c r="Y106" s="537"/>
      <c r="Z106" s="43">
        <f xml:space="preserve"> IF( SUM( AS106:BF106 ) = 0, 0, $AS$6 )</f>
        <v>0</v>
      </c>
      <c r="AA106" s="14"/>
      <c r="AB106" s="7"/>
      <c r="AC106" s="60"/>
      <c r="AD106" s="60"/>
      <c r="AE106" s="60"/>
      <c r="AF106" s="60"/>
      <c r="AG106" s="60"/>
      <c r="AH106" s="60"/>
      <c r="AI106" s="60"/>
      <c r="AJ106" s="60"/>
      <c r="AK106" s="60"/>
      <c r="AL106" s="60"/>
      <c r="AM106" s="60"/>
      <c r="AN106" s="60"/>
      <c r="AO106" s="60"/>
      <c r="AP106" s="60"/>
      <c r="AQ106" s="519"/>
      <c r="AR106" s="7"/>
      <c r="AS106" s="61">
        <f t="shared" ref="AS106:BF107" si="30">IF(G106&lt;0,1,0)</f>
        <v>0</v>
      </c>
      <c r="AT106" s="61">
        <f t="shared" si="30"/>
        <v>0</v>
      </c>
      <c r="AU106" s="61">
        <f t="shared" si="30"/>
        <v>0</v>
      </c>
      <c r="AV106" s="61">
        <f t="shared" si="30"/>
        <v>0</v>
      </c>
      <c r="AW106" s="61">
        <f t="shared" si="30"/>
        <v>0</v>
      </c>
      <c r="AX106" s="61">
        <f t="shared" si="30"/>
        <v>0</v>
      </c>
      <c r="AY106" s="61">
        <f t="shared" si="30"/>
        <v>0</v>
      </c>
      <c r="AZ106" s="61">
        <f t="shared" si="30"/>
        <v>0</v>
      </c>
      <c r="BA106" s="61">
        <f t="shared" si="30"/>
        <v>0</v>
      </c>
      <c r="BB106" s="61">
        <f t="shared" si="30"/>
        <v>0</v>
      </c>
      <c r="BC106" s="61">
        <f t="shared" si="30"/>
        <v>0</v>
      </c>
      <c r="BD106" s="61">
        <f t="shared" si="30"/>
        <v>0</v>
      </c>
      <c r="BE106" s="61">
        <f t="shared" si="30"/>
        <v>0</v>
      </c>
      <c r="BF106" s="61">
        <f t="shared" si="30"/>
        <v>0</v>
      </c>
      <c r="BG106" s="519"/>
      <c r="BH106" s="950"/>
      <c r="BI106" s="950"/>
      <c r="BJ106" s="950"/>
      <c r="BK106" s="950"/>
      <c r="BL106" s="950"/>
      <c r="BM106" s="950"/>
      <c r="BN106" s="950"/>
      <c r="BO106" s="950"/>
      <c r="BP106" s="950"/>
      <c r="BQ106" s="950"/>
      <c r="BR106" s="950"/>
      <c r="BS106" s="950"/>
      <c r="BT106" s="950"/>
      <c r="BU106" s="950"/>
      <c r="BV106" s="950"/>
      <c r="BW106" s="950"/>
      <c r="BX106" s="950"/>
      <c r="BY106" s="950"/>
      <c r="BZ106" s="950"/>
      <c r="CA106" s="950"/>
      <c r="CB106" s="950"/>
      <c r="CC106" s="950"/>
      <c r="CD106" s="950"/>
      <c r="CE106" s="950"/>
      <c r="CF106" s="950"/>
      <c r="CG106" s="950"/>
      <c r="CH106" s="950"/>
      <c r="CI106" s="950"/>
      <c r="CJ106" s="950"/>
      <c r="CK106" s="950"/>
      <c r="CL106" s="950"/>
      <c r="CM106" s="950"/>
      <c r="CN106" s="950"/>
      <c r="CO106" s="950"/>
      <c r="CP106" s="950"/>
      <c r="CQ106" s="950"/>
      <c r="CR106" s="950"/>
      <c r="CS106" s="950"/>
      <c r="CT106" s="950"/>
      <c r="CU106" s="950"/>
      <c r="CV106" s="950"/>
      <c r="CW106" s="950"/>
      <c r="CX106" s="950"/>
      <c r="CY106" s="950"/>
      <c r="CZ106" s="950"/>
      <c r="DA106" s="950"/>
      <c r="DB106" s="950"/>
      <c r="DC106" s="950"/>
      <c r="DD106" s="950"/>
      <c r="DE106" s="950"/>
      <c r="DF106" s="950"/>
      <c r="DG106" s="950"/>
      <c r="DH106" s="950"/>
      <c r="DI106" s="950"/>
      <c r="DJ106" s="950"/>
      <c r="DK106" s="950"/>
      <c r="DL106" s="950"/>
      <c r="DM106" s="950"/>
      <c r="DN106" s="950"/>
      <c r="DO106" s="950"/>
      <c r="DP106" s="950"/>
      <c r="DQ106" s="950"/>
      <c r="DR106" s="950"/>
      <c r="DS106" s="950"/>
      <c r="DT106" s="950"/>
      <c r="DU106" s="950"/>
      <c r="DV106" s="950"/>
      <c r="DW106" s="950"/>
      <c r="DX106" s="950"/>
      <c r="DY106" s="950"/>
      <c r="DZ106" s="950"/>
      <c r="EA106" s="950"/>
      <c r="EB106" s="950"/>
      <c r="EC106" s="950"/>
      <c r="ED106" s="950"/>
      <c r="EE106" s="950"/>
      <c r="EF106" s="950"/>
    </row>
    <row r="107" spans="2:136" s="949" customFormat="1" ht="15.75" thickBot="1" x14ac:dyDescent="0.3">
      <c r="B107" s="861">
        <v>35</v>
      </c>
      <c r="C107" s="980" t="s">
        <v>2267</v>
      </c>
      <c r="D107" s="863" t="s">
        <v>2268</v>
      </c>
      <c r="E107" s="633" t="s">
        <v>41</v>
      </c>
      <c r="F107" s="865">
        <v>3</v>
      </c>
      <c r="G107" s="941">
        <v>0</v>
      </c>
      <c r="H107" s="942">
        <v>0</v>
      </c>
      <c r="I107" s="942">
        <v>0</v>
      </c>
      <c r="J107" s="942">
        <v>0</v>
      </c>
      <c r="K107" s="943">
        <v>0</v>
      </c>
      <c r="L107" s="943">
        <v>1E-3</v>
      </c>
      <c r="M107" s="1020">
        <v>1E-3</v>
      </c>
      <c r="N107" s="1021">
        <v>1E-3</v>
      </c>
      <c r="O107" s="1022">
        <v>1E-3</v>
      </c>
      <c r="P107" s="1022">
        <v>1E-3</v>
      </c>
      <c r="Q107" s="1022">
        <v>1E-3</v>
      </c>
      <c r="R107" s="1022">
        <v>1E-3</v>
      </c>
      <c r="S107" s="1020">
        <v>1E-3</v>
      </c>
      <c r="T107" s="1023">
        <v>1E-3</v>
      </c>
      <c r="U107" s="6"/>
      <c r="V107" s="945"/>
      <c r="W107" s="870" t="s">
        <v>2079</v>
      </c>
      <c r="X107" s="950"/>
      <c r="Y107" s="537"/>
      <c r="Z107" s="43">
        <f xml:space="preserve"> IF( SUM( AS107:BF107 ) = 0, 0, $AS$6 )</f>
        <v>0</v>
      </c>
      <c r="AA107" s="14"/>
      <c r="AB107" s="7"/>
      <c r="AC107" s="60"/>
      <c r="AD107" s="60"/>
      <c r="AE107" s="60"/>
      <c r="AF107" s="60"/>
      <c r="AG107" s="60"/>
      <c r="AH107" s="60"/>
      <c r="AI107" s="60"/>
      <c r="AJ107" s="60"/>
      <c r="AK107" s="60"/>
      <c r="AL107" s="60"/>
      <c r="AM107" s="60"/>
      <c r="AN107" s="60"/>
      <c r="AO107" s="60"/>
      <c r="AP107" s="60"/>
      <c r="AQ107" s="519"/>
      <c r="AR107" s="7"/>
      <c r="AS107" s="61">
        <f t="shared" si="30"/>
        <v>0</v>
      </c>
      <c r="AT107" s="61">
        <f t="shared" si="30"/>
        <v>0</v>
      </c>
      <c r="AU107" s="61">
        <f t="shared" si="30"/>
        <v>0</v>
      </c>
      <c r="AV107" s="61">
        <f t="shared" si="30"/>
        <v>0</v>
      </c>
      <c r="AW107" s="61">
        <f t="shared" si="30"/>
        <v>0</v>
      </c>
      <c r="AX107" s="61">
        <f t="shared" si="30"/>
        <v>0</v>
      </c>
      <c r="AY107" s="61">
        <f t="shared" si="30"/>
        <v>0</v>
      </c>
      <c r="AZ107" s="61">
        <f t="shared" si="30"/>
        <v>0</v>
      </c>
      <c r="BA107" s="61">
        <f t="shared" si="30"/>
        <v>0</v>
      </c>
      <c r="BB107" s="61">
        <f t="shared" si="30"/>
        <v>0</v>
      </c>
      <c r="BC107" s="61">
        <f t="shared" si="30"/>
        <v>0</v>
      </c>
      <c r="BD107" s="61">
        <f t="shared" si="30"/>
        <v>0</v>
      </c>
      <c r="BE107" s="61">
        <f t="shared" si="30"/>
        <v>0</v>
      </c>
      <c r="BF107" s="61">
        <f t="shared" si="30"/>
        <v>0</v>
      </c>
      <c r="BG107" s="519"/>
      <c r="BH107" s="950"/>
      <c r="BI107" s="950"/>
      <c r="BJ107" s="950"/>
      <c r="BK107" s="950"/>
      <c r="BL107" s="950"/>
      <c r="BM107" s="950"/>
      <c r="BN107" s="950"/>
      <c r="BO107" s="950"/>
      <c r="BP107" s="950"/>
      <c r="BQ107" s="950"/>
      <c r="BR107" s="950"/>
      <c r="BS107" s="950"/>
      <c r="BT107" s="950"/>
      <c r="BU107" s="950"/>
      <c r="BV107" s="950"/>
      <c r="BW107" s="950"/>
      <c r="BX107" s="950"/>
      <c r="BY107" s="950"/>
      <c r="BZ107" s="950"/>
      <c r="CA107" s="950"/>
      <c r="CB107" s="950"/>
      <c r="CC107" s="950"/>
      <c r="CD107" s="950"/>
      <c r="CE107" s="950"/>
      <c r="CF107" s="950"/>
      <c r="CG107" s="950"/>
      <c r="CH107" s="950"/>
      <c r="CI107" s="950"/>
      <c r="CJ107" s="950"/>
      <c r="CK107" s="950"/>
      <c r="CL107" s="950"/>
      <c r="CM107" s="950"/>
      <c r="CN107" s="950"/>
      <c r="CO107" s="950"/>
      <c r="CP107" s="950"/>
      <c r="CQ107" s="950"/>
      <c r="CR107" s="950"/>
      <c r="CS107" s="950"/>
      <c r="CT107" s="950"/>
      <c r="CU107" s="950"/>
      <c r="CV107" s="950"/>
      <c r="CW107" s="950"/>
      <c r="CX107" s="950"/>
      <c r="CY107" s="950"/>
      <c r="CZ107" s="950"/>
      <c r="DA107" s="950"/>
      <c r="DB107" s="950"/>
      <c r="DC107" s="950"/>
      <c r="DD107" s="950"/>
      <c r="DE107" s="950"/>
      <c r="DF107" s="950"/>
      <c r="DG107" s="950"/>
      <c r="DH107" s="950"/>
      <c r="DI107" s="950"/>
      <c r="DJ107" s="950"/>
      <c r="DK107" s="950"/>
      <c r="DL107" s="950"/>
      <c r="DM107" s="950"/>
      <c r="DN107" s="950"/>
      <c r="DO107" s="950"/>
      <c r="DP107" s="950"/>
      <c r="DQ107" s="950"/>
      <c r="DR107" s="950"/>
      <c r="DS107" s="950"/>
      <c r="DT107" s="950"/>
      <c r="DU107" s="950"/>
      <c r="DV107" s="950"/>
      <c r="DW107" s="950"/>
      <c r="DX107" s="950"/>
      <c r="DY107" s="950"/>
      <c r="DZ107" s="950"/>
      <c r="EA107" s="950"/>
      <c r="EB107" s="950"/>
      <c r="EC107" s="950"/>
      <c r="ED107" s="950"/>
      <c r="EE107" s="950"/>
      <c r="EF107" s="950"/>
    </row>
    <row r="108" spans="2:136" s="949" customFormat="1" ht="15.75" thickBot="1" x14ac:dyDescent="0.3">
      <c r="B108" s="381"/>
      <c r="C108" s="285"/>
      <c r="D108" s="904"/>
      <c r="E108" s="384"/>
      <c r="F108" s="384"/>
      <c r="G108" s="982"/>
      <c r="H108" s="982"/>
      <c r="I108" s="982"/>
      <c r="J108" s="982"/>
      <c r="K108" s="982"/>
      <c r="L108" s="982"/>
      <c r="M108" s="982"/>
      <c r="N108" s="982"/>
      <c r="O108" s="982"/>
      <c r="P108" s="982"/>
      <c r="Q108" s="982"/>
      <c r="R108" s="982"/>
      <c r="S108" s="982"/>
      <c r="T108" s="982"/>
      <c r="U108" s="6"/>
      <c r="V108" s="934"/>
      <c r="W108" s="833"/>
      <c r="X108" s="950"/>
      <c r="Y108" s="14"/>
      <c r="Z108" s="14"/>
      <c r="AA108" s="14"/>
      <c r="AB108" s="7"/>
      <c r="AC108" s="8"/>
      <c r="AD108" s="8"/>
      <c r="AE108" s="8"/>
      <c r="AF108" s="8"/>
      <c r="AG108" s="8"/>
      <c r="AH108" s="8"/>
      <c r="AI108" s="8"/>
      <c r="AJ108" s="8"/>
      <c r="AK108" s="8"/>
      <c r="AL108" s="8"/>
      <c r="AM108" s="8"/>
      <c r="AN108" s="8"/>
      <c r="AO108" s="8"/>
      <c r="AP108" s="8"/>
      <c r="AQ108" s="7"/>
      <c r="AR108" s="7"/>
      <c r="AS108" s="8"/>
      <c r="AT108" s="8"/>
      <c r="AU108" s="8"/>
      <c r="AV108" s="8"/>
      <c r="AW108" s="8"/>
      <c r="AX108" s="8"/>
      <c r="AY108" s="8"/>
      <c r="AZ108" s="8"/>
      <c r="BA108" s="8"/>
      <c r="BB108" s="8"/>
      <c r="BC108" s="8"/>
      <c r="BD108" s="8"/>
      <c r="BE108" s="8"/>
      <c r="BF108" s="8"/>
      <c r="BG108" s="7"/>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0"/>
      <c r="EA108" s="950"/>
      <c r="EB108" s="950"/>
      <c r="EC108" s="950"/>
      <c r="ED108" s="950"/>
      <c r="EE108" s="950"/>
      <c r="EF108" s="950"/>
    </row>
    <row r="109" spans="2:136" s="949" customFormat="1" ht="15.75" thickBot="1" x14ac:dyDescent="0.3">
      <c r="B109" s="946" t="s">
        <v>2269</v>
      </c>
      <c r="C109" s="947" t="s">
        <v>2270</v>
      </c>
      <c r="D109" s="904"/>
      <c r="E109" s="933"/>
      <c r="F109" s="905"/>
      <c r="G109" s="823"/>
      <c r="H109" s="823"/>
      <c r="I109" s="823"/>
      <c r="J109" s="823"/>
      <c r="K109" s="823"/>
      <c r="L109" s="257"/>
      <c r="M109" s="948"/>
      <c r="R109" s="950"/>
      <c r="S109" s="950"/>
      <c r="T109" s="950"/>
      <c r="U109" s="951"/>
      <c r="V109" s="952"/>
      <c r="W109" s="950"/>
      <c r="X109" s="950"/>
      <c r="Y109" s="14"/>
      <c r="Z109" s="14"/>
      <c r="AA109" s="14"/>
      <c r="AB109" s="7"/>
      <c r="AC109" s="8"/>
      <c r="AD109" s="8"/>
      <c r="AE109" s="8"/>
      <c r="AF109" s="8"/>
      <c r="AG109" s="8"/>
      <c r="AH109" s="8"/>
      <c r="AI109" s="8"/>
      <c r="AJ109" s="8"/>
      <c r="AK109" s="8"/>
      <c r="AL109" s="8"/>
      <c r="AM109" s="8"/>
      <c r="AN109" s="8"/>
      <c r="AO109" s="8"/>
      <c r="AP109" s="8"/>
      <c r="AQ109" s="7"/>
      <c r="AR109" s="7"/>
      <c r="AS109" s="8"/>
      <c r="AT109" s="8"/>
      <c r="AU109" s="8"/>
      <c r="AV109" s="8"/>
      <c r="AW109" s="8"/>
      <c r="AX109" s="8"/>
      <c r="AY109" s="8"/>
      <c r="AZ109" s="8"/>
      <c r="BA109" s="8"/>
      <c r="BB109" s="8"/>
      <c r="BC109" s="8"/>
      <c r="BD109" s="8"/>
      <c r="BE109" s="8"/>
      <c r="BF109" s="8"/>
      <c r="BG109" s="7"/>
      <c r="BH109" s="950"/>
      <c r="BI109" s="950"/>
      <c r="BJ109" s="950"/>
      <c r="BK109" s="950"/>
      <c r="BL109" s="950"/>
      <c r="BM109" s="950"/>
      <c r="BN109" s="950"/>
      <c r="BO109" s="950"/>
      <c r="BP109" s="950"/>
      <c r="BQ109" s="950"/>
      <c r="BR109" s="950"/>
      <c r="BS109" s="950"/>
      <c r="BT109" s="950"/>
      <c r="BU109" s="950"/>
      <c r="BV109" s="950"/>
      <c r="BW109" s="950"/>
      <c r="BX109" s="950"/>
      <c r="BY109" s="950"/>
      <c r="BZ109" s="950"/>
      <c r="CA109" s="950"/>
      <c r="CB109" s="950"/>
      <c r="CC109" s="950"/>
      <c r="CD109" s="950"/>
      <c r="CE109" s="950"/>
      <c r="CF109" s="950"/>
      <c r="CG109" s="950"/>
      <c r="CH109" s="950"/>
      <c r="CI109" s="950"/>
      <c r="CJ109" s="950"/>
      <c r="CK109" s="950"/>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0"/>
      <c r="DG109" s="950"/>
      <c r="DH109" s="950"/>
      <c r="DI109" s="950"/>
      <c r="DJ109" s="950"/>
      <c r="DK109" s="950"/>
      <c r="DL109" s="950"/>
      <c r="DM109" s="950"/>
      <c r="DN109" s="950"/>
      <c r="DO109" s="950"/>
      <c r="DP109" s="950"/>
      <c r="DQ109" s="950"/>
      <c r="DR109" s="950"/>
      <c r="DS109" s="950"/>
      <c r="DT109" s="950"/>
      <c r="DU109" s="950"/>
      <c r="DV109" s="950"/>
      <c r="DW109" s="950"/>
      <c r="DX109" s="950"/>
      <c r="DY109" s="950"/>
      <c r="DZ109" s="950"/>
      <c r="EA109" s="950"/>
      <c r="EB109" s="950"/>
      <c r="EC109" s="950"/>
      <c r="ED109" s="950"/>
      <c r="EE109" s="950"/>
      <c r="EF109" s="950"/>
    </row>
    <row r="110" spans="2:136" s="949" customFormat="1" x14ac:dyDescent="0.25">
      <c r="B110" s="834">
        <v>27</v>
      </c>
      <c r="C110" s="953" t="s">
        <v>2271</v>
      </c>
      <c r="D110" s="836" t="s">
        <v>2272</v>
      </c>
      <c r="E110" s="954" t="s">
        <v>2139</v>
      </c>
      <c r="F110" s="955">
        <v>0</v>
      </c>
      <c r="G110" s="1349" t="s">
        <v>2273</v>
      </c>
      <c r="H110" s="1350"/>
      <c r="I110" s="1351"/>
      <c r="M110" s="956"/>
      <c r="N110" s="956"/>
      <c r="O110" s="956"/>
      <c r="P110" s="956"/>
      <c r="Q110" s="956"/>
      <c r="R110" s="956"/>
      <c r="S110" s="956"/>
      <c r="T110" s="956"/>
      <c r="U110" s="6"/>
      <c r="V110" s="937"/>
      <c r="W110" s="884"/>
      <c r="X110" s="950"/>
      <c r="Y110" s="537"/>
      <c r="Z110" s="537"/>
      <c r="AA110" s="14"/>
      <c r="AB110" s="7"/>
      <c r="AC110" s="60"/>
      <c r="AD110" s="60"/>
      <c r="AE110" s="60"/>
      <c r="AF110" s="60"/>
      <c r="AG110" s="60"/>
      <c r="AH110" s="60"/>
      <c r="AI110" s="60"/>
      <c r="AJ110" s="60"/>
      <c r="AK110" s="60"/>
      <c r="AL110" s="60"/>
      <c r="AM110" s="60"/>
      <c r="AN110" s="60"/>
      <c r="AO110" s="60"/>
      <c r="AP110" s="60"/>
      <c r="AQ110" s="7"/>
      <c r="AR110" s="7"/>
      <c r="AS110" s="60"/>
      <c r="AT110" s="60"/>
      <c r="AU110" s="60"/>
      <c r="AV110" s="60"/>
      <c r="AW110" s="60"/>
      <c r="AX110" s="60"/>
      <c r="AY110" s="60"/>
      <c r="AZ110" s="60"/>
      <c r="BA110" s="60"/>
      <c r="BB110" s="60"/>
      <c r="BC110" s="60"/>
      <c r="BD110" s="60"/>
      <c r="BE110" s="60"/>
      <c r="BF110" s="60"/>
      <c r="BG110" s="7"/>
      <c r="BH110" s="950"/>
      <c r="BI110" s="950"/>
      <c r="BJ110" s="950"/>
      <c r="BK110" s="950"/>
      <c r="BL110" s="950"/>
      <c r="BM110" s="950"/>
      <c r="BN110" s="950"/>
      <c r="BO110" s="950"/>
      <c r="BP110" s="950"/>
      <c r="BQ110" s="950"/>
      <c r="BR110" s="950"/>
      <c r="BS110" s="950"/>
      <c r="BT110" s="950"/>
      <c r="BU110" s="950"/>
      <c r="BV110" s="950"/>
      <c r="BW110" s="950"/>
      <c r="BX110" s="950"/>
      <c r="BY110" s="950"/>
      <c r="BZ110" s="950"/>
      <c r="CA110" s="950"/>
      <c r="CB110" s="950"/>
      <c r="CC110" s="950"/>
      <c r="CD110" s="950"/>
      <c r="CE110" s="950"/>
      <c r="CF110" s="950"/>
      <c r="CG110" s="950"/>
      <c r="CH110" s="950"/>
      <c r="CI110" s="950"/>
      <c r="CJ110" s="950"/>
      <c r="CK110" s="950"/>
      <c r="CL110" s="950"/>
      <c r="CM110" s="950"/>
      <c r="CN110" s="950"/>
      <c r="CO110" s="950"/>
      <c r="CP110" s="950"/>
      <c r="CQ110" s="950"/>
      <c r="CR110" s="950"/>
      <c r="CS110" s="950"/>
      <c r="CT110" s="950"/>
      <c r="CU110" s="950"/>
      <c r="CV110" s="950"/>
      <c r="CW110" s="950"/>
      <c r="CX110" s="950"/>
      <c r="CY110" s="950"/>
      <c r="CZ110" s="950"/>
      <c r="DA110" s="950"/>
      <c r="DB110" s="950"/>
      <c r="DC110" s="950"/>
      <c r="DD110" s="950"/>
      <c r="DE110" s="950"/>
      <c r="DF110" s="950"/>
      <c r="DG110" s="950"/>
      <c r="DH110" s="950"/>
      <c r="DI110" s="950"/>
      <c r="DJ110" s="950"/>
      <c r="DK110" s="950"/>
      <c r="DL110" s="950"/>
      <c r="DM110" s="950"/>
      <c r="DN110" s="950"/>
      <c r="DO110" s="950"/>
      <c r="DP110" s="950"/>
      <c r="DQ110" s="950"/>
      <c r="DR110" s="950"/>
      <c r="DS110" s="950"/>
      <c r="DT110" s="950"/>
      <c r="DU110" s="950"/>
      <c r="DV110" s="950"/>
      <c r="DW110" s="950"/>
      <c r="DX110" s="950"/>
      <c r="DY110" s="950"/>
      <c r="DZ110" s="950"/>
      <c r="EA110" s="950"/>
      <c r="EB110" s="950"/>
      <c r="EC110" s="950"/>
      <c r="ED110" s="950"/>
      <c r="EE110" s="950"/>
      <c r="EF110" s="950"/>
    </row>
    <row r="111" spans="2:136" s="949" customFormat="1" x14ac:dyDescent="0.25">
      <c r="B111" s="957">
        <v>28</v>
      </c>
      <c r="C111" s="958" t="s">
        <v>2274</v>
      </c>
      <c r="D111" s="848" t="s">
        <v>2275</v>
      </c>
      <c r="E111" s="959" t="s">
        <v>2139</v>
      </c>
      <c r="F111" s="960">
        <v>0</v>
      </c>
      <c r="G111" s="1346"/>
      <c r="H111" s="1347"/>
      <c r="I111" s="1348"/>
      <c r="M111" s="956"/>
      <c r="N111" s="956"/>
      <c r="O111" s="956"/>
      <c r="P111" s="956"/>
      <c r="Q111" s="956"/>
      <c r="R111" s="956"/>
      <c r="S111" s="956"/>
      <c r="T111" s="956"/>
      <c r="U111" s="6"/>
      <c r="V111" s="961" t="s">
        <v>2144</v>
      </c>
      <c r="W111" s="962"/>
      <c r="X111" s="950"/>
      <c r="Y111" s="537"/>
      <c r="Z111" s="537"/>
      <c r="AA111" s="14"/>
      <c r="AB111" s="7"/>
      <c r="AC111" s="60"/>
      <c r="AD111" s="60"/>
      <c r="AE111" s="60"/>
      <c r="AF111" s="60"/>
      <c r="AG111" s="60"/>
      <c r="AH111" s="60"/>
      <c r="AI111" s="60"/>
      <c r="AJ111" s="60"/>
      <c r="AK111" s="60"/>
      <c r="AL111" s="60"/>
      <c r="AM111" s="60"/>
      <c r="AN111" s="60"/>
      <c r="AO111" s="60"/>
      <c r="AP111" s="60"/>
      <c r="AQ111" s="7"/>
      <c r="AR111" s="7"/>
      <c r="AS111" s="60"/>
      <c r="AT111" s="60"/>
      <c r="AU111" s="60"/>
      <c r="AV111" s="60"/>
      <c r="AW111" s="60"/>
      <c r="AX111" s="60"/>
      <c r="AY111" s="60"/>
      <c r="AZ111" s="60"/>
      <c r="BA111" s="60"/>
      <c r="BB111" s="60"/>
      <c r="BC111" s="60"/>
      <c r="BD111" s="60"/>
      <c r="BE111" s="60"/>
      <c r="BF111" s="60"/>
      <c r="BG111" s="7"/>
      <c r="BH111" s="950"/>
      <c r="BI111" s="950"/>
      <c r="BJ111" s="950"/>
      <c r="BK111" s="950"/>
      <c r="BL111" s="950"/>
      <c r="BM111" s="950"/>
      <c r="BN111" s="950"/>
      <c r="BO111" s="950"/>
      <c r="BP111" s="950"/>
      <c r="BQ111" s="950"/>
      <c r="BR111" s="950"/>
      <c r="BS111" s="950"/>
      <c r="BT111" s="950"/>
      <c r="BU111" s="950"/>
      <c r="BV111" s="950"/>
      <c r="BW111" s="950"/>
      <c r="BX111" s="950"/>
      <c r="BY111" s="950"/>
      <c r="BZ111" s="950"/>
      <c r="CA111" s="950"/>
      <c r="CB111" s="950"/>
      <c r="CC111" s="950"/>
      <c r="CD111" s="950"/>
      <c r="CE111" s="950"/>
      <c r="CF111" s="950"/>
      <c r="CG111" s="950"/>
      <c r="CH111" s="950"/>
      <c r="CI111" s="950"/>
      <c r="CJ111" s="950"/>
      <c r="CK111" s="950"/>
      <c r="CL111" s="950"/>
      <c r="CM111" s="950"/>
      <c r="CN111" s="950"/>
      <c r="CO111" s="950"/>
      <c r="CP111" s="950"/>
      <c r="CQ111" s="950"/>
      <c r="CR111" s="950"/>
      <c r="CS111" s="950"/>
      <c r="CT111" s="950"/>
      <c r="CU111" s="950"/>
      <c r="CV111" s="950"/>
      <c r="CW111" s="950"/>
      <c r="CX111" s="950"/>
      <c r="CY111" s="950"/>
      <c r="CZ111" s="950"/>
      <c r="DA111" s="950"/>
      <c r="DB111" s="950"/>
      <c r="DC111" s="950"/>
      <c r="DD111" s="950"/>
      <c r="DE111" s="950"/>
      <c r="DF111" s="950"/>
      <c r="DG111" s="950"/>
      <c r="DH111" s="950"/>
      <c r="DI111" s="950"/>
      <c r="DJ111" s="950"/>
      <c r="DK111" s="950"/>
      <c r="DL111" s="950"/>
      <c r="DM111" s="950"/>
      <c r="DN111" s="950"/>
      <c r="DO111" s="950"/>
      <c r="DP111" s="950"/>
      <c r="DQ111" s="950"/>
      <c r="DR111" s="950"/>
      <c r="DS111" s="950"/>
      <c r="DT111" s="950"/>
      <c r="DU111" s="950"/>
      <c r="DV111" s="950"/>
      <c r="DW111" s="950"/>
      <c r="DX111" s="950"/>
      <c r="DY111" s="950"/>
      <c r="DZ111" s="950"/>
      <c r="EA111" s="950"/>
      <c r="EB111" s="950"/>
      <c r="EC111" s="950"/>
      <c r="ED111" s="950"/>
      <c r="EE111" s="950"/>
      <c r="EF111" s="950"/>
    </row>
    <row r="112" spans="2:136" s="949" customFormat="1" ht="15.75" thickBot="1" x14ac:dyDescent="0.3">
      <c r="B112" s="343">
        <v>29</v>
      </c>
      <c r="C112" s="963" t="s">
        <v>2276</v>
      </c>
      <c r="D112" s="848" t="s">
        <v>2277</v>
      </c>
      <c r="E112" s="959" t="s">
        <v>2139</v>
      </c>
      <c r="F112" s="960">
        <v>0</v>
      </c>
      <c r="G112" s="1346" t="s">
        <v>2273</v>
      </c>
      <c r="H112" s="1347"/>
      <c r="I112" s="1348"/>
      <c r="J112" s="964"/>
      <c r="K112" s="965"/>
      <c r="L112" s="965"/>
      <c r="M112" s="966"/>
      <c r="N112" s="966"/>
      <c r="O112" s="966"/>
      <c r="P112" s="966"/>
      <c r="Q112" s="966"/>
      <c r="R112" s="966"/>
      <c r="S112" s="966"/>
      <c r="T112" s="966"/>
      <c r="U112" s="6"/>
      <c r="V112" s="939"/>
      <c r="W112" s="856"/>
      <c r="X112" s="950"/>
      <c r="Y112" s="537"/>
      <c r="Z112" s="537"/>
      <c r="AA112" s="14"/>
      <c r="AB112" s="7"/>
      <c r="AC112" s="60"/>
      <c r="AD112" s="60"/>
      <c r="AE112" s="60"/>
      <c r="AF112" s="60"/>
      <c r="AG112" s="60"/>
      <c r="AH112" s="60"/>
      <c r="AI112" s="60"/>
      <c r="AJ112" s="60"/>
      <c r="AK112" s="60"/>
      <c r="AL112" s="60"/>
      <c r="AM112" s="60"/>
      <c r="AN112" s="60"/>
      <c r="AO112" s="60"/>
      <c r="AP112" s="60"/>
      <c r="AQ112" s="7"/>
      <c r="AR112" s="7"/>
      <c r="AS112" s="60"/>
      <c r="AT112" s="60"/>
      <c r="AU112" s="60"/>
      <c r="AV112" s="60"/>
      <c r="AW112" s="60"/>
      <c r="AX112" s="60"/>
      <c r="AY112" s="60"/>
      <c r="AZ112" s="60"/>
      <c r="BA112" s="60"/>
      <c r="BB112" s="60"/>
      <c r="BC112" s="60"/>
      <c r="BD112" s="60"/>
      <c r="BE112" s="60"/>
      <c r="BF112" s="60"/>
      <c r="BG112" s="7"/>
      <c r="BH112" s="950"/>
      <c r="BI112" s="950"/>
      <c r="BJ112" s="950"/>
      <c r="BK112" s="950"/>
      <c r="BL112" s="950"/>
      <c r="BM112" s="950"/>
      <c r="BN112" s="950"/>
      <c r="BO112" s="950"/>
      <c r="BP112" s="950"/>
      <c r="BQ112" s="950"/>
      <c r="BR112" s="950"/>
      <c r="BS112" s="950"/>
      <c r="BT112" s="950"/>
      <c r="BU112" s="950"/>
      <c r="BV112" s="950"/>
      <c r="BW112" s="950"/>
      <c r="BX112" s="950"/>
      <c r="BY112" s="950"/>
      <c r="BZ112" s="950"/>
      <c r="CA112" s="950"/>
      <c r="CB112" s="950"/>
      <c r="CC112" s="950"/>
      <c r="CD112" s="950"/>
      <c r="CE112" s="950"/>
      <c r="CF112" s="950"/>
      <c r="CG112" s="950"/>
      <c r="CH112" s="950"/>
      <c r="CI112" s="950"/>
      <c r="CJ112" s="950"/>
      <c r="CK112" s="950"/>
      <c r="CL112" s="950"/>
      <c r="CM112" s="950"/>
      <c r="CN112" s="950"/>
      <c r="CO112" s="950"/>
      <c r="CP112" s="950"/>
      <c r="CQ112" s="950"/>
      <c r="CR112" s="950"/>
      <c r="CS112" s="950"/>
      <c r="CT112" s="950"/>
      <c r="CU112" s="950"/>
      <c r="CV112" s="950"/>
      <c r="CW112" s="950"/>
      <c r="CX112" s="950"/>
      <c r="CY112" s="950"/>
      <c r="CZ112" s="950"/>
      <c r="DA112" s="950"/>
      <c r="DB112" s="950"/>
      <c r="DC112" s="950"/>
      <c r="DD112" s="950"/>
      <c r="DE112" s="950"/>
      <c r="DF112" s="950"/>
      <c r="DG112" s="950"/>
      <c r="DH112" s="950"/>
      <c r="DI112" s="950"/>
      <c r="DJ112" s="950"/>
      <c r="DK112" s="950"/>
      <c r="DL112" s="950"/>
      <c r="DM112" s="950"/>
      <c r="DN112" s="950"/>
      <c r="DO112" s="950"/>
      <c r="DP112" s="950"/>
      <c r="DQ112" s="950"/>
      <c r="DR112" s="950"/>
      <c r="DS112" s="950"/>
      <c r="DT112" s="950"/>
      <c r="DU112" s="950"/>
      <c r="DV112" s="950"/>
      <c r="DW112" s="950"/>
      <c r="DX112" s="950"/>
      <c r="DY112" s="950"/>
      <c r="DZ112" s="950"/>
      <c r="EA112" s="950"/>
      <c r="EB112" s="950"/>
      <c r="EC112" s="950"/>
      <c r="ED112" s="950"/>
      <c r="EE112" s="950"/>
      <c r="EF112" s="950"/>
    </row>
    <row r="113" spans="2:136" s="949" customFormat="1" x14ac:dyDescent="0.25">
      <c r="B113" s="343">
        <v>30</v>
      </c>
      <c r="C113" s="963" t="s">
        <v>2278</v>
      </c>
      <c r="D113" s="967" t="s">
        <v>2279</v>
      </c>
      <c r="E113" s="959" t="s">
        <v>2150</v>
      </c>
      <c r="F113" s="968">
        <v>0</v>
      </c>
      <c r="G113" s="860">
        <v>0</v>
      </c>
      <c r="H113" s="851">
        <v>0</v>
      </c>
      <c r="I113" s="851">
        <v>0</v>
      </c>
      <c r="J113" s="839">
        <v>0</v>
      </c>
      <c r="K113" s="840">
        <v>0</v>
      </c>
      <c r="L113" s="840">
        <v>0</v>
      </c>
      <c r="M113" s="840">
        <v>0</v>
      </c>
      <c r="N113" s="841">
        <v>0</v>
      </c>
      <c r="O113" s="839">
        <v>0</v>
      </c>
      <c r="P113" s="839">
        <v>0</v>
      </c>
      <c r="Q113" s="839">
        <v>0</v>
      </c>
      <c r="R113" s="839">
        <v>0</v>
      </c>
      <c r="S113" s="840">
        <v>0</v>
      </c>
      <c r="T113" s="969">
        <v>0</v>
      </c>
      <c r="U113" s="6"/>
      <c r="V113" s="939"/>
      <c r="W113" s="856" t="s">
        <v>2079</v>
      </c>
      <c r="X113" s="950"/>
      <c r="Y113" s="537"/>
      <c r="Z113" s="43">
        <f xml:space="preserve"> IF( SUM( AS113:BF113 ) = 0, 0, $AS$6 )</f>
        <v>0</v>
      </c>
      <c r="AA113" s="14"/>
      <c r="AB113" s="7"/>
      <c r="AC113" s="60"/>
      <c r="AD113" s="60"/>
      <c r="AE113" s="60"/>
      <c r="AF113" s="60"/>
      <c r="AG113" s="60"/>
      <c r="AH113" s="60"/>
      <c r="AI113" s="60"/>
      <c r="AJ113" s="60"/>
      <c r="AK113" s="60"/>
      <c r="AL113" s="60"/>
      <c r="AM113" s="60"/>
      <c r="AN113" s="60"/>
      <c r="AO113" s="60"/>
      <c r="AP113" s="60"/>
      <c r="AQ113" s="147"/>
      <c r="AR113" s="7"/>
      <c r="AS113" s="61">
        <f t="shared" ref="AS113:BF114" si="31">IF(G113&lt;0,1,0)</f>
        <v>0</v>
      </c>
      <c r="AT113" s="61">
        <f t="shared" si="31"/>
        <v>0</v>
      </c>
      <c r="AU113" s="61">
        <f t="shared" si="31"/>
        <v>0</v>
      </c>
      <c r="AV113" s="61">
        <f t="shared" si="31"/>
        <v>0</v>
      </c>
      <c r="AW113" s="61">
        <f t="shared" si="31"/>
        <v>0</v>
      </c>
      <c r="AX113" s="61">
        <f t="shared" si="31"/>
        <v>0</v>
      </c>
      <c r="AY113" s="61">
        <f t="shared" si="31"/>
        <v>0</v>
      </c>
      <c r="AZ113" s="61">
        <f t="shared" si="31"/>
        <v>0</v>
      </c>
      <c r="BA113" s="61">
        <f t="shared" si="31"/>
        <v>0</v>
      </c>
      <c r="BB113" s="61">
        <f t="shared" si="31"/>
        <v>0</v>
      </c>
      <c r="BC113" s="61">
        <f t="shared" si="31"/>
        <v>0</v>
      </c>
      <c r="BD113" s="61">
        <f t="shared" si="31"/>
        <v>0</v>
      </c>
      <c r="BE113" s="61">
        <f t="shared" si="31"/>
        <v>0</v>
      </c>
      <c r="BF113" s="61">
        <f t="shared" si="31"/>
        <v>0</v>
      </c>
      <c r="BG113" s="147"/>
      <c r="BH113" s="950"/>
      <c r="BI113" s="950"/>
      <c r="BJ113" s="950"/>
      <c r="BK113" s="950"/>
      <c r="BL113" s="950"/>
      <c r="BM113" s="950"/>
      <c r="BN113" s="950"/>
      <c r="BO113" s="950"/>
      <c r="BP113" s="950"/>
      <c r="BQ113" s="950"/>
      <c r="BR113" s="950"/>
      <c r="BS113" s="950"/>
      <c r="BT113" s="950"/>
      <c r="BU113" s="950"/>
      <c r="BV113" s="950"/>
      <c r="BW113" s="950"/>
      <c r="BX113" s="950"/>
      <c r="BY113" s="950"/>
      <c r="BZ113" s="950"/>
      <c r="CA113" s="950"/>
      <c r="CB113" s="950"/>
      <c r="CC113" s="950"/>
      <c r="CD113" s="950"/>
      <c r="CE113" s="950"/>
      <c r="CF113" s="950"/>
      <c r="CG113" s="950"/>
      <c r="CH113" s="950"/>
      <c r="CI113" s="950"/>
      <c r="CJ113" s="950"/>
      <c r="CK113" s="950"/>
      <c r="CL113" s="950"/>
      <c r="CM113" s="950"/>
      <c r="CN113" s="950"/>
      <c r="CO113" s="950"/>
      <c r="CP113" s="950"/>
      <c r="CQ113" s="950"/>
      <c r="CR113" s="950"/>
      <c r="CS113" s="950"/>
      <c r="CT113" s="950"/>
      <c r="CU113" s="950"/>
      <c r="CV113" s="950"/>
      <c r="CW113" s="950"/>
      <c r="CX113" s="950"/>
      <c r="CY113" s="950"/>
      <c r="CZ113" s="950"/>
      <c r="DA113" s="950"/>
      <c r="DB113" s="950"/>
      <c r="DC113" s="950"/>
      <c r="DD113" s="950"/>
      <c r="DE113" s="950"/>
      <c r="DF113" s="950"/>
      <c r="DG113" s="950"/>
      <c r="DH113" s="950"/>
      <c r="DI113" s="950"/>
      <c r="DJ113" s="950"/>
      <c r="DK113" s="950"/>
      <c r="DL113" s="950"/>
      <c r="DM113" s="950"/>
      <c r="DN113" s="950"/>
      <c r="DO113" s="950"/>
      <c r="DP113" s="950"/>
      <c r="DQ113" s="950"/>
      <c r="DR113" s="950"/>
      <c r="DS113" s="950"/>
      <c r="DT113" s="950"/>
      <c r="DU113" s="950"/>
      <c r="DV113" s="950"/>
      <c r="DW113" s="950"/>
      <c r="DX113" s="950"/>
      <c r="DY113" s="950"/>
      <c r="DZ113" s="950"/>
      <c r="EA113" s="950"/>
      <c r="EB113" s="950"/>
      <c r="EC113" s="950"/>
      <c r="ED113" s="950"/>
      <c r="EE113" s="950"/>
      <c r="EF113" s="950"/>
    </row>
    <row r="114" spans="2:136" s="949" customFormat="1" x14ac:dyDescent="0.25">
      <c r="B114" s="343">
        <v>31</v>
      </c>
      <c r="C114" s="970" t="s">
        <v>2280</v>
      </c>
      <c r="D114" s="971" t="s">
        <v>2281</v>
      </c>
      <c r="E114" s="959" t="s">
        <v>2150</v>
      </c>
      <c r="F114" s="968">
        <v>0</v>
      </c>
      <c r="G114" s="860">
        <v>0</v>
      </c>
      <c r="H114" s="851">
        <v>0</v>
      </c>
      <c r="I114" s="851">
        <v>0</v>
      </c>
      <c r="J114" s="851">
        <v>0</v>
      </c>
      <c r="K114" s="852">
        <v>0</v>
      </c>
      <c r="L114" s="852">
        <v>0</v>
      </c>
      <c r="M114" s="852">
        <v>0</v>
      </c>
      <c r="N114" s="853">
        <v>0</v>
      </c>
      <c r="O114" s="851">
        <v>0</v>
      </c>
      <c r="P114" s="851">
        <v>0</v>
      </c>
      <c r="Q114" s="851">
        <v>0</v>
      </c>
      <c r="R114" s="851">
        <v>0</v>
      </c>
      <c r="S114" s="852">
        <v>0</v>
      </c>
      <c r="T114" s="972">
        <v>0</v>
      </c>
      <c r="U114" s="6"/>
      <c r="V114" s="939"/>
      <c r="W114" s="856" t="s">
        <v>2079</v>
      </c>
      <c r="X114" s="950"/>
      <c r="Y114" s="537"/>
      <c r="Z114" s="43">
        <f xml:space="preserve"> IF( SUM( AS114:BF114 ) = 0, 0, $AS$6 )</f>
        <v>0</v>
      </c>
      <c r="AA114" s="14"/>
      <c r="AB114" s="7"/>
      <c r="AC114" s="60"/>
      <c r="AD114" s="60"/>
      <c r="AE114" s="60"/>
      <c r="AF114" s="60"/>
      <c r="AG114" s="60"/>
      <c r="AH114" s="60"/>
      <c r="AI114" s="60"/>
      <c r="AJ114" s="60"/>
      <c r="AK114" s="60"/>
      <c r="AL114" s="60"/>
      <c r="AM114" s="60"/>
      <c r="AN114" s="60"/>
      <c r="AO114" s="60"/>
      <c r="AP114" s="60"/>
      <c r="AQ114" s="147"/>
      <c r="AR114" s="7"/>
      <c r="AS114" s="61">
        <f t="shared" si="31"/>
        <v>0</v>
      </c>
      <c r="AT114" s="61">
        <f t="shared" si="31"/>
        <v>0</v>
      </c>
      <c r="AU114" s="61">
        <f t="shared" si="31"/>
        <v>0</v>
      </c>
      <c r="AV114" s="61">
        <f t="shared" si="31"/>
        <v>0</v>
      </c>
      <c r="AW114" s="61">
        <f t="shared" si="31"/>
        <v>0</v>
      </c>
      <c r="AX114" s="61">
        <f t="shared" si="31"/>
        <v>0</v>
      </c>
      <c r="AY114" s="61">
        <f t="shared" si="31"/>
        <v>0</v>
      </c>
      <c r="AZ114" s="61">
        <f t="shared" si="31"/>
        <v>0</v>
      </c>
      <c r="BA114" s="61">
        <f t="shared" si="31"/>
        <v>0</v>
      </c>
      <c r="BB114" s="61">
        <f t="shared" si="31"/>
        <v>0</v>
      </c>
      <c r="BC114" s="61">
        <f t="shared" si="31"/>
        <v>0</v>
      </c>
      <c r="BD114" s="61">
        <f t="shared" si="31"/>
        <v>0</v>
      </c>
      <c r="BE114" s="61">
        <f t="shared" si="31"/>
        <v>0</v>
      </c>
      <c r="BF114" s="61">
        <f t="shared" si="31"/>
        <v>0</v>
      </c>
      <c r="BG114" s="147"/>
      <c r="BH114" s="950"/>
      <c r="BI114" s="950"/>
      <c r="BJ114" s="950"/>
      <c r="BK114" s="950"/>
      <c r="BL114" s="950"/>
      <c r="BM114" s="950"/>
      <c r="BN114" s="950"/>
      <c r="BO114" s="950"/>
      <c r="BP114" s="950"/>
      <c r="BQ114" s="950"/>
      <c r="BR114" s="950"/>
      <c r="BS114" s="950"/>
      <c r="BT114" s="950"/>
      <c r="BU114" s="950"/>
      <c r="BV114" s="950"/>
      <c r="BW114" s="950"/>
      <c r="BX114" s="950"/>
      <c r="BY114" s="950"/>
      <c r="BZ114" s="950"/>
      <c r="CA114" s="950"/>
      <c r="CB114" s="950"/>
      <c r="CC114" s="950"/>
      <c r="CD114" s="950"/>
      <c r="CE114" s="950"/>
      <c r="CF114" s="950"/>
      <c r="CG114" s="950"/>
      <c r="CH114" s="950"/>
      <c r="CI114" s="950"/>
      <c r="CJ114" s="950"/>
      <c r="CK114" s="950"/>
      <c r="CL114" s="950"/>
      <c r="CM114" s="950"/>
      <c r="CN114" s="950"/>
      <c r="CO114" s="950"/>
      <c r="CP114" s="950"/>
      <c r="CQ114" s="950"/>
      <c r="CR114" s="950"/>
      <c r="CS114" s="950"/>
      <c r="CT114" s="950"/>
      <c r="CU114" s="950"/>
      <c r="CV114" s="950"/>
      <c r="CW114" s="950"/>
      <c r="CX114" s="950"/>
      <c r="CY114" s="950"/>
      <c r="CZ114" s="950"/>
      <c r="DA114" s="950"/>
      <c r="DB114" s="950"/>
      <c r="DC114" s="950"/>
      <c r="DD114" s="950"/>
      <c r="DE114" s="950"/>
      <c r="DF114" s="950"/>
      <c r="DG114" s="950"/>
      <c r="DH114" s="950"/>
      <c r="DI114" s="950"/>
      <c r="DJ114" s="950"/>
      <c r="DK114" s="950"/>
      <c r="DL114" s="950"/>
      <c r="DM114" s="950"/>
      <c r="DN114" s="950"/>
      <c r="DO114" s="950"/>
      <c r="DP114" s="950"/>
      <c r="DQ114" s="950"/>
      <c r="DR114" s="950"/>
      <c r="DS114" s="950"/>
      <c r="DT114" s="950"/>
      <c r="DU114" s="950"/>
      <c r="DV114" s="950"/>
      <c r="DW114" s="950"/>
      <c r="DX114" s="950"/>
      <c r="DY114" s="950"/>
      <c r="DZ114" s="950"/>
      <c r="EA114" s="950"/>
      <c r="EB114" s="950"/>
      <c r="EC114" s="950"/>
      <c r="ED114" s="950"/>
      <c r="EE114" s="950"/>
      <c r="EF114" s="950"/>
    </row>
    <row r="115" spans="2:136" s="949" customFormat="1" x14ac:dyDescent="0.25">
      <c r="B115" s="343">
        <v>32</v>
      </c>
      <c r="C115" s="973" t="s">
        <v>2282</v>
      </c>
      <c r="D115" s="848" t="s">
        <v>2283</v>
      </c>
      <c r="E115" s="974" t="s">
        <v>2109</v>
      </c>
      <c r="F115" s="850">
        <v>2</v>
      </c>
      <c r="G115" s="860">
        <v>0</v>
      </c>
      <c r="H115" s="851">
        <v>0</v>
      </c>
      <c r="I115" s="851">
        <v>0</v>
      </c>
      <c r="J115" s="851">
        <v>0</v>
      </c>
      <c r="K115" s="852">
        <v>0</v>
      </c>
      <c r="L115" s="852">
        <v>0</v>
      </c>
      <c r="M115" s="852">
        <v>0</v>
      </c>
      <c r="N115" s="853">
        <v>0</v>
      </c>
      <c r="O115" s="851">
        <v>0</v>
      </c>
      <c r="P115" s="851">
        <v>0</v>
      </c>
      <c r="Q115" s="851">
        <v>0</v>
      </c>
      <c r="R115" s="851">
        <v>0</v>
      </c>
      <c r="S115" s="852">
        <v>0</v>
      </c>
      <c r="T115" s="972">
        <v>0</v>
      </c>
      <c r="U115" s="6"/>
      <c r="V115" s="939"/>
      <c r="W115" s="856" t="s">
        <v>2155</v>
      </c>
      <c r="X115" s="950"/>
      <c r="Y115" s="537"/>
      <c r="Z115" s="43"/>
      <c r="AA115" s="14"/>
      <c r="AB115" s="7"/>
      <c r="AC115" s="60"/>
      <c r="AD115" s="60"/>
      <c r="AE115" s="60"/>
      <c r="AF115" s="60"/>
      <c r="AG115" s="60"/>
      <c r="AH115" s="60"/>
      <c r="AI115" s="60"/>
      <c r="AJ115" s="60"/>
      <c r="AK115" s="60"/>
      <c r="AL115" s="60"/>
      <c r="AM115" s="60"/>
      <c r="AN115" s="60"/>
      <c r="AO115" s="60"/>
      <c r="AP115" s="60"/>
      <c r="AQ115" s="519"/>
      <c r="AR115" s="7"/>
      <c r="AS115" s="60"/>
      <c r="AT115" s="60"/>
      <c r="AU115" s="60"/>
      <c r="AV115" s="60"/>
      <c r="AW115" s="60"/>
      <c r="AX115" s="60"/>
      <c r="AY115" s="60"/>
      <c r="AZ115" s="60"/>
      <c r="BA115" s="60"/>
      <c r="BB115" s="60"/>
      <c r="BC115" s="60"/>
      <c r="BD115" s="60"/>
      <c r="BE115" s="60"/>
      <c r="BF115" s="60"/>
      <c r="BG115" s="519"/>
      <c r="BH115" s="950"/>
      <c r="BI115" s="950"/>
      <c r="BJ115" s="950"/>
      <c r="BK115" s="950"/>
      <c r="BL115" s="950"/>
      <c r="BM115" s="950"/>
      <c r="BN115" s="950"/>
      <c r="BO115" s="950"/>
      <c r="BP115" s="950"/>
      <c r="BQ115" s="950"/>
      <c r="BR115" s="950"/>
      <c r="BS115" s="950"/>
      <c r="BT115" s="950"/>
      <c r="BU115" s="950"/>
      <c r="BV115" s="950"/>
      <c r="BW115" s="950"/>
      <c r="BX115" s="950"/>
      <c r="BY115" s="950"/>
      <c r="BZ115" s="950"/>
      <c r="CA115" s="950"/>
      <c r="CB115" s="950"/>
      <c r="CC115" s="950"/>
      <c r="CD115" s="950"/>
      <c r="CE115" s="950"/>
      <c r="CF115" s="950"/>
      <c r="CG115" s="950"/>
      <c r="CH115" s="950"/>
      <c r="CI115" s="950"/>
      <c r="CJ115" s="950"/>
      <c r="CK115" s="950"/>
      <c r="CL115" s="950"/>
      <c r="CM115" s="950"/>
      <c r="CN115" s="950"/>
      <c r="CO115" s="950"/>
      <c r="CP115" s="950"/>
      <c r="CQ115" s="950"/>
      <c r="CR115" s="950"/>
      <c r="CS115" s="950"/>
      <c r="CT115" s="950"/>
      <c r="CU115" s="950"/>
      <c r="CV115" s="950"/>
      <c r="CW115" s="950"/>
      <c r="CX115" s="950"/>
      <c r="CY115" s="950"/>
      <c r="CZ115" s="950"/>
      <c r="DA115" s="950"/>
      <c r="DB115" s="950"/>
      <c r="DC115" s="950"/>
      <c r="DD115" s="950"/>
      <c r="DE115" s="950"/>
      <c r="DF115" s="950"/>
      <c r="DG115" s="950"/>
      <c r="DH115" s="950"/>
      <c r="DI115" s="950"/>
      <c r="DJ115" s="950"/>
      <c r="DK115" s="950"/>
      <c r="DL115" s="950"/>
      <c r="DM115" s="950"/>
      <c r="DN115" s="950"/>
      <c r="DO115" s="950"/>
      <c r="DP115" s="950"/>
      <c r="DQ115" s="950"/>
      <c r="DR115" s="950"/>
      <c r="DS115" s="950"/>
      <c r="DT115" s="950"/>
      <c r="DU115" s="950"/>
      <c r="DV115" s="950"/>
      <c r="DW115" s="950"/>
      <c r="DX115" s="950"/>
      <c r="DY115" s="950"/>
      <c r="DZ115" s="950"/>
      <c r="EA115" s="950"/>
      <c r="EB115" s="950"/>
      <c r="EC115" s="950"/>
      <c r="ED115" s="950"/>
      <c r="EE115" s="950"/>
      <c r="EF115" s="950"/>
    </row>
    <row r="116" spans="2:136" s="949" customFormat="1" x14ac:dyDescent="0.25">
      <c r="B116" s="343">
        <v>33</v>
      </c>
      <c r="C116" s="973" t="s">
        <v>2284</v>
      </c>
      <c r="D116" s="848" t="s">
        <v>2285</v>
      </c>
      <c r="E116" s="974" t="s">
        <v>2109</v>
      </c>
      <c r="F116" s="850">
        <v>2</v>
      </c>
      <c r="G116" s="975">
        <v>0</v>
      </c>
      <c r="H116" s="976">
        <v>0</v>
      </c>
      <c r="I116" s="976">
        <v>0</v>
      </c>
      <c r="J116" s="976">
        <v>0</v>
      </c>
      <c r="K116" s="977">
        <v>0</v>
      </c>
      <c r="L116" s="977">
        <v>0</v>
      </c>
      <c r="M116" s="977">
        <v>0</v>
      </c>
      <c r="N116" s="978">
        <v>0</v>
      </c>
      <c r="O116" s="976">
        <v>0</v>
      </c>
      <c r="P116" s="976">
        <v>0</v>
      </c>
      <c r="Q116" s="976">
        <v>0</v>
      </c>
      <c r="R116" s="976">
        <v>0</v>
      </c>
      <c r="S116" s="977">
        <v>0</v>
      </c>
      <c r="T116" s="979">
        <v>0</v>
      </c>
      <c r="U116" s="6"/>
      <c r="V116" s="939"/>
      <c r="W116" s="856" t="s">
        <v>2155</v>
      </c>
      <c r="X116" s="950"/>
      <c r="Y116" s="537"/>
      <c r="Z116" s="43"/>
      <c r="AA116" s="14"/>
      <c r="AB116" s="7"/>
      <c r="AC116" s="60"/>
      <c r="AD116" s="60"/>
      <c r="AE116" s="60"/>
      <c r="AF116" s="60"/>
      <c r="AG116" s="60"/>
      <c r="AH116" s="60"/>
      <c r="AI116" s="60"/>
      <c r="AJ116" s="60"/>
      <c r="AK116" s="60"/>
      <c r="AL116" s="60"/>
      <c r="AM116" s="60"/>
      <c r="AN116" s="60"/>
      <c r="AO116" s="60"/>
      <c r="AP116" s="60"/>
      <c r="AQ116" s="519"/>
      <c r="AR116" s="7"/>
      <c r="AS116" s="60"/>
      <c r="AT116" s="60"/>
      <c r="AU116" s="60"/>
      <c r="AV116" s="60"/>
      <c r="AW116" s="60"/>
      <c r="AX116" s="60"/>
      <c r="AY116" s="60"/>
      <c r="AZ116" s="60"/>
      <c r="BA116" s="60"/>
      <c r="BB116" s="60"/>
      <c r="BC116" s="60"/>
      <c r="BD116" s="60"/>
      <c r="BE116" s="60"/>
      <c r="BF116" s="60"/>
      <c r="BG116" s="519"/>
      <c r="BH116" s="950"/>
      <c r="BI116" s="950"/>
      <c r="BJ116" s="950"/>
      <c r="BK116" s="950"/>
      <c r="BL116" s="950"/>
      <c r="BM116" s="950"/>
      <c r="BN116" s="950"/>
      <c r="BO116" s="950"/>
      <c r="BP116" s="950"/>
      <c r="BQ116" s="950"/>
      <c r="BR116" s="950"/>
      <c r="BS116" s="950"/>
      <c r="BT116" s="950"/>
      <c r="BU116" s="950"/>
      <c r="BV116" s="950"/>
      <c r="BW116" s="950"/>
      <c r="BX116" s="950"/>
      <c r="BY116" s="950"/>
      <c r="BZ116" s="950"/>
      <c r="CA116" s="950"/>
      <c r="CB116" s="950"/>
      <c r="CC116" s="950"/>
      <c r="CD116" s="950"/>
      <c r="CE116" s="950"/>
      <c r="CF116" s="950"/>
      <c r="CG116" s="950"/>
      <c r="CH116" s="950"/>
      <c r="CI116" s="950"/>
      <c r="CJ116" s="950"/>
      <c r="CK116" s="950"/>
      <c r="CL116" s="950"/>
      <c r="CM116" s="950"/>
      <c r="CN116" s="950"/>
      <c r="CO116" s="950"/>
      <c r="CP116" s="950"/>
      <c r="CQ116" s="950"/>
      <c r="CR116" s="950"/>
      <c r="CS116" s="950"/>
      <c r="CT116" s="950"/>
      <c r="CU116" s="950"/>
      <c r="CV116" s="950"/>
      <c r="CW116" s="950"/>
      <c r="CX116" s="950"/>
      <c r="CY116" s="950"/>
      <c r="CZ116" s="950"/>
      <c r="DA116" s="950"/>
      <c r="DB116" s="950"/>
      <c r="DC116" s="950"/>
      <c r="DD116" s="950"/>
      <c r="DE116" s="950"/>
      <c r="DF116" s="950"/>
      <c r="DG116" s="950"/>
      <c r="DH116" s="950"/>
      <c r="DI116" s="950"/>
      <c r="DJ116" s="950"/>
      <c r="DK116" s="950"/>
      <c r="DL116" s="950"/>
      <c r="DM116" s="950"/>
      <c r="DN116" s="950"/>
      <c r="DO116" s="950"/>
      <c r="DP116" s="950"/>
      <c r="DQ116" s="950"/>
      <c r="DR116" s="950"/>
      <c r="DS116" s="950"/>
      <c r="DT116" s="950"/>
      <c r="DU116" s="950"/>
      <c r="DV116" s="950"/>
      <c r="DW116" s="950"/>
      <c r="DX116" s="950"/>
      <c r="DY116" s="950"/>
      <c r="DZ116" s="950"/>
      <c r="EA116" s="950"/>
      <c r="EB116" s="950"/>
      <c r="EC116" s="950"/>
      <c r="ED116" s="950"/>
      <c r="EE116" s="950"/>
      <c r="EF116" s="950"/>
    </row>
    <row r="117" spans="2:136" s="949" customFormat="1" x14ac:dyDescent="0.25">
      <c r="B117" s="343">
        <v>34</v>
      </c>
      <c r="C117" s="970" t="s">
        <v>2286</v>
      </c>
      <c r="D117" s="967" t="s">
        <v>2287</v>
      </c>
      <c r="E117" s="331" t="s">
        <v>2160</v>
      </c>
      <c r="F117" s="579">
        <v>2</v>
      </c>
      <c r="G117" s="860">
        <v>0</v>
      </c>
      <c r="H117" s="851">
        <v>0</v>
      </c>
      <c r="I117" s="851">
        <v>0</v>
      </c>
      <c r="J117" s="851">
        <v>0</v>
      </c>
      <c r="K117" s="852">
        <v>0</v>
      </c>
      <c r="L117" s="852">
        <v>0</v>
      </c>
      <c r="M117" s="852">
        <v>0</v>
      </c>
      <c r="N117" s="853">
        <v>0</v>
      </c>
      <c r="O117" s="851">
        <v>0</v>
      </c>
      <c r="P117" s="851">
        <v>0</v>
      </c>
      <c r="Q117" s="851">
        <v>0</v>
      </c>
      <c r="R117" s="851">
        <v>0</v>
      </c>
      <c r="S117" s="852">
        <v>0</v>
      </c>
      <c r="T117" s="972">
        <v>0</v>
      </c>
      <c r="U117" s="6"/>
      <c r="V117" s="939"/>
      <c r="W117" s="856" t="s">
        <v>2079</v>
      </c>
      <c r="X117" s="950"/>
      <c r="Y117" s="537"/>
      <c r="Z117" s="43">
        <f xml:space="preserve"> IF( SUM( AS117:BF117 ) = 0, 0, $AS$6 )</f>
        <v>0</v>
      </c>
      <c r="AA117" s="14"/>
      <c r="AB117" s="7"/>
      <c r="AC117" s="60"/>
      <c r="AD117" s="60"/>
      <c r="AE117" s="60"/>
      <c r="AF117" s="60"/>
      <c r="AG117" s="60"/>
      <c r="AH117" s="60"/>
      <c r="AI117" s="60"/>
      <c r="AJ117" s="60"/>
      <c r="AK117" s="60"/>
      <c r="AL117" s="60"/>
      <c r="AM117" s="60"/>
      <c r="AN117" s="60"/>
      <c r="AO117" s="60"/>
      <c r="AP117" s="60"/>
      <c r="AQ117" s="519"/>
      <c r="AR117" s="7"/>
      <c r="AS117" s="61">
        <f t="shared" ref="AS117:BF118" si="32">IF(G117&lt;0,1,0)</f>
        <v>0</v>
      </c>
      <c r="AT117" s="61">
        <f t="shared" si="32"/>
        <v>0</v>
      </c>
      <c r="AU117" s="61">
        <f t="shared" si="32"/>
        <v>0</v>
      </c>
      <c r="AV117" s="61">
        <f t="shared" si="32"/>
        <v>0</v>
      </c>
      <c r="AW117" s="61">
        <f t="shared" si="32"/>
        <v>0</v>
      </c>
      <c r="AX117" s="61">
        <f t="shared" si="32"/>
        <v>0</v>
      </c>
      <c r="AY117" s="61">
        <f t="shared" si="32"/>
        <v>0</v>
      </c>
      <c r="AZ117" s="61">
        <f t="shared" si="32"/>
        <v>0</v>
      </c>
      <c r="BA117" s="61">
        <f t="shared" si="32"/>
        <v>0</v>
      </c>
      <c r="BB117" s="61">
        <f t="shared" si="32"/>
        <v>0</v>
      </c>
      <c r="BC117" s="61">
        <f t="shared" si="32"/>
        <v>0</v>
      </c>
      <c r="BD117" s="61">
        <f t="shared" si="32"/>
        <v>0</v>
      </c>
      <c r="BE117" s="61">
        <f t="shared" si="32"/>
        <v>0</v>
      </c>
      <c r="BF117" s="61">
        <f t="shared" si="32"/>
        <v>0</v>
      </c>
      <c r="BG117" s="519"/>
      <c r="BH117" s="950"/>
      <c r="BI117" s="950"/>
      <c r="BJ117" s="950"/>
      <c r="BK117" s="950"/>
      <c r="BL117" s="950"/>
      <c r="BM117" s="950"/>
      <c r="BN117" s="950"/>
      <c r="BO117" s="950"/>
      <c r="BP117" s="950"/>
      <c r="BQ117" s="950"/>
      <c r="BR117" s="950"/>
      <c r="BS117" s="950"/>
      <c r="BT117" s="950"/>
      <c r="BU117" s="950"/>
      <c r="BV117" s="950"/>
      <c r="BW117" s="950"/>
      <c r="BX117" s="950"/>
      <c r="BY117" s="950"/>
      <c r="BZ117" s="950"/>
      <c r="CA117" s="950"/>
      <c r="CB117" s="950"/>
      <c r="CC117" s="950"/>
      <c r="CD117" s="950"/>
      <c r="CE117" s="950"/>
      <c r="CF117" s="950"/>
      <c r="CG117" s="950"/>
      <c r="CH117" s="950"/>
      <c r="CI117" s="950"/>
      <c r="CJ117" s="950"/>
      <c r="CK117" s="950"/>
      <c r="CL117" s="950"/>
      <c r="CM117" s="950"/>
      <c r="CN117" s="950"/>
      <c r="CO117" s="950"/>
      <c r="CP117" s="950"/>
      <c r="CQ117" s="950"/>
      <c r="CR117" s="950"/>
      <c r="CS117" s="950"/>
      <c r="CT117" s="950"/>
      <c r="CU117" s="950"/>
      <c r="CV117" s="950"/>
      <c r="CW117" s="950"/>
      <c r="CX117" s="950"/>
      <c r="CY117" s="950"/>
      <c r="CZ117" s="950"/>
      <c r="DA117" s="950"/>
      <c r="DB117" s="950"/>
      <c r="DC117" s="950"/>
      <c r="DD117" s="950"/>
      <c r="DE117" s="950"/>
      <c r="DF117" s="950"/>
      <c r="DG117" s="950"/>
      <c r="DH117" s="950"/>
      <c r="DI117" s="950"/>
      <c r="DJ117" s="950"/>
      <c r="DK117" s="950"/>
      <c r="DL117" s="950"/>
      <c r="DM117" s="950"/>
      <c r="DN117" s="950"/>
      <c r="DO117" s="950"/>
      <c r="DP117" s="950"/>
      <c r="DQ117" s="950"/>
      <c r="DR117" s="950"/>
      <c r="DS117" s="950"/>
      <c r="DT117" s="950"/>
      <c r="DU117" s="950"/>
      <c r="DV117" s="950"/>
      <c r="DW117" s="950"/>
      <c r="DX117" s="950"/>
      <c r="DY117" s="950"/>
      <c r="DZ117" s="950"/>
      <c r="EA117" s="950"/>
      <c r="EB117" s="950"/>
      <c r="EC117" s="950"/>
      <c r="ED117" s="950"/>
      <c r="EE117" s="950"/>
      <c r="EF117" s="950"/>
    </row>
    <row r="118" spans="2:136" s="949" customFormat="1" ht="15.75" thickBot="1" x14ac:dyDescent="0.3">
      <c r="B118" s="861">
        <v>35</v>
      </c>
      <c r="C118" s="980" t="s">
        <v>2288</v>
      </c>
      <c r="D118" s="863" t="s">
        <v>2289</v>
      </c>
      <c r="E118" s="633" t="s">
        <v>41</v>
      </c>
      <c r="F118" s="865">
        <v>3</v>
      </c>
      <c r="G118" s="941">
        <v>0</v>
      </c>
      <c r="H118" s="942">
        <v>0</v>
      </c>
      <c r="I118" s="942">
        <v>0</v>
      </c>
      <c r="J118" s="942">
        <v>0</v>
      </c>
      <c r="K118" s="943">
        <v>0</v>
      </c>
      <c r="L118" s="943">
        <v>0</v>
      </c>
      <c r="M118" s="943">
        <v>0</v>
      </c>
      <c r="N118" s="944">
        <v>0</v>
      </c>
      <c r="O118" s="942">
        <v>0</v>
      </c>
      <c r="P118" s="942">
        <v>0</v>
      </c>
      <c r="Q118" s="942">
        <v>0</v>
      </c>
      <c r="R118" s="942">
        <v>0</v>
      </c>
      <c r="S118" s="943">
        <v>0</v>
      </c>
      <c r="T118" s="981">
        <v>0</v>
      </c>
      <c r="U118" s="6"/>
      <c r="V118" s="945"/>
      <c r="W118" s="870" t="s">
        <v>2079</v>
      </c>
      <c r="X118" s="950"/>
      <c r="Y118" s="537"/>
      <c r="Z118" s="43">
        <f xml:space="preserve"> IF( SUM( AS118:BF118 ) = 0, 0, $AS$6 )</f>
        <v>0</v>
      </c>
      <c r="AA118" s="14"/>
      <c r="AB118" s="7"/>
      <c r="AC118" s="60"/>
      <c r="AD118" s="60"/>
      <c r="AE118" s="60"/>
      <c r="AF118" s="60"/>
      <c r="AG118" s="60"/>
      <c r="AH118" s="60"/>
      <c r="AI118" s="60"/>
      <c r="AJ118" s="60"/>
      <c r="AK118" s="60"/>
      <c r="AL118" s="60"/>
      <c r="AM118" s="60"/>
      <c r="AN118" s="60"/>
      <c r="AO118" s="60"/>
      <c r="AP118" s="60"/>
      <c r="AQ118" s="519"/>
      <c r="AR118" s="7"/>
      <c r="AS118" s="61">
        <f t="shared" si="32"/>
        <v>0</v>
      </c>
      <c r="AT118" s="61">
        <f t="shared" si="32"/>
        <v>0</v>
      </c>
      <c r="AU118" s="61">
        <f t="shared" si="32"/>
        <v>0</v>
      </c>
      <c r="AV118" s="61">
        <f t="shared" si="32"/>
        <v>0</v>
      </c>
      <c r="AW118" s="61">
        <f t="shared" si="32"/>
        <v>0</v>
      </c>
      <c r="AX118" s="61">
        <f t="shared" si="32"/>
        <v>0</v>
      </c>
      <c r="AY118" s="61">
        <f t="shared" si="32"/>
        <v>0</v>
      </c>
      <c r="AZ118" s="61">
        <f t="shared" si="32"/>
        <v>0</v>
      </c>
      <c r="BA118" s="61">
        <f t="shared" si="32"/>
        <v>0</v>
      </c>
      <c r="BB118" s="61">
        <f t="shared" si="32"/>
        <v>0</v>
      </c>
      <c r="BC118" s="61">
        <f t="shared" si="32"/>
        <v>0</v>
      </c>
      <c r="BD118" s="61">
        <f t="shared" si="32"/>
        <v>0</v>
      </c>
      <c r="BE118" s="61">
        <f t="shared" si="32"/>
        <v>0</v>
      </c>
      <c r="BF118" s="61">
        <f t="shared" si="32"/>
        <v>0</v>
      </c>
      <c r="BG118" s="519"/>
      <c r="BH118" s="950"/>
      <c r="BI118" s="950"/>
      <c r="BJ118" s="950"/>
      <c r="BK118" s="950"/>
      <c r="BL118" s="950"/>
      <c r="BM118" s="950"/>
      <c r="BN118" s="950"/>
      <c r="BO118" s="950"/>
      <c r="BP118" s="950"/>
      <c r="BQ118" s="950"/>
      <c r="BR118" s="950"/>
      <c r="BS118" s="950"/>
      <c r="BT118" s="950"/>
      <c r="BU118" s="950"/>
      <c r="BV118" s="950"/>
      <c r="BW118" s="950"/>
      <c r="BX118" s="950"/>
      <c r="BY118" s="950"/>
      <c r="BZ118" s="950"/>
      <c r="CA118" s="950"/>
      <c r="CB118" s="950"/>
      <c r="CC118" s="950"/>
      <c r="CD118" s="950"/>
      <c r="CE118" s="950"/>
      <c r="CF118" s="950"/>
      <c r="CG118" s="950"/>
      <c r="CH118" s="950"/>
      <c r="CI118" s="950"/>
      <c r="CJ118" s="950"/>
      <c r="CK118" s="950"/>
      <c r="CL118" s="950"/>
      <c r="CM118" s="950"/>
      <c r="CN118" s="950"/>
      <c r="CO118" s="950"/>
      <c r="CP118" s="950"/>
      <c r="CQ118" s="950"/>
      <c r="CR118" s="950"/>
      <c r="CS118" s="950"/>
      <c r="CT118" s="950"/>
      <c r="CU118" s="950"/>
      <c r="CV118" s="950"/>
      <c r="CW118" s="950"/>
      <c r="CX118" s="950"/>
      <c r="CY118" s="950"/>
      <c r="CZ118" s="950"/>
      <c r="DA118" s="950"/>
      <c r="DB118" s="950"/>
      <c r="DC118" s="950"/>
      <c r="DD118" s="950"/>
      <c r="DE118" s="950"/>
      <c r="DF118" s="950"/>
      <c r="DG118" s="950"/>
      <c r="DH118" s="950"/>
      <c r="DI118" s="950"/>
      <c r="DJ118" s="950"/>
      <c r="DK118" s="950"/>
      <c r="DL118" s="950"/>
      <c r="DM118" s="950"/>
      <c r="DN118" s="950"/>
      <c r="DO118" s="950"/>
      <c r="DP118" s="950"/>
      <c r="DQ118" s="950"/>
      <c r="DR118" s="950"/>
      <c r="DS118" s="950"/>
      <c r="DT118" s="950"/>
      <c r="DU118" s="950"/>
      <c r="DV118" s="950"/>
      <c r="DW118" s="950"/>
      <c r="DX118" s="950"/>
      <c r="DY118" s="950"/>
      <c r="DZ118" s="950"/>
      <c r="EA118" s="950"/>
      <c r="EB118" s="950"/>
      <c r="EC118" s="950"/>
      <c r="ED118" s="950"/>
      <c r="EE118" s="950"/>
      <c r="EF118" s="950"/>
    </row>
    <row r="119" spans="2:136" s="949" customFormat="1" ht="15.75" thickBot="1" x14ac:dyDescent="0.3">
      <c r="B119" s="381"/>
      <c r="C119" s="285"/>
      <c r="D119" s="904"/>
      <c r="E119" s="384"/>
      <c r="F119" s="384"/>
      <c r="G119" s="982"/>
      <c r="H119" s="982"/>
      <c r="I119" s="982"/>
      <c r="J119" s="982"/>
      <c r="K119" s="982"/>
      <c r="L119" s="982"/>
      <c r="M119" s="982"/>
      <c r="N119" s="982"/>
      <c r="O119" s="982"/>
      <c r="P119" s="982"/>
      <c r="Q119" s="982"/>
      <c r="R119" s="982"/>
      <c r="S119" s="982"/>
      <c r="T119" s="982"/>
      <c r="U119" s="6"/>
      <c r="V119" s="934"/>
      <c r="W119" s="833"/>
      <c r="X119" s="950"/>
      <c r="Y119" s="14"/>
      <c r="Z119" s="14"/>
      <c r="AA119" s="14"/>
      <c r="AB119" s="7"/>
      <c r="AC119" s="8"/>
      <c r="AD119" s="8"/>
      <c r="AE119" s="8"/>
      <c r="AF119" s="8"/>
      <c r="AG119" s="8"/>
      <c r="AH119" s="8"/>
      <c r="AI119" s="8"/>
      <c r="AJ119" s="8"/>
      <c r="AK119" s="8"/>
      <c r="AL119" s="8"/>
      <c r="AM119" s="8"/>
      <c r="AN119" s="8"/>
      <c r="AO119" s="8"/>
      <c r="AP119" s="8"/>
      <c r="AQ119" s="7"/>
      <c r="AR119" s="7"/>
      <c r="AS119" s="8"/>
      <c r="AT119" s="8"/>
      <c r="AU119" s="8"/>
      <c r="AV119" s="8"/>
      <c r="AW119" s="8"/>
      <c r="AX119" s="8"/>
      <c r="AY119" s="8"/>
      <c r="AZ119" s="8"/>
      <c r="BA119" s="8"/>
      <c r="BB119" s="8"/>
      <c r="BC119" s="8"/>
      <c r="BD119" s="8"/>
      <c r="BE119" s="8"/>
      <c r="BF119" s="8"/>
      <c r="BG119" s="7"/>
      <c r="BH119" s="950"/>
      <c r="BI119" s="950"/>
      <c r="BJ119" s="950"/>
      <c r="BK119" s="950"/>
      <c r="BL119" s="950"/>
      <c r="BM119" s="950"/>
      <c r="BN119" s="950"/>
      <c r="BO119" s="950"/>
      <c r="BP119" s="950"/>
      <c r="BQ119" s="950"/>
      <c r="BR119" s="950"/>
      <c r="BS119" s="950"/>
      <c r="BT119" s="950"/>
      <c r="BU119" s="950"/>
      <c r="BV119" s="950"/>
      <c r="BW119" s="950"/>
      <c r="BX119" s="950"/>
      <c r="BY119" s="950"/>
      <c r="BZ119" s="950"/>
      <c r="CA119" s="950"/>
      <c r="CB119" s="950"/>
      <c r="CC119" s="950"/>
      <c r="CD119" s="950"/>
      <c r="CE119" s="950"/>
      <c r="CF119" s="950"/>
      <c r="CG119" s="950"/>
      <c r="CH119" s="950"/>
      <c r="CI119" s="950"/>
      <c r="CJ119" s="950"/>
      <c r="CK119" s="950"/>
      <c r="CL119" s="950"/>
      <c r="CM119" s="950"/>
      <c r="CN119" s="950"/>
      <c r="CO119" s="950"/>
      <c r="CP119" s="950"/>
      <c r="CQ119" s="950"/>
      <c r="CR119" s="950"/>
      <c r="CS119" s="950"/>
      <c r="CT119" s="950"/>
      <c r="CU119" s="950"/>
      <c r="CV119" s="950"/>
      <c r="CW119" s="950"/>
      <c r="CX119" s="950"/>
      <c r="CY119" s="950"/>
      <c r="CZ119" s="950"/>
      <c r="DA119" s="950"/>
      <c r="DB119" s="950"/>
      <c r="DC119" s="950"/>
      <c r="DD119" s="950"/>
      <c r="DE119" s="950"/>
      <c r="DF119" s="950"/>
      <c r="DG119" s="950"/>
      <c r="DH119" s="950"/>
      <c r="DI119" s="950"/>
      <c r="DJ119" s="950"/>
      <c r="DK119" s="950"/>
      <c r="DL119" s="950"/>
      <c r="DM119" s="950"/>
      <c r="DN119" s="950"/>
      <c r="DO119" s="950"/>
      <c r="DP119" s="950"/>
      <c r="DQ119" s="950"/>
      <c r="DR119" s="950"/>
      <c r="DS119" s="950"/>
      <c r="DT119" s="950"/>
      <c r="DU119" s="950"/>
      <c r="DV119" s="950"/>
      <c r="DW119" s="950"/>
      <c r="DX119" s="950"/>
      <c r="DY119" s="950"/>
      <c r="DZ119" s="950"/>
      <c r="EA119" s="950"/>
      <c r="EB119" s="950"/>
      <c r="EC119" s="950"/>
      <c r="ED119" s="950"/>
      <c r="EE119" s="950"/>
      <c r="EF119" s="950"/>
    </row>
    <row r="120" spans="2:136" s="949" customFormat="1" ht="15.75" thickBot="1" x14ac:dyDescent="0.3">
      <c r="B120" s="946" t="s">
        <v>2290</v>
      </c>
      <c r="C120" s="947" t="s">
        <v>2291</v>
      </c>
      <c r="D120" s="904"/>
      <c r="E120" s="933"/>
      <c r="F120" s="905"/>
      <c r="G120" s="823"/>
      <c r="H120" s="823"/>
      <c r="I120" s="823"/>
      <c r="J120" s="823"/>
      <c r="K120" s="823"/>
      <c r="L120" s="257"/>
      <c r="M120" s="948"/>
      <c r="R120" s="950"/>
      <c r="S120" s="950"/>
      <c r="T120" s="950"/>
      <c r="U120" s="951"/>
      <c r="V120" s="952"/>
      <c r="W120" s="950"/>
      <c r="X120" s="950"/>
      <c r="Y120" s="14"/>
      <c r="Z120" s="14"/>
      <c r="AA120" s="14"/>
      <c r="AB120" s="7"/>
      <c r="AC120" s="8"/>
      <c r="AD120" s="8"/>
      <c r="AE120" s="8"/>
      <c r="AF120" s="8"/>
      <c r="AG120" s="8"/>
      <c r="AH120" s="8"/>
      <c r="AI120" s="8"/>
      <c r="AJ120" s="8"/>
      <c r="AK120" s="8"/>
      <c r="AL120" s="8"/>
      <c r="AM120" s="8"/>
      <c r="AN120" s="8"/>
      <c r="AO120" s="8"/>
      <c r="AP120" s="8"/>
      <c r="AQ120" s="7"/>
      <c r="AR120" s="7"/>
      <c r="AS120" s="8"/>
      <c r="AT120" s="8"/>
      <c r="AU120" s="8"/>
      <c r="AV120" s="8"/>
      <c r="AW120" s="8"/>
      <c r="AX120" s="8"/>
      <c r="AY120" s="8"/>
      <c r="AZ120" s="8"/>
      <c r="BA120" s="8"/>
      <c r="BB120" s="8"/>
      <c r="BC120" s="8"/>
      <c r="BD120" s="8"/>
      <c r="BE120" s="8"/>
      <c r="BF120" s="8"/>
      <c r="BG120" s="7"/>
      <c r="BH120" s="950"/>
      <c r="BI120" s="950"/>
      <c r="BJ120" s="950"/>
      <c r="BK120" s="950"/>
      <c r="BL120" s="950"/>
      <c r="BM120" s="950"/>
      <c r="BN120" s="950"/>
      <c r="BO120" s="950"/>
      <c r="BP120" s="950"/>
      <c r="BQ120" s="950"/>
      <c r="BR120" s="950"/>
      <c r="BS120" s="950"/>
      <c r="BT120" s="950"/>
      <c r="BU120" s="950"/>
      <c r="BV120" s="950"/>
      <c r="BW120" s="950"/>
      <c r="BX120" s="950"/>
      <c r="BY120" s="950"/>
      <c r="BZ120" s="950"/>
      <c r="CA120" s="950"/>
      <c r="CB120" s="950"/>
      <c r="CC120" s="950"/>
      <c r="CD120" s="950"/>
      <c r="CE120" s="950"/>
      <c r="CF120" s="950"/>
      <c r="CG120" s="950"/>
      <c r="CH120" s="950"/>
      <c r="CI120" s="950"/>
      <c r="CJ120" s="950"/>
      <c r="CK120" s="950"/>
      <c r="CL120" s="950"/>
      <c r="CM120" s="950"/>
      <c r="CN120" s="950"/>
      <c r="CO120" s="950"/>
      <c r="CP120" s="950"/>
      <c r="CQ120" s="950"/>
      <c r="CR120" s="950"/>
      <c r="CS120" s="950"/>
      <c r="CT120" s="950"/>
      <c r="CU120" s="950"/>
      <c r="CV120" s="950"/>
      <c r="CW120" s="950"/>
      <c r="CX120" s="950"/>
      <c r="CY120" s="950"/>
      <c r="CZ120" s="950"/>
      <c r="DA120" s="950"/>
      <c r="DB120" s="950"/>
      <c r="DC120" s="950"/>
      <c r="DD120" s="950"/>
      <c r="DE120" s="950"/>
      <c r="DF120" s="950"/>
      <c r="DG120" s="950"/>
      <c r="DH120" s="950"/>
      <c r="DI120" s="950"/>
      <c r="DJ120" s="950"/>
      <c r="DK120" s="950"/>
      <c r="DL120" s="950"/>
      <c r="DM120" s="950"/>
      <c r="DN120" s="950"/>
      <c r="DO120" s="950"/>
      <c r="DP120" s="950"/>
      <c r="DQ120" s="950"/>
      <c r="DR120" s="950"/>
      <c r="DS120" s="950"/>
      <c r="DT120" s="950"/>
      <c r="DU120" s="950"/>
      <c r="DV120" s="950"/>
      <c r="DW120" s="950"/>
      <c r="DX120" s="950"/>
      <c r="DY120" s="950"/>
      <c r="DZ120" s="950"/>
      <c r="EA120" s="950"/>
      <c r="EB120" s="950"/>
      <c r="EC120" s="950"/>
      <c r="ED120" s="950"/>
      <c r="EE120" s="950"/>
      <c r="EF120" s="950"/>
    </row>
    <row r="121" spans="2:136" s="949" customFormat="1" x14ac:dyDescent="0.25">
      <c r="B121" s="834">
        <v>27</v>
      </c>
      <c r="C121" s="953" t="s">
        <v>2292</v>
      </c>
      <c r="D121" s="836" t="s">
        <v>2293</v>
      </c>
      <c r="E121" s="954" t="s">
        <v>2139</v>
      </c>
      <c r="F121" s="955">
        <v>0</v>
      </c>
      <c r="G121" s="1349" t="s">
        <v>2273</v>
      </c>
      <c r="H121" s="1350"/>
      <c r="I121" s="1351"/>
      <c r="M121" s="956"/>
      <c r="N121" s="956"/>
      <c r="O121" s="956"/>
      <c r="P121" s="956"/>
      <c r="Q121" s="956"/>
      <c r="R121" s="956"/>
      <c r="S121" s="956"/>
      <c r="T121" s="956"/>
      <c r="U121" s="6"/>
      <c r="V121" s="937"/>
      <c r="W121" s="884"/>
      <c r="X121" s="950"/>
      <c r="Y121" s="537"/>
      <c r="Z121" s="537"/>
      <c r="AA121" s="14"/>
      <c r="AB121" s="7"/>
      <c r="AC121" s="60"/>
      <c r="AD121" s="60"/>
      <c r="AE121" s="60"/>
      <c r="AF121" s="60"/>
      <c r="AG121" s="60"/>
      <c r="AH121" s="60"/>
      <c r="AI121" s="60"/>
      <c r="AJ121" s="60"/>
      <c r="AK121" s="60"/>
      <c r="AL121" s="60"/>
      <c r="AM121" s="60"/>
      <c r="AN121" s="60"/>
      <c r="AO121" s="60"/>
      <c r="AP121" s="60"/>
      <c r="AQ121" s="7"/>
      <c r="AR121" s="7"/>
      <c r="AS121" s="60"/>
      <c r="AT121" s="60"/>
      <c r="AU121" s="60"/>
      <c r="AV121" s="60"/>
      <c r="AW121" s="60"/>
      <c r="AX121" s="60"/>
      <c r="AY121" s="60"/>
      <c r="AZ121" s="60"/>
      <c r="BA121" s="60"/>
      <c r="BB121" s="60"/>
      <c r="BC121" s="60"/>
      <c r="BD121" s="60"/>
      <c r="BE121" s="60"/>
      <c r="BF121" s="60"/>
      <c r="BG121" s="7"/>
      <c r="BH121" s="950"/>
      <c r="BI121" s="950"/>
      <c r="BJ121" s="950"/>
      <c r="BK121" s="950"/>
      <c r="BL121" s="950"/>
      <c r="BM121" s="950"/>
      <c r="BN121" s="950"/>
      <c r="BO121" s="950"/>
      <c r="BP121" s="950"/>
      <c r="BQ121" s="950"/>
      <c r="BR121" s="950"/>
      <c r="BS121" s="950"/>
      <c r="BT121" s="950"/>
      <c r="BU121" s="950"/>
      <c r="BV121" s="950"/>
      <c r="BW121" s="950"/>
      <c r="BX121" s="950"/>
      <c r="BY121" s="950"/>
      <c r="BZ121" s="950"/>
      <c r="CA121" s="950"/>
      <c r="CB121" s="950"/>
      <c r="CC121" s="950"/>
      <c r="CD121" s="950"/>
      <c r="CE121" s="950"/>
      <c r="CF121" s="950"/>
      <c r="CG121" s="950"/>
      <c r="CH121" s="950"/>
      <c r="CI121" s="950"/>
      <c r="CJ121" s="950"/>
      <c r="CK121" s="950"/>
      <c r="CL121" s="950"/>
      <c r="CM121" s="950"/>
      <c r="CN121" s="950"/>
      <c r="CO121" s="950"/>
      <c r="CP121" s="950"/>
      <c r="CQ121" s="950"/>
      <c r="CR121" s="950"/>
      <c r="CS121" s="950"/>
      <c r="CT121" s="950"/>
      <c r="CU121" s="950"/>
      <c r="CV121" s="950"/>
      <c r="CW121" s="950"/>
      <c r="CX121" s="950"/>
      <c r="CY121" s="950"/>
      <c r="CZ121" s="950"/>
      <c r="DA121" s="950"/>
      <c r="DB121" s="950"/>
      <c r="DC121" s="950"/>
      <c r="DD121" s="950"/>
      <c r="DE121" s="950"/>
      <c r="DF121" s="950"/>
      <c r="DG121" s="950"/>
      <c r="DH121" s="950"/>
      <c r="DI121" s="950"/>
      <c r="DJ121" s="950"/>
      <c r="DK121" s="950"/>
      <c r="DL121" s="950"/>
      <c r="DM121" s="950"/>
      <c r="DN121" s="950"/>
      <c r="DO121" s="950"/>
      <c r="DP121" s="950"/>
      <c r="DQ121" s="950"/>
      <c r="DR121" s="950"/>
      <c r="DS121" s="950"/>
      <c r="DT121" s="950"/>
      <c r="DU121" s="950"/>
      <c r="DV121" s="950"/>
      <c r="DW121" s="950"/>
      <c r="DX121" s="950"/>
      <c r="DY121" s="950"/>
      <c r="DZ121" s="950"/>
      <c r="EA121" s="950"/>
      <c r="EB121" s="950"/>
      <c r="EC121" s="950"/>
      <c r="ED121" s="950"/>
      <c r="EE121" s="950"/>
      <c r="EF121" s="950"/>
    </row>
    <row r="122" spans="2:136" s="949" customFormat="1" x14ac:dyDescent="0.25">
      <c r="B122" s="957">
        <v>28</v>
      </c>
      <c r="C122" s="958" t="s">
        <v>2294</v>
      </c>
      <c r="D122" s="848" t="s">
        <v>2295</v>
      </c>
      <c r="E122" s="959" t="s">
        <v>2139</v>
      </c>
      <c r="F122" s="960">
        <v>0</v>
      </c>
      <c r="G122" s="1346"/>
      <c r="H122" s="1347"/>
      <c r="I122" s="1348"/>
      <c r="M122" s="956"/>
      <c r="N122" s="956"/>
      <c r="O122" s="956"/>
      <c r="P122" s="956"/>
      <c r="Q122" s="956"/>
      <c r="R122" s="956"/>
      <c r="S122" s="956"/>
      <c r="T122" s="956"/>
      <c r="U122" s="6"/>
      <c r="V122" s="961" t="s">
        <v>2144</v>
      </c>
      <c r="W122" s="962"/>
      <c r="X122" s="950"/>
      <c r="Y122" s="537"/>
      <c r="Z122" s="537"/>
      <c r="AA122" s="14"/>
      <c r="AB122" s="7"/>
      <c r="AC122" s="60"/>
      <c r="AD122" s="60"/>
      <c r="AE122" s="60"/>
      <c r="AF122" s="60"/>
      <c r="AG122" s="60"/>
      <c r="AH122" s="60"/>
      <c r="AI122" s="60"/>
      <c r="AJ122" s="60"/>
      <c r="AK122" s="60"/>
      <c r="AL122" s="60"/>
      <c r="AM122" s="60"/>
      <c r="AN122" s="60"/>
      <c r="AO122" s="60"/>
      <c r="AP122" s="60"/>
      <c r="AQ122" s="7"/>
      <c r="AR122" s="7"/>
      <c r="AS122" s="60"/>
      <c r="AT122" s="60"/>
      <c r="AU122" s="60"/>
      <c r="AV122" s="60"/>
      <c r="AW122" s="60"/>
      <c r="AX122" s="60"/>
      <c r="AY122" s="60"/>
      <c r="AZ122" s="60"/>
      <c r="BA122" s="60"/>
      <c r="BB122" s="60"/>
      <c r="BC122" s="60"/>
      <c r="BD122" s="60"/>
      <c r="BE122" s="60"/>
      <c r="BF122" s="60"/>
      <c r="BG122" s="7"/>
      <c r="BH122" s="950"/>
      <c r="BI122" s="950"/>
      <c r="BJ122" s="950"/>
      <c r="BK122" s="950"/>
      <c r="BL122" s="950"/>
      <c r="BM122" s="950"/>
      <c r="BN122" s="950"/>
      <c r="BO122" s="950"/>
      <c r="BP122" s="950"/>
      <c r="BQ122" s="950"/>
      <c r="BR122" s="950"/>
      <c r="BS122" s="950"/>
      <c r="BT122" s="950"/>
      <c r="BU122" s="950"/>
      <c r="BV122" s="950"/>
      <c r="BW122" s="950"/>
      <c r="BX122" s="950"/>
      <c r="BY122" s="950"/>
      <c r="BZ122" s="950"/>
      <c r="CA122" s="950"/>
      <c r="CB122" s="950"/>
      <c r="CC122" s="950"/>
      <c r="CD122" s="950"/>
      <c r="CE122" s="950"/>
      <c r="CF122" s="950"/>
      <c r="CG122" s="950"/>
      <c r="CH122" s="950"/>
      <c r="CI122" s="950"/>
      <c r="CJ122" s="950"/>
      <c r="CK122" s="950"/>
      <c r="CL122" s="950"/>
      <c r="CM122" s="950"/>
      <c r="CN122" s="950"/>
      <c r="CO122" s="950"/>
      <c r="CP122" s="950"/>
      <c r="CQ122" s="950"/>
      <c r="CR122" s="950"/>
      <c r="CS122" s="950"/>
      <c r="CT122" s="950"/>
      <c r="CU122" s="950"/>
      <c r="CV122" s="950"/>
      <c r="CW122" s="950"/>
      <c r="CX122" s="950"/>
      <c r="CY122" s="950"/>
      <c r="CZ122" s="950"/>
      <c r="DA122" s="950"/>
      <c r="DB122" s="950"/>
      <c r="DC122" s="950"/>
      <c r="DD122" s="950"/>
      <c r="DE122" s="950"/>
      <c r="DF122" s="950"/>
      <c r="DG122" s="950"/>
      <c r="DH122" s="950"/>
      <c r="DI122" s="950"/>
      <c r="DJ122" s="950"/>
      <c r="DK122" s="950"/>
      <c r="DL122" s="950"/>
      <c r="DM122" s="950"/>
      <c r="DN122" s="950"/>
      <c r="DO122" s="950"/>
      <c r="DP122" s="950"/>
      <c r="DQ122" s="950"/>
      <c r="DR122" s="950"/>
      <c r="DS122" s="950"/>
      <c r="DT122" s="950"/>
      <c r="DU122" s="950"/>
      <c r="DV122" s="950"/>
      <c r="DW122" s="950"/>
      <c r="DX122" s="950"/>
      <c r="DY122" s="950"/>
      <c r="DZ122" s="950"/>
      <c r="EA122" s="950"/>
      <c r="EB122" s="950"/>
      <c r="EC122" s="950"/>
      <c r="ED122" s="950"/>
      <c r="EE122" s="950"/>
      <c r="EF122" s="950"/>
    </row>
    <row r="123" spans="2:136" s="949" customFormat="1" ht="15.75" thickBot="1" x14ac:dyDescent="0.3">
      <c r="B123" s="343">
        <v>29</v>
      </c>
      <c r="C123" s="963" t="s">
        <v>2296</v>
      </c>
      <c r="D123" s="848" t="s">
        <v>2297</v>
      </c>
      <c r="E123" s="959" t="s">
        <v>2139</v>
      </c>
      <c r="F123" s="960">
        <v>0</v>
      </c>
      <c r="G123" s="1346" t="s">
        <v>2273</v>
      </c>
      <c r="H123" s="1347"/>
      <c r="I123" s="1348"/>
      <c r="J123" s="964"/>
      <c r="K123" s="965"/>
      <c r="L123" s="965"/>
      <c r="M123" s="966"/>
      <c r="N123" s="966"/>
      <c r="O123" s="966"/>
      <c r="P123" s="966"/>
      <c r="Q123" s="966"/>
      <c r="R123" s="966"/>
      <c r="S123" s="966"/>
      <c r="T123" s="966"/>
      <c r="U123" s="6"/>
      <c r="V123" s="939"/>
      <c r="W123" s="856"/>
      <c r="X123" s="950"/>
      <c r="Y123" s="537"/>
      <c r="Z123" s="537"/>
      <c r="AA123" s="14"/>
      <c r="AB123" s="7"/>
      <c r="AC123" s="60"/>
      <c r="AD123" s="60"/>
      <c r="AE123" s="60"/>
      <c r="AF123" s="60"/>
      <c r="AG123" s="60"/>
      <c r="AH123" s="60"/>
      <c r="AI123" s="60"/>
      <c r="AJ123" s="60"/>
      <c r="AK123" s="60"/>
      <c r="AL123" s="60"/>
      <c r="AM123" s="60"/>
      <c r="AN123" s="60"/>
      <c r="AO123" s="60"/>
      <c r="AP123" s="60"/>
      <c r="AQ123" s="7"/>
      <c r="AR123" s="7"/>
      <c r="AS123" s="60"/>
      <c r="AT123" s="60"/>
      <c r="AU123" s="60"/>
      <c r="AV123" s="60"/>
      <c r="AW123" s="60"/>
      <c r="AX123" s="60"/>
      <c r="AY123" s="60"/>
      <c r="AZ123" s="60"/>
      <c r="BA123" s="60"/>
      <c r="BB123" s="60"/>
      <c r="BC123" s="60"/>
      <c r="BD123" s="60"/>
      <c r="BE123" s="60"/>
      <c r="BF123" s="60"/>
      <c r="BG123" s="7"/>
      <c r="BH123" s="950"/>
      <c r="BI123" s="950"/>
      <c r="BJ123" s="950"/>
      <c r="BK123" s="950"/>
      <c r="BL123" s="950"/>
      <c r="BM123" s="950"/>
      <c r="BN123" s="950"/>
      <c r="BO123" s="950"/>
      <c r="BP123" s="950"/>
      <c r="BQ123" s="950"/>
      <c r="BR123" s="950"/>
      <c r="BS123" s="950"/>
      <c r="BT123" s="950"/>
      <c r="BU123" s="950"/>
      <c r="BV123" s="950"/>
      <c r="BW123" s="950"/>
      <c r="BX123" s="950"/>
      <c r="BY123" s="950"/>
      <c r="BZ123" s="950"/>
      <c r="CA123" s="950"/>
      <c r="CB123" s="950"/>
      <c r="CC123" s="950"/>
      <c r="CD123" s="950"/>
      <c r="CE123" s="950"/>
      <c r="CF123" s="950"/>
      <c r="CG123" s="950"/>
      <c r="CH123" s="950"/>
      <c r="CI123" s="950"/>
      <c r="CJ123" s="950"/>
      <c r="CK123" s="950"/>
      <c r="CL123" s="950"/>
      <c r="CM123" s="950"/>
      <c r="CN123" s="950"/>
      <c r="CO123" s="950"/>
      <c r="CP123" s="950"/>
      <c r="CQ123" s="950"/>
      <c r="CR123" s="950"/>
      <c r="CS123" s="950"/>
      <c r="CT123" s="950"/>
      <c r="CU123" s="950"/>
      <c r="CV123" s="950"/>
      <c r="CW123" s="950"/>
      <c r="CX123" s="950"/>
      <c r="CY123" s="950"/>
      <c r="CZ123" s="950"/>
      <c r="DA123" s="950"/>
      <c r="DB123" s="950"/>
      <c r="DC123" s="950"/>
      <c r="DD123" s="950"/>
      <c r="DE123" s="950"/>
      <c r="DF123" s="950"/>
      <c r="DG123" s="950"/>
      <c r="DH123" s="950"/>
      <c r="DI123" s="950"/>
      <c r="DJ123" s="950"/>
      <c r="DK123" s="950"/>
      <c r="DL123" s="950"/>
      <c r="DM123" s="950"/>
      <c r="DN123" s="950"/>
      <c r="DO123" s="950"/>
      <c r="DP123" s="950"/>
      <c r="DQ123" s="950"/>
      <c r="DR123" s="950"/>
      <c r="DS123" s="950"/>
      <c r="DT123" s="950"/>
      <c r="DU123" s="950"/>
      <c r="DV123" s="950"/>
      <c r="DW123" s="950"/>
      <c r="DX123" s="950"/>
      <c r="DY123" s="950"/>
      <c r="DZ123" s="950"/>
      <c r="EA123" s="950"/>
      <c r="EB123" s="950"/>
      <c r="EC123" s="950"/>
      <c r="ED123" s="950"/>
      <c r="EE123" s="950"/>
      <c r="EF123" s="950"/>
    </row>
    <row r="124" spans="2:136" s="949" customFormat="1" x14ac:dyDescent="0.25">
      <c r="B124" s="343">
        <v>30</v>
      </c>
      <c r="C124" s="963" t="s">
        <v>2298</v>
      </c>
      <c r="D124" s="967" t="s">
        <v>2299</v>
      </c>
      <c r="E124" s="959" t="s">
        <v>2150</v>
      </c>
      <c r="F124" s="968">
        <v>0</v>
      </c>
      <c r="G124" s="860">
        <v>0</v>
      </c>
      <c r="H124" s="851">
        <v>0</v>
      </c>
      <c r="I124" s="851">
        <v>0</v>
      </c>
      <c r="J124" s="839">
        <v>0</v>
      </c>
      <c r="K124" s="840">
        <v>0</v>
      </c>
      <c r="L124" s="840">
        <v>0</v>
      </c>
      <c r="M124" s="840">
        <v>0</v>
      </c>
      <c r="N124" s="841">
        <v>0</v>
      </c>
      <c r="O124" s="839">
        <v>0</v>
      </c>
      <c r="P124" s="839">
        <v>0</v>
      </c>
      <c r="Q124" s="839">
        <v>0</v>
      </c>
      <c r="R124" s="839">
        <v>0</v>
      </c>
      <c r="S124" s="840">
        <v>0</v>
      </c>
      <c r="T124" s="969">
        <v>0</v>
      </c>
      <c r="U124" s="6"/>
      <c r="V124" s="939"/>
      <c r="W124" s="856" t="s">
        <v>2079</v>
      </c>
      <c r="X124" s="950"/>
      <c r="Y124" s="537"/>
      <c r="Z124" s="43">
        <f xml:space="preserve"> IF( SUM( AS124:BF124 ) = 0, 0, $AS$6 )</f>
        <v>0</v>
      </c>
      <c r="AA124" s="14"/>
      <c r="AB124" s="7"/>
      <c r="AC124" s="60"/>
      <c r="AD124" s="60"/>
      <c r="AE124" s="60"/>
      <c r="AF124" s="60"/>
      <c r="AG124" s="60"/>
      <c r="AH124" s="60"/>
      <c r="AI124" s="60"/>
      <c r="AJ124" s="60"/>
      <c r="AK124" s="60"/>
      <c r="AL124" s="60"/>
      <c r="AM124" s="60"/>
      <c r="AN124" s="60"/>
      <c r="AO124" s="60"/>
      <c r="AP124" s="60"/>
      <c r="AQ124" s="147"/>
      <c r="AR124" s="7"/>
      <c r="AS124" s="61">
        <f t="shared" ref="AS124:BF125" si="33">IF(G124&lt;0,1,0)</f>
        <v>0</v>
      </c>
      <c r="AT124" s="61">
        <f t="shared" si="33"/>
        <v>0</v>
      </c>
      <c r="AU124" s="61">
        <f t="shared" si="33"/>
        <v>0</v>
      </c>
      <c r="AV124" s="61">
        <f t="shared" si="33"/>
        <v>0</v>
      </c>
      <c r="AW124" s="61">
        <f t="shared" si="33"/>
        <v>0</v>
      </c>
      <c r="AX124" s="61">
        <f t="shared" si="33"/>
        <v>0</v>
      </c>
      <c r="AY124" s="61">
        <f t="shared" si="33"/>
        <v>0</v>
      </c>
      <c r="AZ124" s="61">
        <f t="shared" si="33"/>
        <v>0</v>
      </c>
      <c r="BA124" s="61">
        <f t="shared" si="33"/>
        <v>0</v>
      </c>
      <c r="BB124" s="61">
        <f t="shared" si="33"/>
        <v>0</v>
      </c>
      <c r="BC124" s="61">
        <f t="shared" si="33"/>
        <v>0</v>
      </c>
      <c r="BD124" s="61">
        <f t="shared" si="33"/>
        <v>0</v>
      </c>
      <c r="BE124" s="61">
        <f t="shared" si="33"/>
        <v>0</v>
      </c>
      <c r="BF124" s="61">
        <f t="shared" si="33"/>
        <v>0</v>
      </c>
      <c r="BG124" s="147"/>
      <c r="BH124" s="950"/>
      <c r="BI124" s="950"/>
      <c r="BJ124" s="950"/>
      <c r="BK124" s="950"/>
      <c r="BL124" s="950"/>
      <c r="BM124" s="950"/>
      <c r="BN124" s="950"/>
      <c r="BO124" s="950"/>
      <c r="BP124" s="950"/>
      <c r="BQ124" s="950"/>
      <c r="BR124" s="950"/>
      <c r="BS124" s="950"/>
      <c r="BT124" s="950"/>
      <c r="BU124" s="950"/>
      <c r="BV124" s="950"/>
      <c r="BW124" s="950"/>
      <c r="BX124" s="950"/>
      <c r="BY124" s="950"/>
      <c r="BZ124" s="950"/>
      <c r="CA124" s="950"/>
      <c r="CB124" s="950"/>
      <c r="CC124" s="950"/>
      <c r="CD124" s="950"/>
      <c r="CE124" s="950"/>
      <c r="CF124" s="950"/>
      <c r="CG124" s="950"/>
      <c r="CH124" s="950"/>
      <c r="CI124" s="950"/>
      <c r="CJ124" s="950"/>
      <c r="CK124" s="950"/>
      <c r="CL124" s="950"/>
      <c r="CM124" s="950"/>
      <c r="CN124" s="950"/>
      <c r="CO124" s="950"/>
      <c r="CP124" s="950"/>
      <c r="CQ124" s="950"/>
      <c r="CR124" s="950"/>
      <c r="CS124" s="950"/>
      <c r="CT124" s="950"/>
      <c r="CU124" s="950"/>
      <c r="CV124" s="950"/>
      <c r="CW124" s="950"/>
      <c r="CX124" s="950"/>
      <c r="CY124" s="950"/>
      <c r="CZ124" s="950"/>
      <c r="DA124" s="950"/>
      <c r="DB124" s="950"/>
      <c r="DC124" s="950"/>
      <c r="DD124" s="950"/>
      <c r="DE124" s="950"/>
      <c r="DF124" s="950"/>
      <c r="DG124" s="950"/>
      <c r="DH124" s="950"/>
      <c r="DI124" s="950"/>
      <c r="DJ124" s="950"/>
      <c r="DK124" s="950"/>
      <c r="DL124" s="950"/>
      <c r="DM124" s="950"/>
      <c r="DN124" s="950"/>
      <c r="DO124" s="950"/>
      <c r="DP124" s="950"/>
      <c r="DQ124" s="950"/>
      <c r="DR124" s="950"/>
      <c r="DS124" s="950"/>
      <c r="DT124" s="950"/>
      <c r="DU124" s="950"/>
      <c r="DV124" s="950"/>
      <c r="DW124" s="950"/>
      <c r="DX124" s="950"/>
      <c r="DY124" s="950"/>
      <c r="DZ124" s="950"/>
      <c r="EA124" s="950"/>
      <c r="EB124" s="950"/>
      <c r="EC124" s="950"/>
      <c r="ED124" s="950"/>
      <c r="EE124" s="950"/>
      <c r="EF124" s="950"/>
    </row>
    <row r="125" spans="2:136" s="949" customFormat="1" x14ac:dyDescent="0.25">
      <c r="B125" s="343">
        <v>31</v>
      </c>
      <c r="C125" s="970" t="s">
        <v>2300</v>
      </c>
      <c r="D125" s="971" t="s">
        <v>2301</v>
      </c>
      <c r="E125" s="959" t="s">
        <v>2150</v>
      </c>
      <c r="F125" s="968">
        <v>0</v>
      </c>
      <c r="G125" s="860">
        <v>0</v>
      </c>
      <c r="H125" s="851">
        <v>0</v>
      </c>
      <c r="I125" s="851">
        <v>0</v>
      </c>
      <c r="J125" s="851">
        <v>0</v>
      </c>
      <c r="K125" s="852">
        <v>0</v>
      </c>
      <c r="L125" s="852">
        <v>0</v>
      </c>
      <c r="M125" s="852">
        <v>0</v>
      </c>
      <c r="N125" s="853">
        <v>0</v>
      </c>
      <c r="O125" s="851">
        <v>0</v>
      </c>
      <c r="P125" s="851">
        <v>0</v>
      </c>
      <c r="Q125" s="851">
        <v>0</v>
      </c>
      <c r="R125" s="851">
        <v>0</v>
      </c>
      <c r="S125" s="852">
        <v>0</v>
      </c>
      <c r="T125" s="972">
        <v>0</v>
      </c>
      <c r="U125" s="6"/>
      <c r="V125" s="939"/>
      <c r="W125" s="856" t="s">
        <v>2079</v>
      </c>
      <c r="X125" s="950"/>
      <c r="Y125" s="537"/>
      <c r="Z125" s="43">
        <f xml:space="preserve"> IF( SUM( AS125:BF125 ) = 0, 0, $AS$6 )</f>
        <v>0</v>
      </c>
      <c r="AA125" s="14"/>
      <c r="AB125" s="7"/>
      <c r="AC125" s="60"/>
      <c r="AD125" s="60"/>
      <c r="AE125" s="60"/>
      <c r="AF125" s="60"/>
      <c r="AG125" s="60"/>
      <c r="AH125" s="60"/>
      <c r="AI125" s="60"/>
      <c r="AJ125" s="60"/>
      <c r="AK125" s="60"/>
      <c r="AL125" s="60"/>
      <c r="AM125" s="60"/>
      <c r="AN125" s="60"/>
      <c r="AO125" s="60"/>
      <c r="AP125" s="60"/>
      <c r="AQ125" s="147"/>
      <c r="AR125" s="7"/>
      <c r="AS125" s="61">
        <f t="shared" si="33"/>
        <v>0</v>
      </c>
      <c r="AT125" s="61">
        <f t="shared" si="33"/>
        <v>0</v>
      </c>
      <c r="AU125" s="61">
        <f t="shared" si="33"/>
        <v>0</v>
      </c>
      <c r="AV125" s="61">
        <f t="shared" si="33"/>
        <v>0</v>
      </c>
      <c r="AW125" s="61">
        <f t="shared" si="33"/>
        <v>0</v>
      </c>
      <c r="AX125" s="61">
        <f t="shared" si="33"/>
        <v>0</v>
      </c>
      <c r="AY125" s="61">
        <f t="shared" si="33"/>
        <v>0</v>
      </c>
      <c r="AZ125" s="61">
        <f t="shared" si="33"/>
        <v>0</v>
      </c>
      <c r="BA125" s="61">
        <f t="shared" si="33"/>
        <v>0</v>
      </c>
      <c r="BB125" s="61">
        <f t="shared" si="33"/>
        <v>0</v>
      </c>
      <c r="BC125" s="61">
        <f t="shared" si="33"/>
        <v>0</v>
      </c>
      <c r="BD125" s="61">
        <f t="shared" si="33"/>
        <v>0</v>
      </c>
      <c r="BE125" s="61">
        <f t="shared" si="33"/>
        <v>0</v>
      </c>
      <c r="BF125" s="61">
        <f t="shared" si="33"/>
        <v>0</v>
      </c>
      <c r="BG125" s="147"/>
      <c r="BH125" s="950"/>
      <c r="BI125" s="950"/>
      <c r="BJ125" s="950"/>
      <c r="BK125" s="950"/>
      <c r="BL125" s="950"/>
      <c r="BM125" s="950"/>
      <c r="BN125" s="950"/>
      <c r="BO125" s="950"/>
      <c r="BP125" s="950"/>
      <c r="BQ125" s="950"/>
      <c r="BR125" s="950"/>
      <c r="BS125" s="950"/>
      <c r="BT125" s="950"/>
      <c r="BU125" s="950"/>
      <c r="BV125" s="950"/>
      <c r="BW125" s="950"/>
      <c r="BX125" s="950"/>
      <c r="BY125" s="950"/>
      <c r="BZ125" s="950"/>
      <c r="CA125" s="950"/>
      <c r="CB125" s="950"/>
      <c r="CC125" s="950"/>
      <c r="CD125" s="950"/>
      <c r="CE125" s="950"/>
      <c r="CF125" s="950"/>
      <c r="CG125" s="950"/>
      <c r="CH125" s="950"/>
      <c r="CI125" s="950"/>
      <c r="CJ125" s="950"/>
      <c r="CK125" s="950"/>
      <c r="CL125" s="950"/>
      <c r="CM125" s="950"/>
      <c r="CN125" s="950"/>
      <c r="CO125" s="950"/>
      <c r="CP125" s="950"/>
      <c r="CQ125" s="950"/>
      <c r="CR125" s="950"/>
      <c r="CS125" s="950"/>
      <c r="CT125" s="950"/>
      <c r="CU125" s="950"/>
      <c r="CV125" s="950"/>
      <c r="CW125" s="950"/>
      <c r="CX125" s="950"/>
      <c r="CY125" s="950"/>
      <c r="CZ125" s="950"/>
      <c r="DA125" s="950"/>
      <c r="DB125" s="950"/>
      <c r="DC125" s="950"/>
      <c r="DD125" s="950"/>
      <c r="DE125" s="950"/>
      <c r="DF125" s="950"/>
      <c r="DG125" s="950"/>
      <c r="DH125" s="950"/>
      <c r="DI125" s="950"/>
      <c r="DJ125" s="950"/>
      <c r="DK125" s="950"/>
      <c r="DL125" s="950"/>
      <c r="DM125" s="950"/>
      <c r="DN125" s="950"/>
      <c r="DO125" s="950"/>
      <c r="DP125" s="950"/>
      <c r="DQ125" s="950"/>
      <c r="DR125" s="950"/>
      <c r="DS125" s="950"/>
      <c r="DT125" s="950"/>
      <c r="DU125" s="950"/>
      <c r="DV125" s="950"/>
      <c r="DW125" s="950"/>
      <c r="DX125" s="950"/>
      <c r="DY125" s="950"/>
      <c r="DZ125" s="950"/>
      <c r="EA125" s="950"/>
      <c r="EB125" s="950"/>
      <c r="EC125" s="950"/>
      <c r="ED125" s="950"/>
      <c r="EE125" s="950"/>
      <c r="EF125" s="950"/>
    </row>
    <row r="126" spans="2:136" s="949" customFormat="1" x14ac:dyDescent="0.25">
      <c r="B126" s="343">
        <v>32</v>
      </c>
      <c r="C126" s="973" t="s">
        <v>2302</v>
      </c>
      <c r="D126" s="848" t="s">
        <v>2303</v>
      </c>
      <c r="E126" s="974" t="s">
        <v>2109</v>
      </c>
      <c r="F126" s="850">
        <v>2</v>
      </c>
      <c r="G126" s="860">
        <v>0</v>
      </c>
      <c r="H126" s="851">
        <v>0</v>
      </c>
      <c r="I126" s="851">
        <v>0</v>
      </c>
      <c r="J126" s="851">
        <v>0</v>
      </c>
      <c r="K126" s="852">
        <v>0</v>
      </c>
      <c r="L126" s="852">
        <v>0</v>
      </c>
      <c r="M126" s="852">
        <v>0</v>
      </c>
      <c r="N126" s="853">
        <v>0</v>
      </c>
      <c r="O126" s="851">
        <v>0</v>
      </c>
      <c r="P126" s="851">
        <v>0</v>
      </c>
      <c r="Q126" s="851">
        <v>0</v>
      </c>
      <c r="R126" s="851">
        <v>0</v>
      </c>
      <c r="S126" s="852">
        <v>0</v>
      </c>
      <c r="T126" s="972">
        <v>0</v>
      </c>
      <c r="U126" s="6"/>
      <c r="V126" s="939"/>
      <c r="W126" s="856" t="s">
        <v>2155</v>
      </c>
      <c r="X126" s="950"/>
      <c r="Y126" s="537"/>
      <c r="Z126" s="43"/>
      <c r="AA126" s="14"/>
      <c r="AB126" s="7"/>
      <c r="AC126" s="60"/>
      <c r="AD126" s="60"/>
      <c r="AE126" s="60"/>
      <c r="AF126" s="60"/>
      <c r="AG126" s="60"/>
      <c r="AH126" s="60"/>
      <c r="AI126" s="60"/>
      <c r="AJ126" s="60"/>
      <c r="AK126" s="60"/>
      <c r="AL126" s="60"/>
      <c r="AM126" s="60"/>
      <c r="AN126" s="60"/>
      <c r="AO126" s="60"/>
      <c r="AP126" s="60"/>
      <c r="AQ126" s="519"/>
      <c r="AR126" s="7"/>
      <c r="AS126" s="60"/>
      <c r="AT126" s="60"/>
      <c r="AU126" s="60"/>
      <c r="AV126" s="60"/>
      <c r="AW126" s="60"/>
      <c r="AX126" s="60"/>
      <c r="AY126" s="60"/>
      <c r="AZ126" s="60"/>
      <c r="BA126" s="60"/>
      <c r="BB126" s="60"/>
      <c r="BC126" s="60"/>
      <c r="BD126" s="60"/>
      <c r="BE126" s="60"/>
      <c r="BF126" s="60"/>
      <c r="BG126" s="519"/>
      <c r="BH126" s="950"/>
      <c r="BI126" s="950"/>
      <c r="BJ126" s="950"/>
      <c r="BK126" s="950"/>
      <c r="BL126" s="950"/>
      <c r="BM126" s="950"/>
      <c r="BN126" s="950"/>
      <c r="BO126" s="950"/>
      <c r="BP126" s="950"/>
      <c r="BQ126" s="950"/>
      <c r="BR126" s="950"/>
      <c r="BS126" s="950"/>
      <c r="BT126" s="950"/>
      <c r="BU126" s="950"/>
      <c r="BV126" s="950"/>
      <c r="BW126" s="950"/>
      <c r="BX126" s="950"/>
      <c r="BY126" s="950"/>
      <c r="BZ126" s="950"/>
      <c r="CA126" s="950"/>
      <c r="CB126" s="950"/>
      <c r="CC126" s="950"/>
      <c r="CD126" s="950"/>
      <c r="CE126" s="950"/>
      <c r="CF126" s="950"/>
      <c r="CG126" s="950"/>
      <c r="CH126" s="950"/>
      <c r="CI126" s="950"/>
      <c r="CJ126" s="950"/>
      <c r="CK126" s="950"/>
      <c r="CL126" s="950"/>
      <c r="CM126" s="950"/>
      <c r="CN126" s="950"/>
      <c r="CO126" s="950"/>
      <c r="CP126" s="950"/>
      <c r="CQ126" s="950"/>
      <c r="CR126" s="950"/>
      <c r="CS126" s="950"/>
      <c r="CT126" s="950"/>
      <c r="CU126" s="950"/>
      <c r="CV126" s="950"/>
      <c r="CW126" s="950"/>
      <c r="CX126" s="950"/>
      <c r="CY126" s="950"/>
      <c r="CZ126" s="950"/>
      <c r="DA126" s="950"/>
      <c r="DB126" s="950"/>
      <c r="DC126" s="950"/>
      <c r="DD126" s="950"/>
      <c r="DE126" s="950"/>
      <c r="DF126" s="950"/>
      <c r="DG126" s="950"/>
      <c r="DH126" s="950"/>
      <c r="DI126" s="950"/>
      <c r="DJ126" s="950"/>
      <c r="DK126" s="950"/>
      <c r="DL126" s="950"/>
      <c r="DM126" s="950"/>
      <c r="DN126" s="950"/>
      <c r="DO126" s="950"/>
      <c r="DP126" s="950"/>
      <c r="DQ126" s="950"/>
      <c r="DR126" s="950"/>
      <c r="DS126" s="950"/>
      <c r="DT126" s="950"/>
      <c r="DU126" s="950"/>
      <c r="DV126" s="950"/>
      <c r="DW126" s="950"/>
      <c r="DX126" s="950"/>
      <c r="DY126" s="950"/>
      <c r="DZ126" s="950"/>
      <c r="EA126" s="950"/>
      <c r="EB126" s="950"/>
      <c r="EC126" s="950"/>
      <c r="ED126" s="950"/>
      <c r="EE126" s="950"/>
      <c r="EF126" s="950"/>
    </row>
    <row r="127" spans="2:136" s="949" customFormat="1" x14ac:dyDescent="0.25">
      <c r="B127" s="343">
        <v>33</v>
      </c>
      <c r="C127" s="973" t="s">
        <v>2304</v>
      </c>
      <c r="D127" s="848" t="s">
        <v>2305</v>
      </c>
      <c r="E127" s="974" t="s">
        <v>2109</v>
      </c>
      <c r="F127" s="850">
        <v>2</v>
      </c>
      <c r="G127" s="975">
        <v>0</v>
      </c>
      <c r="H127" s="976">
        <v>0</v>
      </c>
      <c r="I127" s="976">
        <v>0</v>
      </c>
      <c r="J127" s="976">
        <v>0</v>
      </c>
      <c r="K127" s="977">
        <v>0</v>
      </c>
      <c r="L127" s="977">
        <v>0</v>
      </c>
      <c r="M127" s="977">
        <v>0</v>
      </c>
      <c r="N127" s="978">
        <v>0</v>
      </c>
      <c r="O127" s="976">
        <v>0</v>
      </c>
      <c r="P127" s="976">
        <v>0</v>
      </c>
      <c r="Q127" s="976">
        <v>0</v>
      </c>
      <c r="R127" s="976">
        <v>0</v>
      </c>
      <c r="S127" s="977">
        <v>0</v>
      </c>
      <c r="T127" s="979">
        <v>0</v>
      </c>
      <c r="U127" s="6"/>
      <c r="V127" s="939"/>
      <c r="W127" s="856" t="s">
        <v>2155</v>
      </c>
      <c r="X127" s="950"/>
      <c r="Y127" s="537"/>
      <c r="Z127" s="43"/>
      <c r="AA127" s="14"/>
      <c r="AB127" s="7"/>
      <c r="AC127" s="60"/>
      <c r="AD127" s="60"/>
      <c r="AE127" s="60"/>
      <c r="AF127" s="60"/>
      <c r="AG127" s="60"/>
      <c r="AH127" s="60"/>
      <c r="AI127" s="60"/>
      <c r="AJ127" s="60"/>
      <c r="AK127" s="60"/>
      <c r="AL127" s="60"/>
      <c r="AM127" s="60"/>
      <c r="AN127" s="60"/>
      <c r="AO127" s="60"/>
      <c r="AP127" s="60"/>
      <c r="AQ127" s="519"/>
      <c r="AR127" s="7"/>
      <c r="AS127" s="60"/>
      <c r="AT127" s="60"/>
      <c r="AU127" s="60"/>
      <c r="AV127" s="60"/>
      <c r="AW127" s="60"/>
      <c r="AX127" s="60"/>
      <c r="AY127" s="60"/>
      <c r="AZ127" s="60"/>
      <c r="BA127" s="60"/>
      <c r="BB127" s="60"/>
      <c r="BC127" s="60"/>
      <c r="BD127" s="60"/>
      <c r="BE127" s="60"/>
      <c r="BF127" s="60"/>
      <c r="BG127" s="519"/>
      <c r="BH127" s="950"/>
      <c r="BI127" s="950"/>
      <c r="BJ127" s="950"/>
      <c r="BK127" s="950"/>
      <c r="BL127" s="950"/>
      <c r="BM127" s="950"/>
      <c r="BN127" s="950"/>
      <c r="BO127" s="950"/>
      <c r="BP127" s="950"/>
      <c r="BQ127" s="950"/>
      <c r="BR127" s="950"/>
      <c r="BS127" s="950"/>
      <c r="BT127" s="950"/>
      <c r="BU127" s="950"/>
      <c r="BV127" s="950"/>
      <c r="BW127" s="950"/>
      <c r="BX127" s="950"/>
      <c r="BY127" s="950"/>
      <c r="BZ127" s="950"/>
      <c r="CA127" s="950"/>
      <c r="CB127" s="950"/>
      <c r="CC127" s="950"/>
      <c r="CD127" s="950"/>
      <c r="CE127" s="950"/>
      <c r="CF127" s="950"/>
      <c r="CG127" s="950"/>
      <c r="CH127" s="950"/>
      <c r="CI127" s="950"/>
      <c r="CJ127" s="950"/>
      <c r="CK127" s="950"/>
      <c r="CL127" s="950"/>
      <c r="CM127" s="950"/>
      <c r="CN127" s="950"/>
      <c r="CO127" s="950"/>
      <c r="CP127" s="950"/>
      <c r="CQ127" s="950"/>
      <c r="CR127" s="950"/>
      <c r="CS127" s="950"/>
      <c r="CT127" s="950"/>
      <c r="CU127" s="950"/>
      <c r="CV127" s="950"/>
      <c r="CW127" s="950"/>
      <c r="CX127" s="950"/>
      <c r="CY127" s="950"/>
      <c r="CZ127" s="950"/>
      <c r="DA127" s="950"/>
      <c r="DB127" s="950"/>
      <c r="DC127" s="950"/>
      <c r="DD127" s="950"/>
      <c r="DE127" s="950"/>
      <c r="DF127" s="950"/>
      <c r="DG127" s="950"/>
      <c r="DH127" s="950"/>
      <c r="DI127" s="950"/>
      <c r="DJ127" s="950"/>
      <c r="DK127" s="950"/>
      <c r="DL127" s="950"/>
      <c r="DM127" s="950"/>
      <c r="DN127" s="950"/>
      <c r="DO127" s="950"/>
      <c r="DP127" s="950"/>
      <c r="DQ127" s="950"/>
      <c r="DR127" s="950"/>
      <c r="DS127" s="950"/>
      <c r="DT127" s="950"/>
      <c r="DU127" s="950"/>
      <c r="DV127" s="950"/>
      <c r="DW127" s="950"/>
      <c r="DX127" s="950"/>
      <c r="DY127" s="950"/>
      <c r="DZ127" s="950"/>
      <c r="EA127" s="950"/>
      <c r="EB127" s="950"/>
      <c r="EC127" s="950"/>
      <c r="ED127" s="950"/>
      <c r="EE127" s="950"/>
      <c r="EF127" s="950"/>
    </row>
    <row r="128" spans="2:136" s="949" customFormat="1" x14ac:dyDescent="0.25">
      <c r="B128" s="343">
        <v>34</v>
      </c>
      <c r="C128" s="970" t="s">
        <v>2306</v>
      </c>
      <c r="D128" s="967" t="s">
        <v>2307</v>
      </c>
      <c r="E128" s="331" t="s">
        <v>2160</v>
      </c>
      <c r="F128" s="579">
        <v>2</v>
      </c>
      <c r="G128" s="860">
        <v>0</v>
      </c>
      <c r="H128" s="851">
        <v>0</v>
      </c>
      <c r="I128" s="851">
        <v>0</v>
      </c>
      <c r="J128" s="851">
        <v>0</v>
      </c>
      <c r="K128" s="852">
        <v>0</v>
      </c>
      <c r="L128" s="852">
        <v>0</v>
      </c>
      <c r="M128" s="852">
        <v>0</v>
      </c>
      <c r="N128" s="853">
        <v>0</v>
      </c>
      <c r="O128" s="851">
        <v>0</v>
      </c>
      <c r="P128" s="851">
        <v>0</v>
      </c>
      <c r="Q128" s="851">
        <v>0</v>
      </c>
      <c r="R128" s="851">
        <v>0</v>
      </c>
      <c r="S128" s="852">
        <v>0</v>
      </c>
      <c r="T128" s="972">
        <v>0</v>
      </c>
      <c r="U128" s="6"/>
      <c r="V128" s="939"/>
      <c r="W128" s="856" t="s">
        <v>2079</v>
      </c>
      <c r="X128" s="950"/>
      <c r="Y128" s="537"/>
      <c r="Z128" s="43">
        <f xml:space="preserve"> IF( SUM( AS128:BF128 ) = 0, 0, $AS$6 )</f>
        <v>0</v>
      </c>
      <c r="AA128" s="14"/>
      <c r="AB128" s="7"/>
      <c r="AC128" s="60"/>
      <c r="AD128" s="60"/>
      <c r="AE128" s="60"/>
      <c r="AF128" s="60"/>
      <c r="AG128" s="60"/>
      <c r="AH128" s="60"/>
      <c r="AI128" s="60"/>
      <c r="AJ128" s="60"/>
      <c r="AK128" s="60"/>
      <c r="AL128" s="60"/>
      <c r="AM128" s="60"/>
      <c r="AN128" s="60"/>
      <c r="AO128" s="60"/>
      <c r="AP128" s="60"/>
      <c r="AQ128" s="519"/>
      <c r="AR128" s="7"/>
      <c r="AS128" s="61">
        <f t="shared" ref="AS128:BF129" si="34">IF(G128&lt;0,1,0)</f>
        <v>0</v>
      </c>
      <c r="AT128" s="61">
        <f t="shared" si="34"/>
        <v>0</v>
      </c>
      <c r="AU128" s="61">
        <f t="shared" si="34"/>
        <v>0</v>
      </c>
      <c r="AV128" s="61">
        <f t="shared" si="34"/>
        <v>0</v>
      </c>
      <c r="AW128" s="61">
        <f t="shared" si="34"/>
        <v>0</v>
      </c>
      <c r="AX128" s="61">
        <f t="shared" si="34"/>
        <v>0</v>
      </c>
      <c r="AY128" s="61">
        <f t="shared" si="34"/>
        <v>0</v>
      </c>
      <c r="AZ128" s="61">
        <f t="shared" si="34"/>
        <v>0</v>
      </c>
      <c r="BA128" s="61">
        <f t="shared" si="34"/>
        <v>0</v>
      </c>
      <c r="BB128" s="61">
        <f t="shared" si="34"/>
        <v>0</v>
      </c>
      <c r="BC128" s="61">
        <f t="shared" si="34"/>
        <v>0</v>
      </c>
      <c r="BD128" s="61">
        <f t="shared" si="34"/>
        <v>0</v>
      </c>
      <c r="BE128" s="61">
        <f t="shared" si="34"/>
        <v>0</v>
      </c>
      <c r="BF128" s="61">
        <f t="shared" si="34"/>
        <v>0</v>
      </c>
      <c r="BG128" s="519"/>
      <c r="BH128" s="950"/>
      <c r="BI128" s="950"/>
      <c r="BJ128" s="950"/>
      <c r="BK128" s="950"/>
      <c r="BL128" s="950"/>
      <c r="BM128" s="950"/>
      <c r="BN128" s="950"/>
      <c r="BO128" s="950"/>
      <c r="BP128" s="950"/>
      <c r="BQ128" s="950"/>
      <c r="BR128" s="950"/>
      <c r="BS128" s="950"/>
      <c r="BT128" s="950"/>
      <c r="BU128" s="950"/>
      <c r="BV128" s="950"/>
      <c r="BW128" s="950"/>
      <c r="BX128" s="950"/>
      <c r="BY128" s="950"/>
      <c r="BZ128" s="950"/>
      <c r="CA128" s="950"/>
      <c r="CB128" s="950"/>
      <c r="CC128" s="950"/>
      <c r="CD128" s="950"/>
      <c r="CE128" s="950"/>
      <c r="CF128" s="950"/>
      <c r="CG128" s="950"/>
      <c r="CH128" s="950"/>
      <c r="CI128" s="950"/>
      <c r="CJ128" s="950"/>
      <c r="CK128" s="950"/>
      <c r="CL128" s="950"/>
      <c r="CM128" s="950"/>
      <c r="CN128" s="950"/>
      <c r="CO128" s="950"/>
      <c r="CP128" s="950"/>
      <c r="CQ128" s="950"/>
      <c r="CR128" s="950"/>
      <c r="CS128" s="950"/>
      <c r="CT128" s="950"/>
      <c r="CU128" s="950"/>
      <c r="CV128" s="950"/>
      <c r="CW128" s="950"/>
      <c r="CX128" s="950"/>
      <c r="CY128" s="950"/>
      <c r="CZ128" s="950"/>
      <c r="DA128" s="950"/>
      <c r="DB128" s="950"/>
      <c r="DC128" s="950"/>
      <c r="DD128" s="950"/>
      <c r="DE128" s="950"/>
      <c r="DF128" s="950"/>
      <c r="DG128" s="950"/>
      <c r="DH128" s="950"/>
      <c r="DI128" s="950"/>
      <c r="DJ128" s="950"/>
      <c r="DK128" s="950"/>
      <c r="DL128" s="950"/>
      <c r="DM128" s="950"/>
      <c r="DN128" s="950"/>
      <c r="DO128" s="950"/>
      <c r="DP128" s="950"/>
      <c r="DQ128" s="950"/>
      <c r="DR128" s="950"/>
      <c r="DS128" s="950"/>
      <c r="DT128" s="950"/>
      <c r="DU128" s="950"/>
      <c r="DV128" s="950"/>
      <c r="DW128" s="950"/>
      <c r="DX128" s="950"/>
      <c r="DY128" s="950"/>
      <c r="DZ128" s="950"/>
      <c r="EA128" s="950"/>
      <c r="EB128" s="950"/>
      <c r="EC128" s="950"/>
      <c r="ED128" s="950"/>
      <c r="EE128" s="950"/>
      <c r="EF128" s="950"/>
    </row>
    <row r="129" spans="2:136" s="949" customFormat="1" ht="15.75" thickBot="1" x14ac:dyDescent="0.3">
      <c r="B129" s="861">
        <v>35</v>
      </c>
      <c r="C129" s="980" t="s">
        <v>2308</v>
      </c>
      <c r="D129" s="863" t="s">
        <v>2309</v>
      </c>
      <c r="E129" s="633" t="s">
        <v>41</v>
      </c>
      <c r="F129" s="865">
        <v>3</v>
      </c>
      <c r="G129" s="941">
        <v>0</v>
      </c>
      <c r="H129" s="942">
        <v>0</v>
      </c>
      <c r="I129" s="942">
        <v>0</v>
      </c>
      <c r="J129" s="942">
        <v>0</v>
      </c>
      <c r="K129" s="943">
        <v>0</v>
      </c>
      <c r="L129" s="943">
        <v>0</v>
      </c>
      <c r="M129" s="943">
        <v>0</v>
      </c>
      <c r="N129" s="944">
        <v>0</v>
      </c>
      <c r="O129" s="942">
        <v>0</v>
      </c>
      <c r="P129" s="942">
        <v>0</v>
      </c>
      <c r="Q129" s="942">
        <v>0</v>
      </c>
      <c r="R129" s="942">
        <v>0</v>
      </c>
      <c r="S129" s="943">
        <v>0</v>
      </c>
      <c r="T129" s="981">
        <v>0</v>
      </c>
      <c r="U129" s="6"/>
      <c r="V129" s="945"/>
      <c r="W129" s="870" t="s">
        <v>2079</v>
      </c>
      <c r="X129" s="950"/>
      <c r="Y129" s="537"/>
      <c r="Z129" s="43">
        <f xml:space="preserve"> IF( SUM( AS129:BF129 ) = 0, 0, $AS$6 )</f>
        <v>0</v>
      </c>
      <c r="AA129" s="14"/>
      <c r="AB129" s="7"/>
      <c r="AC129" s="60"/>
      <c r="AD129" s="60"/>
      <c r="AE129" s="60"/>
      <c r="AF129" s="60"/>
      <c r="AG129" s="60"/>
      <c r="AH129" s="60"/>
      <c r="AI129" s="60"/>
      <c r="AJ129" s="60"/>
      <c r="AK129" s="60"/>
      <c r="AL129" s="60"/>
      <c r="AM129" s="60"/>
      <c r="AN129" s="60"/>
      <c r="AO129" s="60"/>
      <c r="AP129" s="60"/>
      <c r="AQ129" s="519"/>
      <c r="AR129" s="7"/>
      <c r="AS129" s="61">
        <f t="shared" si="34"/>
        <v>0</v>
      </c>
      <c r="AT129" s="61">
        <f t="shared" si="34"/>
        <v>0</v>
      </c>
      <c r="AU129" s="61">
        <f t="shared" si="34"/>
        <v>0</v>
      </c>
      <c r="AV129" s="61">
        <f t="shared" si="34"/>
        <v>0</v>
      </c>
      <c r="AW129" s="61">
        <f t="shared" si="34"/>
        <v>0</v>
      </c>
      <c r="AX129" s="61">
        <f t="shared" si="34"/>
        <v>0</v>
      </c>
      <c r="AY129" s="61">
        <f t="shared" si="34"/>
        <v>0</v>
      </c>
      <c r="AZ129" s="61">
        <f t="shared" si="34"/>
        <v>0</v>
      </c>
      <c r="BA129" s="61">
        <f t="shared" si="34"/>
        <v>0</v>
      </c>
      <c r="BB129" s="61">
        <f t="shared" si="34"/>
        <v>0</v>
      </c>
      <c r="BC129" s="61">
        <f t="shared" si="34"/>
        <v>0</v>
      </c>
      <c r="BD129" s="61">
        <f t="shared" si="34"/>
        <v>0</v>
      </c>
      <c r="BE129" s="61">
        <f t="shared" si="34"/>
        <v>0</v>
      </c>
      <c r="BF129" s="61">
        <f t="shared" si="34"/>
        <v>0</v>
      </c>
      <c r="BG129" s="519"/>
      <c r="BH129" s="950"/>
      <c r="BI129" s="950"/>
      <c r="BJ129" s="950"/>
      <c r="BK129" s="950"/>
      <c r="BL129" s="950"/>
      <c r="BM129" s="950"/>
      <c r="BN129" s="950"/>
      <c r="BO129" s="950"/>
      <c r="BP129" s="950"/>
      <c r="BQ129" s="950"/>
      <c r="BR129" s="950"/>
      <c r="BS129" s="950"/>
      <c r="BT129" s="950"/>
      <c r="BU129" s="950"/>
      <c r="BV129" s="950"/>
      <c r="BW129" s="950"/>
      <c r="BX129" s="950"/>
      <c r="BY129" s="950"/>
      <c r="BZ129" s="950"/>
      <c r="CA129" s="950"/>
      <c r="CB129" s="950"/>
      <c r="CC129" s="950"/>
      <c r="CD129" s="950"/>
      <c r="CE129" s="950"/>
      <c r="CF129" s="950"/>
      <c r="CG129" s="950"/>
      <c r="CH129" s="950"/>
      <c r="CI129" s="950"/>
      <c r="CJ129" s="950"/>
      <c r="CK129" s="950"/>
      <c r="CL129" s="950"/>
      <c r="CM129" s="950"/>
      <c r="CN129" s="950"/>
      <c r="CO129" s="950"/>
      <c r="CP129" s="950"/>
      <c r="CQ129" s="950"/>
      <c r="CR129" s="950"/>
      <c r="CS129" s="950"/>
      <c r="CT129" s="950"/>
      <c r="CU129" s="950"/>
      <c r="CV129" s="950"/>
      <c r="CW129" s="950"/>
      <c r="CX129" s="950"/>
      <c r="CY129" s="950"/>
      <c r="CZ129" s="950"/>
      <c r="DA129" s="950"/>
      <c r="DB129" s="950"/>
      <c r="DC129" s="950"/>
      <c r="DD129" s="950"/>
      <c r="DE129" s="950"/>
      <c r="DF129" s="950"/>
      <c r="DG129" s="950"/>
      <c r="DH129" s="950"/>
      <c r="DI129" s="950"/>
      <c r="DJ129" s="950"/>
      <c r="DK129" s="950"/>
      <c r="DL129" s="950"/>
      <c r="DM129" s="950"/>
      <c r="DN129" s="950"/>
      <c r="DO129" s="950"/>
      <c r="DP129" s="950"/>
      <c r="DQ129" s="950"/>
      <c r="DR129" s="950"/>
      <c r="DS129" s="950"/>
      <c r="DT129" s="950"/>
      <c r="DU129" s="950"/>
      <c r="DV129" s="950"/>
      <c r="DW129" s="950"/>
      <c r="DX129" s="950"/>
      <c r="DY129" s="950"/>
      <c r="DZ129" s="950"/>
      <c r="EA129" s="950"/>
      <c r="EB129" s="950"/>
      <c r="EC129" s="950"/>
      <c r="ED129" s="950"/>
      <c r="EE129" s="950"/>
      <c r="EF129" s="950"/>
    </row>
    <row r="130" spans="2:136" s="949" customFormat="1" ht="15.75" thickBot="1" x14ac:dyDescent="0.3">
      <c r="B130" s="381"/>
      <c r="C130" s="285"/>
      <c r="D130" s="904"/>
      <c r="E130" s="384"/>
      <c r="F130" s="384"/>
      <c r="G130" s="982"/>
      <c r="H130" s="982"/>
      <c r="I130" s="982"/>
      <c r="J130" s="982"/>
      <c r="K130" s="982"/>
      <c r="L130" s="982"/>
      <c r="M130" s="982"/>
      <c r="N130" s="982"/>
      <c r="O130" s="982"/>
      <c r="P130" s="982"/>
      <c r="Q130" s="982"/>
      <c r="R130" s="982"/>
      <c r="S130" s="982"/>
      <c r="T130" s="982"/>
      <c r="U130" s="6"/>
      <c r="V130" s="934"/>
      <c r="W130" s="833"/>
      <c r="X130" s="950"/>
      <c r="Y130" s="14"/>
      <c r="Z130" s="14"/>
      <c r="AA130" s="14"/>
      <c r="AB130" s="7"/>
      <c r="AC130" s="8"/>
      <c r="AD130" s="8"/>
      <c r="AE130" s="8"/>
      <c r="AF130" s="8"/>
      <c r="AG130" s="8"/>
      <c r="AH130" s="8"/>
      <c r="AI130" s="8"/>
      <c r="AJ130" s="8"/>
      <c r="AK130" s="8"/>
      <c r="AL130" s="8"/>
      <c r="AM130" s="8"/>
      <c r="AN130" s="8"/>
      <c r="AO130" s="8"/>
      <c r="AP130" s="8"/>
      <c r="AQ130" s="7"/>
      <c r="AR130" s="7"/>
      <c r="AS130" s="8"/>
      <c r="AT130" s="8"/>
      <c r="AU130" s="8"/>
      <c r="AV130" s="8"/>
      <c r="AW130" s="8"/>
      <c r="AX130" s="8"/>
      <c r="AY130" s="8"/>
      <c r="AZ130" s="8"/>
      <c r="BA130" s="8"/>
      <c r="BB130" s="8"/>
      <c r="BC130" s="8"/>
      <c r="BD130" s="8"/>
      <c r="BE130" s="8"/>
      <c r="BF130" s="8"/>
      <c r="BG130" s="7"/>
      <c r="BH130" s="950"/>
      <c r="BI130" s="950"/>
      <c r="BJ130" s="950"/>
      <c r="BK130" s="950"/>
      <c r="BL130" s="950"/>
      <c r="BM130" s="950"/>
      <c r="BN130" s="950"/>
      <c r="BO130" s="950"/>
      <c r="BP130" s="950"/>
      <c r="BQ130" s="950"/>
      <c r="BR130" s="950"/>
      <c r="BS130" s="950"/>
      <c r="BT130" s="950"/>
      <c r="BU130" s="950"/>
      <c r="BV130" s="950"/>
      <c r="BW130" s="950"/>
      <c r="BX130" s="950"/>
      <c r="BY130" s="950"/>
      <c r="BZ130" s="950"/>
      <c r="CA130" s="950"/>
      <c r="CB130" s="950"/>
      <c r="CC130" s="950"/>
      <c r="CD130" s="950"/>
      <c r="CE130" s="950"/>
      <c r="CF130" s="950"/>
      <c r="CG130" s="950"/>
      <c r="CH130" s="950"/>
      <c r="CI130" s="950"/>
      <c r="CJ130" s="950"/>
      <c r="CK130" s="950"/>
      <c r="CL130" s="950"/>
      <c r="CM130" s="950"/>
      <c r="CN130" s="950"/>
      <c r="CO130" s="950"/>
      <c r="CP130" s="950"/>
      <c r="CQ130" s="950"/>
      <c r="CR130" s="950"/>
      <c r="CS130" s="950"/>
      <c r="CT130" s="950"/>
      <c r="CU130" s="950"/>
      <c r="CV130" s="950"/>
      <c r="CW130" s="950"/>
      <c r="CX130" s="950"/>
      <c r="CY130" s="950"/>
      <c r="CZ130" s="950"/>
      <c r="DA130" s="950"/>
      <c r="DB130" s="950"/>
      <c r="DC130" s="950"/>
      <c r="DD130" s="950"/>
      <c r="DE130" s="950"/>
      <c r="DF130" s="950"/>
      <c r="DG130" s="950"/>
      <c r="DH130" s="950"/>
      <c r="DI130" s="950"/>
      <c r="DJ130" s="950"/>
      <c r="DK130" s="950"/>
      <c r="DL130" s="950"/>
      <c r="DM130" s="950"/>
      <c r="DN130" s="950"/>
      <c r="DO130" s="950"/>
      <c r="DP130" s="950"/>
      <c r="DQ130" s="950"/>
      <c r="DR130" s="950"/>
      <c r="DS130" s="950"/>
      <c r="DT130" s="950"/>
      <c r="DU130" s="950"/>
      <c r="DV130" s="950"/>
      <c r="DW130" s="950"/>
      <c r="DX130" s="950"/>
      <c r="DY130" s="950"/>
      <c r="DZ130" s="950"/>
      <c r="EA130" s="950"/>
      <c r="EB130" s="950"/>
      <c r="EC130" s="950"/>
      <c r="ED130" s="950"/>
      <c r="EE130" s="950"/>
      <c r="EF130" s="950"/>
    </row>
    <row r="131" spans="2:136" s="949" customFormat="1" ht="15.75" thickBot="1" x14ac:dyDescent="0.3">
      <c r="B131" s="946" t="s">
        <v>2310</v>
      </c>
      <c r="C131" s="947" t="s">
        <v>2311</v>
      </c>
      <c r="D131" s="904"/>
      <c r="E131" s="933"/>
      <c r="F131" s="905"/>
      <c r="G131" s="823"/>
      <c r="H131" s="823"/>
      <c r="I131" s="823"/>
      <c r="J131" s="823"/>
      <c r="K131" s="823"/>
      <c r="L131" s="257"/>
      <c r="M131" s="948"/>
      <c r="R131" s="950"/>
      <c r="S131" s="950"/>
      <c r="T131" s="950"/>
      <c r="U131" s="951"/>
      <c r="V131" s="952"/>
      <c r="W131" s="950"/>
      <c r="X131" s="950"/>
      <c r="Y131" s="14"/>
      <c r="Z131" s="14"/>
      <c r="AA131" s="14"/>
      <c r="AB131" s="7"/>
      <c r="AC131" s="8"/>
      <c r="AD131" s="8"/>
      <c r="AE131" s="8"/>
      <c r="AF131" s="8"/>
      <c r="AG131" s="8"/>
      <c r="AH131" s="8"/>
      <c r="AI131" s="8"/>
      <c r="AJ131" s="8"/>
      <c r="AK131" s="8"/>
      <c r="AL131" s="8"/>
      <c r="AM131" s="8"/>
      <c r="AN131" s="8"/>
      <c r="AO131" s="8"/>
      <c r="AP131" s="8"/>
      <c r="AQ131" s="7"/>
      <c r="AR131" s="7"/>
      <c r="AS131" s="8"/>
      <c r="AT131" s="8"/>
      <c r="AU131" s="8"/>
      <c r="AV131" s="8"/>
      <c r="AW131" s="8"/>
      <c r="AX131" s="8"/>
      <c r="AY131" s="8"/>
      <c r="AZ131" s="8"/>
      <c r="BA131" s="8"/>
      <c r="BB131" s="8"/>
      <c r="BC131" s="8"/>
      <c r="BD131" s="8"/>
      <c r="BE131" s="8"/>
      <c r="BF131" s="8"/>
      <c r="BG131" s="7"/>
      <c r="BH131" s="950"/>
      <c r="BI131" s="950"/>
      <c r="BJ131" s="950"/>
      <c r="BK131" s="950"/>
      <c r="BL131" s="950"/>
      <c r="BM131" s="950"/>
      <c r="BN131" s="950"/>
      <c r="BO131" s="950"/>
      <c r="BP131" s="950"/>
      <c r="BQ131" s="950"/>
      <c r="BR131" s="950"/>
      <c r="BS131" s="950"/>
      <c r="BT131" s="950"/>
      <c r="BU131" s="950"/>
      <c r="BV131" s="950"/>
      <c r="BW131" s="950"/>
      <c r="BX131" s="950"/>
      <c r="BY131" s="950"/>
      <c r="BZ131" s="950"/>
      <c r="CA131" s="950"/>
      <c r="CB131" s="950"/>
      <c r="CC131" s="950"/>
      <c r="CD131" s="950"/>
      <c r="CE131" s="950"/>
      <c r="CF131" s="950"/>
      <c r="CG131" s="950"/>
      <c r="CH131" s="950"/>
      <c r="CI131" s="950"/>
      <c r="CJ131" s="950"/>
      <c r="CK131" s="950"/>
      <c r="CL131" s="950"/>
      <c r="CM131" s="950"/>
      <c r="CN131" s="950"/>
      <c r="CO131" s="950"/>
      <c r="CP131" s="950"/>
      <c r="CQ131" s="950"/>
      <c r="CR131" s="950"/>
      <c r="CS131" s="950"/>
      <c r="CT131" s="950"/>
      <c r="CU131" s="950"/>
      <c r="CV131" s="950"/>
      <c r="CW131" s="950"/>
      <c r="CX131" s="950"/>
      <c r="CY131" s="950"/>
      <c r="CZ131" s="950"/>
      <c r="DA131" s="950"/>
      <c r="DB131" s="950"/>
      <c r="DC131" s="950"/>
      <c r="DD131" s="950"/>
      <c r="DE131" s="950"/>
      <c r="DF131" s="950"/>
      <c r="DG131" s="950"/>
      <c r="DH131" s="950"/>
      <c r="DI131" s="950"/>
      <c r="DJ131" s="950"/>
      <c r="DK131" s="950"/>
      <c r="DL131" s="950"/>
      <c r="DM131" s="950"/>
      <c r="DN131" s="950"/>
      <c r="DO131" s="950"/>
      <c r="DP131" s="950"/>
      <c r="DQ131" s="950"/>
      <c r="DR131" s="950"/>
      <c r="DS131" s="950"/>
      <c r="DT131" s="950"/>
      <c r="DU131" s="950"/>
      <c r="DV131" s="950"/>
      <c r="DW131" s="950"/>
      <c r="DX131" s="950"/>
      <c r="DY131" s="950"/>
      <c r="DZ131" s="950"/>
      <c r="EA131" s="950"/>
      <c r="EB131" s="950"/>
      <c r="EC131" s="950"/>
      <c r="ED131" s="950"/>
      <c r="EE131" s="950"/>
      <c r="EF131" s="950"/>
    </row>
    <row r="132" spans="2:136" s="949" customFormat="1" x14ac:dyDescent="0.25">
      <c r="B132" s="834">
        <v>27</v>
      </c>
      <c r="C132" s="953" t="s">
        <v>2312</v>
      </c>
      <c r="D132" s="836" t="s">
        <v>2313</v>
      </c>
      <c r="E132" s="954" t="s">
        <v>2139</v>
      </c>
      <c r="F132" s="955">
        <v>0</v>
      </c>
      <c r="G132" s="1349" t="s">
        <v>2273</v>
      </c>
      <c r="H132" s="1350"/>
      <c r="I132" s="1351"/>
      <c r="M132" s="956"/>
      <c r="N132" s="956"/>
      <c r="O132" s="956"/>
      <c r="P132" s="956"/>
      <c r="Q132" s="956"/>
      <c r="R132" s="956"/>
      <c r="S132" s="956"/>
      <c r="T132" s="956"/>
      <c r="U132" s="6"/>
      <c r="V132" s="937"/>
      <c r="W132" s="884"/>
      <c r="X132" s="950"/>
      <c r="Y132" s="537"/>
      <c r="Z132" s="537"/>
      <c r="AA132" s="14"/>
      <c r="AB132" s="7"/>
      <c r="AC132" s="60"/>
      <c r="AD132" s="60"/>
      <c r="AE132" s="60"/>
      <c r="AF132" s="60"/>
      <c r="AG132" s="60"/>
      <c r="AH132" s="60"/>
      <c r="AI132" s="60"/>
      <c r="AJ132" s="60"/>
      <c r="AK132" s="60"/>
      <c r="AL132" s="60"/>
      <c r="AM132" s="60"/>
      <c r="AN132" s="60"/>
      <c r="AO132" s="60"/>
      <c r="AP132" s="60"/>
      <c r="AQ132" s="7"/>
      <c r="AR132" s="7"/>
      <c r="AS132" s="60"/>
      <c r="AT132" s="60"/>
      <c r="AU132" s="60"/>
      <c r="AV132" s="60"/>
      <c r="AW132" s="60"/>
      <c r="AX132" s="60"/>
      <c r="AY132" s="60"/>
      <c r="AZ132" s="60"/>
      <c r="BA132" s="60"/>
      <c r="BB132" s="60"/>
      <c r="BC132" s="60"/>
      <c r="BD132" s="60"/>
      <c r="BE132" s="60"/>
      <c r="BF132" s="60"/>
      <c r="BG132" s="7"/>
      <c r="BH132" s="950"/>
      <c r="BI132" s="950"/>
      <c r="BJ132" s="950"/>
      <c r="BK132" s="950"/>
      <c r="BL132" s="950"/>
      <c r="BM132" s="950"/>
      <c r="BN132" s="950"/>
      <c r="BO132" s="950"/>
      <c r="BP132" s="950"/>
      <c r="BQ132" s="950"/>
      <c r="BR132" s="950"/>
      <c r="BS132" s="950"/>
      <c r="BT132" s="950"/>
      <c r="BU132" s="950"/>
      <c r="BV132" s="950"/>
      <c r="BW132" s="950"/>
      <c r="BX132" s="950"/>
      <c r="BY132" s="950"/>
      <c r="BZ132" s="950"/>
      <c r="CA132" s="950"/>
      <c r="CB132" s="950"/>
      <c r="CC132" s="950"/>
      <c r="CD132" s="950"/>
      <c r="CE132" s="950"/>
      <c r="CF132" s="950"/>
      <c r="CG132" s="950"/>
      <c r="CH132" s="950"/>
      <c r="CI132" s="950"/>
      <c r="CJ132" s="950"/>
      <c r="CK132" s="950"/>
      <c r="CL132" s="950"/>
      <c r="CM132" s="950"/>
      <c r="CN132" s="950"/>
      <c r="CO132" s="950"/>
      <c r="CP132" s="950"/>
      <c r="CQ132" s="950"/>
      <c r="CR132" s="950"/>
      <c r="CS132" s="950"/>
      <c r="CT132" s="950"/>
      <c r="CU132" s="950"/>
      <c r="CV132" s="950"/>
      <c r="CW132" s="950"/>
      <c r="CX132" s="950"/>
      <c r="CY132" s="950"/>
      <c r="CZ132" s="950"/>
      <c r="DA132" s="950"/>
      <c r="DB132" s="950"/>
      <c r="DC132" s="950"/>
      <c r="DD132" s="950"/>
      <c r="DE132" s="950"/>
      <c r="DF132" s="950"/>
      <c r="DG132" s="950"/>
      <c r="DH132" s="950"/>
      <c r="DI132" s="950"/>
      <c r="DJ132" s="950"/>
      <c r="DK132" s="950"/>
      <c r="DL132" s="950"/>
      <c r="DM132" s="950"/>
      <c r="DN132" s="950"/>
      <c r="DO132" s="950"/>
      <c r="DP132" s="950"/>
      <c r="DQ132" s="950"/>
      <c r="DR132" s="950"/>
      <c r="DS132" s="950"/>
      <c r="DT132" s="950"/>
      <c r="DU132" s="950"/>
      <c r="DV132" s="950"/>
      <c r="DW132" s="950"/>
      <c r="DX132" s="950"/>
      <c r="DY132" s="950"/>
      <c r="DZ132" s="950"/>
      <c r="EA132" s="950"/>
      <c r="EB132" s="950"/>
      <c r="EC132" s="950"/>
      <c r="ED132" s="950"/>
      <c r="EE132" s="950"/>
      <c r="EF132" s="950"/>
    </row>
    <row r="133" spans="2:136" s="949" customFormat="1" x14ac:dyDescent="0.25">
      <c r="B133" s="957">
        <v>28</v>
      </c>
      <c r="C133" s="958" t="s">
        <v>2314</v>
      </c>
      <c r="D133" s="848" t="s">
        <v>2315</v>
      </c>
      <c r="E133" s="959" t="s">
        <v>2139</v>
      </c>
      <c r="F133" s="960">
        <v>0</v>
      </c>
      <c r="G133" s="1346"/>
      <c r="H133" s="1347"/>
      <c r="I133" s="1348"/>
      <c r="M133" s="956"/>
      <c r="N133" s="956"/>
      <c r="O133" s="956"/>
      <c r="P133" s="956"/>
      <c r="Q133" s="956"/>
      <c r="R133" s="956"/>
      <c r="S133" s="956"/>
      <c r="T133" s="956"/>
      <c r="U133" s="6"/>
      <c r="V133" s="961" t="s">
        <v>2144</v>
      </c>
      <c r="W133" s="962"/>
      <c r="X133" s="950"/>
      <c r="Y133" s="537"/>
      <c r="Z133" s="537"/>
      <c r="AA133" s="14"/>
      <c r="AB133" s="7"/>
      <c r="AC133" s="60"/>
      <c r="AD133" s="60"/>
      <c r="AE133" s="60"/>
      <c r="AF133" s="60"/>
      <c r="AG133" s="60"/>
      <c r="AH133" s="60"/>
      <c r="AI133" s="60"/>
      <c r="AJ133" s="60"/>
      <c r="AK133" s="60"/>
      <c r="AL133" s="60"/>
      <c r="AM133" s="60"/>
      <c r="AN133" s="60"/>
      <c r="AO133" s="60"/>
      <c r="AP133" s="60"/>
      <c r="AQ133" s="7"/>
      <c r="AR133" s="7"/>
      <c r="AS133" s="60"/>
      <c r="AT133" s="60"/>
      <c r="AU133" s="60"/>
      <c r="AV133" s="60"/>
      <c r="AW133" s="60"/>
      <c r="AX133" s="60"/>
      <c r="AY133" s="60"/>
      <c r="AZ133" s="60"/>
      <c r="BA133" s="60"/>
      <c r="BB133" s="60"/>
      <c r="BC133" s="60"/>
      <c r="BD133" s="60"/>
      <c r="BE133" s="60"/>
      <c r="BF133" s="60"/>
      <c r="BG133" s="7"/>
      <c r="BH133" s="950"/>
      <c r="BI133" s="950"/>
      <c r="BJ133" s="950"/>
      <c r="BK133" s="950"/>
      <c r="BL133" s="950"/>
      <c r="BM133" s="950"/>
      <c r="BN133" s="950"/>
      <c r="BO133" s="950"/>
      <c r="BP133" s="950"/>
      <c r="BQ133" s="950"/>
      <c r="BR133" s="950"/>
      <c r="BS133" s="950"/>
      <c r="BT133" s="950"/>
      <c r="BU133" s="950"/>
      <c r="BV133" s="950"/>
      <c r="BW133" s="950"/>
      <c r="BX133" s="950"/>
      <c r="BY133" s="950"/>
      <c r="BZ133" s="950"/>
      <c r="CA133" s="950"/>
      <c r="CB133" s="950"/>
      <c r="CC133" s="950"/>
      <c r="CD133" s="950"/>
      <c r="CE133" s="950"/>
      <c r="CF133" s="950"/>
      <c r="CG133" s="950"/>
      <c r="CH133" s="950"/>
      <c r="CI133" s="950"/>
      <c r="CJ133" s="950"/>
      <c r="CK133" s="950"/>
      <c r="CL133" s="950"/>
      <c r="CM133" s="950"/>
      <c r="CN133" s="950"/>
      <c r="CO133" s="950"/>
      <c r="CP133" s="950"/>
      <c r="CQ133" s="950"/>
      <c r="CR133" s="950"/>
      <c r="CS133" s="950"/>
      <c r="CT133" s="950"/>
      <c r="CU133" s="950"/>
      <c r="CV133" s="950"/>
      <c r="CW133" s="950"/>
      <c r="CX133" s="950"/>
      <c r="CY133" s="950"/>
      <c r="CZ133" s="950"/>
      <c r="DA133" s="950"/>
      <c r="DB133" s="950"/>
      <c r="DC133" s="950"/>
      <c r="DD133" s="950"/>
      <c r="DE133" s="950"/>
      <c r="DF133" s="950"/>
      <c r="DG133" s="950"/>
      <c r="DH133" s="950"/>
      <c r="DI133" s="950"/>
      <c r="DJ133" s="950"/>
      <c r="DK133" s="950"/>
      <c r="DL133" s="950"/>
      <c r="DM133" s="950"/>
      <c r="DN133" s="950"/>
      <c r="DO133" s="950"/>
      <c r="DP133" s="950"/>
      <c r="DQ133" s="950"/>
      <c r="DR133" s="950"/>
      <c r="DS133" s="950"/>
      <c r="DT133" s="950"/>
      <c r="DU133" s="950"/>
      <c r="DV133" s="950"/>
      <c r="DW133" s="950"/>
      <c r="DX133" s="950"/>
      <c r="DY133" s="950"/>
      <c r="DZ133" s="950"/>
      <c r="EA133" s="950"/>
      <c r="EB133" s="950"/>
      <c r="EC133" s="950"/>
      <c r="ED133" s="950"/>
      <c r="EE133" s="950"/>
      <c r="EF133" s="950"/>
    </row>
    <row r="134" spans="2:136" s="949" customFormat="1" ht="15.75" thickBot="1" x14ac:dyDescent="0.3">
      <c r="B134" s="343">
        <v>29</v>
      </c>
      <c r="C134" s="963" t="s">
        <v>2316</v>
      </c>
      <c r="D134" s="848" t="s">
        <v>2317</v>
      </c>
      <c r="E134" s="959" t="s">
        <v>2139</v>
      </c>
      <c r="F134" s="960">
        <v>0</v>
      </c>
      <c r="G134" s="1346" t="s">
        <v>2273</v>
      </c>
      <c r="H134" s="1347"/>
      <c r="I134" s="1348"/>
      <c r="J134" s="964"/>
      <c r="K134" s="965"/>
      <c r="L134" s="965"/>
      <c r="M134" s="966"/>
      <c r="N134" s="966"/>
      <c r="O134" s="966"/>
      <c r="P134" s="966"/>
      <c r="Q134" s="966"/>
      <c r="R134" s="966"/>
      <c r="S134" s="966"/>
      <c r="T134" s="966"/>
      <c r="U134" s="6"/>
      <c r="V134" s="939"/>
      <c r="W134" s="856"/>
      <c r="X134" s="950"/>
      <c r="Y134" s="537"/>
      <c r="Z134" s="537"/>
      <c r="AA134" s="14"/>
      <c r="AB134" s="7"/>
      <c r="AC134" s="60"/>
      <c r="AD134" s="60"/>
      <c r="AE134" s="60"/>
      <c r="AF134" s="60"/>
      <c r="AG134" s="60"/>
      <c r="AH134" s="60"/>
      <c r="AI134" s="60"/>
      <c r="AJ134" s="60"/>
      <c r="AK134" s="60"/>
      <c r="AL134" s="60"/>
      <c r="AM134" s="60"/>
      <c r="AN134" s="60"/>
      <c r="AO134" s="60"/>
      <c r="AP134" s="60"/>
      <c r="AQ134" s="7"/>
      <c r="AR134" s="7"/>
      <c r="AS134" s="60"/>
      <c r="AT134" s="60"/>
      <c r="AU134" s="60"/>
      <c r="AV134" s="60"/>
      <c r="AW134" s="60"/>
      <c r="AX134" s="60"/>
      <c r="AY134" s="60"/>
      <c r="AZ134" s="60"/>
      <c r="BA134" s="60"/>
      <c r="BB134" s="60"/>
      <c r="BC134" s="60"/>
      <c r="BD134" s="60"/>
      <c r="BE134" s="60"/>
      <c r="BF134" s="60"/>
      <c r="BG134" s="7"/>
      <c r="BH134" s="950"/>
      <c r="BI134" s="950"/>
      <c r="BJ134" s="950"/>
      <c r="BK134" s="950"/>
      <c r="BL134" s="950"/>
      <c r="BM134" s="950"/>
      <c r="BN134" s="950"/>
      <c r="BO134" s="950"/>
      <c r="BP134" s="950"/>
      <c r="BQ134" s="950"/>
      <c r="BR134" s="950"/>
      <c r="BS134" s="950"/>
      <c r="BT134" s="950"/>
      <c r="BU134" s="950"/>
      <c r="BV134" s="950"/>
      <c r="BW134" s="950"/>
      <c r="BX134" s="950"/>
      <c r="BY134" s="950"/>
      <c r="BZ134" s="950"/>
      <c r="CA134" s="950"/>
      <c r="CB134" s="950"/>
      <c r="CC134" s="950"/>
      <c r="CD134" s="950"/>
      <c r="CE134" s="950"/>
      <c r="CF134" s="950"/>
      <c r="CG134" s="950"/>
      <c r="CH134" s="950"/>
      <c r="CI134" s="950"/>
      <c r="CJ134" s="950"/>
      <c r="CK134" s="950"/>
      <c r="CL134" s="950"/>
      <c r="CM134" s="950"/>
      <c r="CN134" s="950"/>
      <c r="CO134" s="950"/>
      <c r="CP134" s="950"/>
      <c r="CQ134" s="950"/>
      <c r="CR134" s="950"/>
      <c r="CS134" s="950"/>
      <c r="CT134" s="950"/>
      <c r="CU134" s="950"/>
      <c r="CV134" s="950"/>
      <c r="CW134" s="950"/>
      <c r="CX134" s="950"/>
      <c r="CY134" s="950"/>
      <c r="CZ134" s="950"/>
      <c r="DA134" s="950"/>
      <c r="DB134" s="950"/>
      <c r="DC134" s="950"/>
      <c r="DD134" s="950"/>
      <c r="DE134" s="950"/>
      <c r="DF134" s="950"/>
      <c r="DG134" s="950"/>
      <c r="DH134" s="950"/>
      <c r="DI134" s="950"/>
      <c r="DJ134" s="950"/>
      <c r="DK134" s="950"/>
      <c r="DL134" s="950"/>
      <c r="DM134" s="950"/>
      <c r="DN134" s="950"/>
      <c r="DO134" s="950"/>
      <c r="DP134" s="950"/>
      <c r="DQ134" s="950"/>
      <c r="DR134" s="950"/>
      <c r="DS134" s="950"/>
      <c r="DT134" s="950"/>
      <c r="DU134" s="950"/>
      <c r="DV134" s="950"/>
      <c r="DW134" s="950"/>
      <c r="DX134" s="950"/>
      <c r="DY134" s="950"/>
      <c r="DZ134" s="950"/>
      <c r="EA134" s="950"/>
      <c r="EB134" s="950"/>
      <c r="EC134" s="950"/>
      <c r="ED134" s="950"/>
      <c r="EE134" s="950"/>
      <c r="EF134" s="950"/>
    </row>
    <row r="135" spans="2:136" s="949" customFormat="1" x14ac:dyDescent="0.25">
      <c r="B135" s="343">
        <v>30</v>
      </c>
      <c r="C135" s="963" t="s">
        <v>2318</v>
      </c>
      <c r="D135" s="967" t="s">
        <v>2319</v>
      </c>
      <c r="E135" s="959" t="s">
        <v>2150</v>
      </c>
      <c r="F135" s="968">
        <v>0</v>
      </c>
      <c r="G135" s="860">
        <v>0</v>
      </c>
      <c r="H135" s="851">
        <v>0</v>
      </c>
      <c r="I135" s="851">
        <v>0</v>
      </c>
      <c r="J135" s="839">
        <v>0</v>
      </c>
      <c r="K135" s="840">
        <v>0</v>
      </c>
      <c r="L135" s="840">
        <v>0</v>
      </c>
      <c r="M135" s="840">
        <v>0</v>
      </c>
      <c r="N135" s="841">
        <v>0</v>
      </c>
      <c r="O135" s="839">
        <v>0</v>
      </c>
      <c r="P135" s="839">
        <v>0</v>
      </c>
      <c r="Q135" s="839">
        <v>0</v>
      </c>
      <c r="R135" s="839">
        <v>0</v>
      </c>
      <c r="S135" s="840">
        <v>0</v>
      </c>
      <c r="T135" s="969">
        <v>0</v>
      </c>
      <c r="U135" s="6"/>
      <c r="V135" s="939"/>
      <c r="W135" s="856" t="s">
        <v>2079</v>
      </c>
      <c r="X135" s="950"/>
      <c r="Y135" s="537"/>
      <c r="Z135" s="43">
        <f xml:space="preserve"> IF( SUM( AS135:BF135 ) = 0, 0, $AS$6 )</f>
        <v>0</v>
      </c>
      <c r="AA135" s="14"/>
      <c r="AB135" s="7"/>
      <c r="AC135" s="60"/>
      <c r="AD135" s="60"/>
      <c r="AE135" s="60"/>
      <c r="AF135" s="60"/>
      <c r="AG135" s="60"/>
      <c r="AH135" s="60"/>
      <c r="AI135" s="60"/>
      <c r="AJ135" s="60"/>
      <c r="AK135" s="60"/>
      <c r="AL135" s="60"/>
      <c r="AM135" s="60"/>
      <c r="AN135" s="60"/>
      <c r="AO135" s="60"/>
      <c r="AP135" s="60"/>
      <c r="AQ135" s="147"/>
      <c r="AR135" s="7"/>
      <c r="AS135" s="61">
        <f t="shared" ref="AS135:BF136" si="35">IF(G135&lt;0,1,0)</f>
        <v>0</v>
      </c>
      <c r="AT135" s="61">
        <f t="shared" si="35"/>
        <v>0</v>
      </c>
      <c r="AU135" s="61">
        <f t="shared" si="35"/>
        <v>0</v>
      </c>
      <c r="AV135" s="61">
        <f t="shared" si="35"/>
        <v>0</v>
      </c>
      <c r="AW135" s="61">
        <f t="shared" si="35"/>
        <v>0</v>
      </c>
      <c r="AX135" s="61">
        <f t="shared" si="35"/>
        <v>0</v>
      </c>
      <c r="AY135" s="61">
        <f t="shared" si="35"/>
        <v>0</v>
      </c>
      <c r="AZ135" s="61">
        <f t="shared" si="35"/>
        <v>0</v>
      </c>
      <c r="BA135" s="61">
        <f t="shared" si="35"/>
        <v>0</v>
      </c>
      <c r="BB135" s="61">
        <f t="shared" si="35"/>
        <v>0</v>
      </c>
      <c r="BC135" s="61">
        <f t="shared" si="35"/>
        <v>0</v>
      </c>
      <c r="BD135" s="61">
        <f t="shared" si="35"/>
        <v>0</v>
      </c>
      <c r="BE135" s="61">
        <f t="shared" si="35"/>
        <v>0</v>
      </c>
      <c r="BF135" s="61">
        <f t="shared" si="35"/>
        <v>0</v>
      </c>
      <c r="BG135" s="147"/>
      <c r="BH135" s="950"/>
      <c r="BI135" s="950"/>
      <c r="BJ135" s="950"/>
      <c r="BK135" s="950"/>
      <c r="BL135" s="950"/>
      <c r="BM135" s="950"/>
      <c r="BN135" s="950"/>
      <c r="BO135" s="950"/>
      <c r="BP135" s="950"/>
      <c r="BQ135" s="950"/>
      <c r="BR135" s="950"/>
      <c r="BS135" s="950"/>
      <c r="BT135" s="950"/>
      <c r="BU135" s="950"/>
      <c r="BV135" s="950"/>
      <c r="BW135" s="950"/>
      <c r="BX135" s="950"/>
      <c r="BY135" s="950"/>
      <c r="BZ135" s="950"/>
      <c r="CA135" s="950"/>
      <c r="CB135" s="950"/>
      <c r="CC135" s="950"/>
      <c r="CD135" s="950"/>
      <c r="CE135" s="950"/>
      <c r="CF135" s="950"/>
      <c r="CG135" s="950"/>
      <c r="CH135" s="950"/>
      <c r="CI135" s="950"/>
      <c r="CJ135" s="950"/>
      <c r="CK135" s="950"/>
      <c r="CL135" s="950"/>
      <c r="CM135" s="950"/>
      <c r="CN135" s="950"/>
      <c r="CO135" s="950"/>
      <c r="CP135" s="950"/>
      <c r="CQ135" s="950"/>
      <c r="CR135" s="950"/>
      <c r="CS135" s="950"/>
      <c r="CT135" s="950"/>
      <c r="CU135" s="950"/>
      <c r="CV135" s="950"/>
      <c r="CW135" s="950"/>
      <c r="CX135" s="950"/>
      <c r="CY135" s="950"/>
      <c r="CZ135" s="950"/>
      <c r="DA135" s="950"/>
      <c r="DB135" s="950"/>
      <c r="DC135" s="950"/>
      <c r="DD135" s="950"/>
      <c r="DE135" s="950"/>
      <c r="DF135" s="950"/>
      <c r="DG135" s="950"/>
      <c r="DH135" s="950"/>
      <c r="DI135" s="950"/>
      <c r="DJ135" s="950"/>
      <c r="DK135" s="950"/>
      <c r="DL135" s="950"/>
      <c r="DM135" s="950"/>
      <c r="DN135" s="950"/>
      <c r="DO135" s="950"/>
      <c r="DP135" s="950"/>
      <c r="DQ135" s="950"/>
      <c r="DR135" s="950"/>
      <c r="DS135" s="950"/>
      <c r="DT135" s="950"/>
      <c r="DU135" s="950"/>
      <c r="DV135" s="950"/>
      <c r="DW135" s="950"/>
      <c r="DX135" s="950"/>
      <c r="DY135" s="950"/>
      <c r="DZ135" s="950"/>
      <c r="EA135" s="950"/>
      <c r="EB135" s="950"/>
      <c r="EC135" s="950"/>
      <c r="ED135" s="950"/>
      <c r="EE135" s="950"/>
      <c r="EF135" s="950"/>
    </row>
    <row r="136" spans="2:136" s="949" customFormat="1" x14ac:dyDescent="0.25">
      <c r="B136" s="343">
        <v>31</v>
      </c>
      <c r="C136" s="970" t="s">
        <v>2320</v>
      </c>
      <c r="D136" s="971" t="s">
        <v>2321</v>
      </c>
      <c r="E136" s="959" t="s">
        <v>2150</v>
      </c>
      <c r="F136" s="968">
        <v>0</v>
      </c>
      <c r="G136" s="860">
        <v>0</v>
      </c>
      <c r="H136" s="851">
        <v>0</v>
      </c>
      <c r="I136" s="851">
        <v>0</v>
      </c>
      <c r="J136" s="851">
        <v>0</v>
      </c>
      <c r="K136" s="852">
        <v>0</v>
      </c>
      <c r="L136" s="852">
        <v>0</v>
      </c>
      <c r="M136" s="852">
        <v>0</v>
      </c>
      <c r="N136" s="853">
        <v>0</v>
      </c>
      <c r="O136" s="851">
        <v>0</v>
      </c>
      <c r="P136" s="851">
        <v>0</v>
      </c>
      <c r="Q136" s="851">
        <v>0</v>
      </c>
      <c r="R136" s="851">
        <v>0</v>
      </c>
      <c r="S136" s="852">
        <v>0</v>
      </c>
      <c r="T136" s="972">
        <v>0</v>
      </c>
      <c r="U136" s="6"/>
      <c r="V136" s="939"/>
      <c r="W136" s="856" t="s">
        <v>2079</v>
      </c>
      <c r="X136" s="950"/>
      <c r="Y136" s="537"/>
      <c r="Z136" s="43">
        <f xml:space="preserve"> IF( SUM( AS136:BF136 ) = 0, 0, $AS$6 )</f>
        <v>0</v>
      </c>
      <c r="AA136" s="14"/>
      <c r="AB136" s="7"/>
      <c r="AC136" s="60"/>
      <c r="AD136" s="60"/>
      <c r="AE136" s="60"/>
      <c r="AF136" s="60"/>
      <c r="AG136" s="60"/>
      <c r="AH136" s="60"/>
      <c r="AI136" s="60"/>
      <c r="AJ136" s="60"/>
      <c r="AK136" s="60"/>
      <c r="AL136" s="60"/>
      <c r="AM136" s="60"/>
      <c r="AN136" s="60"/>
      <c r="AO136" s="60"/>
      <c r="AP136" s="60"/>
      <c r="AQ136" s="147"/>
      <c r="AR136" s="7"/>
      <c r="AS136" s="61">
        <f t="shared" si="35"/>
        <v>0</v>
      </c>
      <c r="AT136" s="61">
        <f t="shared" si="35"/>
        <v>0</v>
      </c>
      <c r="AU136" s="61">
        <f t="shared" si="35"/>
        <v>0</v>
      </c>
      <c r="AV136" s="61">
        <f t="shared" si="35"/>
        <v>0</v>
      </c>
      <c r="AW136" s="61">
        <f t="shared" si="35"/>
        <v>0</v>
      </c>
      <c r="AX136" s="61">
        <f t="shared" si="35"/>
        <v>0</v>
      </c>
      <c r="AY136" s="61">
        <f t="shared" si="35"/>
        <v>0</v>
      </c>
      <c r="AZ136" s="61">
        <f t="shared" si="35"/>
        <v>0</v>
      </c>
      <c r="BA136" s="61">
        <f t="shared" si="35"/>
        <v>0</v>
      </c>
      <c r="BB136" s="61">
        <f t="shared" si="35"/>
        <v>0</v>
      </c>
      <c r="BC136" s="61">
        <f t="shared" si="35"/>
        <v>0</v>
      </c>
      <c r="BD136" s="61">
        <f t="shared" si="35"/>
        <v>0</v>
      </c>
      <c r="BE136" s="61">
        <f t="shared" si="35"/>
        <v>0</v>
      </c>
      <c r="BF136" s="61">
        <f t="shared" si="35"/>
        <v>0</v>
      </c>
      <c r="BG136" s="147"/>
      <c r="BH136" s="950"/>
      <c r="BI136" s="950"/>
      <c r="BJ136" s="950"/>
      <c r="BK136" s="950"/>
      <c r="BL136" s="950"/>
      <c r="BM136" s="950"/>
      <c r="BN136" s="950"/>
      <c r="BO136" s="950"/>
      <c r="BP136" s="950"/>
      <c r="BQ136" s="950"/>
      <c r="BR136" s="950"/>
      <c r="BS136" s="950"/>
      <c r="BT136" s="950"/>
      <c r="BU136" s="950"/>
      <c r="BV136" s="950"/>
      <c r="BW136" s="950"/>
      <c r="BX136" s="950"/>
      <c r="BY136" s="950"/>
      <c r="BZ136" s="950"/>
      <c r="CA136" s="950"/>
      <c r="CB136" s="950"/>
      <c r="CC136" s="950"/>
      <c r="CD136" s="950"/>
      <c r="CE136" s="950"/>
      <c r="CF136" s="950"/>
      <c r="CG136" s="950"/>
      <c r="CH136" s="950"/>
      <c r="CI136" s="950"/>
      <c r="CJ136" s="950"/>
      <c r="CK136" s="950"/>
      <c r="CL136" s="950"/>
      <c r="CM136" s="950"/>
      <c r="CN136" s="950"/>
      <c r="CO136" s="950"/>
      <c r="CP136" s="950"/>
      <c r="CQ136" s="950"/>
      <c r="CR136" s="950"/>
      <c r="CS136" s="950"/>
      <c r="CT136" s="950"/>
      <c r="CU136" s="950"/>
      <c r="CV136" s="950"/>
      <c r="CW136" s="950"/>
      <c r="CX136" s="950"/>
      <c r="CY136" s="950"/>
      <c r="CZ136" s="950"/>
      <c r="DA136" s="950"/>
      <c r="DB136" s="950"/>
      <c r="DC136" s="950"/>
      <c r="DD136" s="950"/>
      <c r="DE136" s="950"/>
      <c r="DF136" s="950"/>
      <c r="DG136" s="950"/>
      <c r="DH136" s="950"/>
      <c r="DI136" s="950"/>
      <c r="DJ136" s="950"/>
      <c r="DK136" s="950"/>
      <c r="DL136" s="950"/>
      <c r="DM136" s="950"/>
      <c r="DN136" s="950"/>
      <c r="DO136" s="950"/>
      <c r="DP136" s="950"/>
      <c r="DQ136" s="950"/>
      <c r="DR136" s="950"/>
      <c r="DS136" s="950"/>
      <c r="DT136" s="950"/>
      <c r="DU136" s="950"/>
      <c r="DV136" s="950"/>
      <c r="DW136" s="950"/>
      <c r="DX136" s="950"/>
      <c r="DY136" s="950"/>
      <c r="DZ136" s="950"/>
      <c r="EA136" s="950"/>
      <c r="EB136" s="950"/>
      <c r="EC136" s="950"/>
      <c r="ED136" s="950"/>
      <c r="EE136" s="950"/>
      <c r="EF136" s="950"/>
    </row>
    <row r="137" spans="2:136" s="949" customFormat="1" x14ac:dyDescent="0.25">
      <c r="B137" s="343">
        <v>32</v>
      </c>
      <c r="C137" s="973" t="s">
        <v>2322</v>
      </c>
      <c r="D137" s="848" t="s">
        <v>2323</v>
      </c>
      <c r="E137" s="974" t="s">
        <v>2109</v>
      </c>
      <c r="F137" s="850">
        <v>2</v>
      </c>
      <c r="G137" s="860">
        <v>0</v>
      </c>
      <c r="H137" s="851">
        <v>0</v>
      </c>
      <c r="I137" s="851">
        <v>0</v>
      </c>
      <c r="J137" s="851">
        <v>0</v>
      </c>
      <c r="K137" s="852">
        <v>0</v>
      </c>
      <c r="L137" s="852">
        <v>0</v>
      </c>
      <c r="M137" s="852">
        <v>0</v>
      </c>
      <c r="N137" s="853">
        <v>0</v>
      </c>
      <c r="O137" s="851">
        <v>0</v>
      </c>
      <c r="P137" s="851">
        <v>0</v>
      </c>
      <c r="Q137" s="851">
        <v>0</v>
      </c>
      <c r="R137" s="851">
        <v>0</v>
      </c>
      <c r="S137" s="852">
        <v>0</v>
      </c>
      <c r="T137" s="972">
        <v>0</v>
      </c>
      <c r="U137" s="6"/>
      <c r="V137" s="939"/>
      <c r="W137" s="856" t="s">
        <v>2155</v>
      </c>
      <c r="X137" s="950"/>
      <c r="Y137" s="537"/>
      <c r="Z137" s="43"/>
      <c r="AA137" s="14"/>
      <c r="AB137" s="7"/>
      <c r="AC137" s="60"/>
      <c r="AD137" s="60"/>
      <c r="AE137" s="60"/>
      <c r="AF137" s="60"/>
      <c r="AG137" s="60"/>
      <c r="AH137" s="60"/>
      <c r="AI137" s="60"/>
      <c r="AJ137" s="60"/>
      <c r="AK137" s="60"/>
      <c r="AL137" s="60"/>
      <c r="AM137" s="60"/>
      <c r="AN137" s="60"/>
      <c r="AO137" s="60"/>
      <c r="AP137" s="60"/>
      <c r="AQ137" s="519"/>
      <c r="AR137" s="7"/>
      <c r="AS137" s="60"/>
      <c r="AT137" s="60"/>
      <c r="AU137" s="60"/>
      <c r="AV137" s="60"/>
      <c r="AW137" s="60"/>
      <c r="AX137" s="60"/>
      <c r="AY137" s="60"/>
      <c r="AZ137" s="60"/>
      <c r="BA137" s="60"/>
      <c r="BB137" s="60"/>
      <c r="BC137" s="60"/>
      <c r="BD137" s="60"/>
      <c r="BE137" s="60"/>
      <c r="BF137" s="60"/>
      <c r="BG137" s="519"/>
      <c r="BH137" s="950"/>
      <c r="BI137" s="950"/>
      <c r="BJ137" s="950"/>
      <c r="BK137" s="950"/>
      <c r="BL137" s="950"/>
      <c r="BM137" s="950"/>
      <c r="BN137" s="950"/>
      <c r="BO137" s="950"/>
      <c r="BP137" s="950"/>
      <c r="BQ137" s="950"/>
      <c r="BR137" s="950"/>
      <c r="BS137" s="950"/>
      <c r="BT137" s="950"/>
      <c r="BU137" s="950"/>
      <c r="BV137" s="950"/>
      <c r="BW137" s="950"/>
      <c r="BX137" s="950"/>
      <c r="BY137" s="950"/>
      <c r="BZ137" s="950"/>
      <c r="CA137" s="950"/>
      <c r="CB137" s="950"/>
      <c r="CC137" s="950"/>
      <c r="CD137" s="950"/>
      <c r="CE137" s="950"/>
      <c r="CF137" s="950"/>
      <c r="CG137" s="950"/>
      <c r="CH137" s="950"/>
      <c r="CI137" s="950"/>
      <c r="CJ137" s="950"/>
      <c r="CK137" s="950"/>
      <c r="CL137" s="950"/>
      <c r="CM137" s="950"/>
      <c r="CN137" s="950"/>
      <c r="CO137" s="950"/>
      <c r="CP137" s="950"/>
      <c r="CQ137" s="950"/>
      <c r="CR137" s="950"/>
      <c r="CS137" s="950"/>
      <c r="CT137" s="950"/>
      <c r="CU137" s="950"/>
      <c r="CV137" s="950"/>
      <c r="CW137" s="950"/>
      <c r="CX137" s="950"/>
      <c r="CY137" s="950"/>
      <c r="CZ137" s="950"/>
      <c r="DA137" s="950"/>
      <c r="DB137" s="950"/>
      <c r="DC137" s="950"/>
      <c r="DD137" s="950"/>
      <c r="DE137" s="950"/>
      <c r="DF137" s="950"/>
      <c r="DG137" s="950"/>
      <c r="DH137" s="950"/>
      <c r="DI137" s="950"/>
      <c r="DJ137" s="950"/>
      <c r="DK137" s="950"/>
      <c r="DL137" s="950"/>
      <c r="DM137" s="950"/>
      <c r="DN137" s="950"/>
      <c r="DO137" s="950"/>
      <c r="DP137" s="950"/>
      <c r="DQ137" s="950"/>
      <c r="DR137" s="950"/>
      <c r="DS137" s="950"/>
      <c r="DT137" s="950"/>
      <c r="DU137" s="950"/>
      <c r="DV137" s="950"/>
      <c r="DW137" s="950"/>
      <c r="DX137" s="950"/>
      <c r="DY137" s="950"/>
      <c r="DZ137" s="950"/>
      <c r="EA137" s="950"/>
      <c r="EB137" s="950"/>
      <c r="EC137" s="950"/>
      <c r="ED137" s="950"/>
      <c r="EE137" s="950"/>
      <c r="EF137" s="950"/>
    </row>
    <row r="138" spans="2:136" s="949" customFormat="1" x14ac:dyDescent="0.25">
      <c r="B138" s="343">
        <v>33</v>
      </c>
      <c r="C138" s="973" t="s">
        <v>2324</v>
      </c>
      <c r="D138" s="848" t="s">
        <v>2325</v>
      </c>
      <c r="E138" s="974" t="s">
        <v>2109</v>
      </c>
      <c r="F138" s="850">
        <v>2</v>
      </c>
      <c r="G138" s="975">
        <v>0</v>
      </c>
      <c r="H138" s="976">
        <v>0</v>
      </c>
      <c r="I138" s="976">
        <v>0</v>
      </c>
      <c r="J138" s="976">
        <v>0</v>
      </c>
      <c r="K138" s="977">
        <v>0</v>
      </c>
      <c r="L138" s="977">
        <v>0</v>
      </c>
      <c r="M138" s="977">
        <v>0</v>
      </c>
      <c r="N138" s="978">
        <v>0</v>
      </c>
      <c r="O138" s="976">
        <v>0</v>
      </c>
      <c r="P138" s="976">
        <v>0</v>
      </c>
      <c r="Q138" s="976">
        <v>0</v>
      </c>
      <c r="R138" s="976">
        <v>0</v>
      </c>
      <c r="S138" s="977">
        <v>0</v>
      </c>
      <c r="T138" s="979">
        <v>0</v>
      </c>
      <c r="U138" s="6"/>
      <c r="V138" s="939"/>
      <c r="W138" s="856" t="s">
        <v>2155</v>
      </c>
      <c r="X138" s="950"/>
      <c r="Y138" s="537"/>
      <c r="Z138" s="43"/>
      <c r="AA138" s="14"/>
      <c r="AB138" s="7"/>
      <c r="AC138" s="60"/>
      <c r="AD138" s="60"/>
      <c r="AE138" s="60"/>
      <c r="AF138" s="60"/>
      <c r="AG138" s="60"/>
      <c r="AH138" s="60"/>
      <c r="AI138" s="60"/>
      <c r="AJ138" s="60"/>
      <c r="AK138" s="60"/>
      <c r="AL138" s="60"/>
      <c r="AM138" s="60"/>
      <c r="AN138" s="60"/>
      <c r="AO138" s="60"/>
      <c r="AP138" s="60"/>
      <c r="AQ138" s="519"/>
      <c r="AR138" s="7"/>
      <c r="AS138" s="60"/>
      <c r="AT138" s="60"/>
      <c r="AU138" s="60"/>
      <c r="AV138" s="60"/>
      <c r="AW138" s="60"/>
      <c r="AX138" s="60"/>
      <c r="AY138" s="60"/>
      <c r="AZ138" s="60"/>
      <c r="BA138" s="60"/>
      <c r="BB138" s="60"/>
      <c r="BC138" s="60"/>
      <c r="BD138" s="60"/>
      <c r="BE138" s="60"/>
      <c r="BF138" s="60"/>
      <c r="BG138" s="519"/>
      <c r="BH138" s="950"/>
      <c r="BI138" s="950"/>
      <c r="BJ138" s="950"/>
      <c r="BK138" s="950"/>
      <c r="BL138" s="950"/>
      <c r="BM138" s="950"/>
      <c r="BN138" s="950"/>
      <c r="BO138" s="950"/>
      <c r="BP138" s="950"/>
      <c r="BQ138" s="950"/>
      <c r="BR138" s="950"/>
      <c r="BS138" s="950"/>
      <c r="BT138" s="950"/>
      <c r="BU138" s="950"/>
      <c r="BV138" s="950"/>
      <c r="BW138" s="950"/>
      <c r="BX138" s="950"/>
      <c r="BY138" s="950"/>
      <c r="BZ138" s="950"/>
      <c r="CA138" s="950"/>
      <c r="CB138" s="950"/>
      <c r="CC138" s="950"/>
      <c r="CD138" s="950"/>
      <c r="CE138" s="950"/>
      <c r="CF138" s="950"/>
      <c r="CG138" s="950"/>
      <c r="CH138" s="950"/>
      <c r="CI138" s="950"/>
      <c r="CJ138" s="950"/>
      <c r="CK138" s="950"/>
      <c r="CL138" s="950"/>
      <c r="CM138" s="950"/>
      <c r="CN138" s="950"/>
      <c r="CO138" s="950"/>
      <c r="CP138" s="950"/>
      <c r="CQ138" s="950"/>
      <c r="CR138" s="950"/>
      <c r="CS138" s="950"/>
      <c r="CT138" s="950"/>
      <c r="CU138" s="950"/>
      <c r="CV138" s="950"/>
      <c r="CW138" s="950"/>
      <c r="CX138" s="950"/>
      <c r="CY138" s="950"/>
      <c r="CZ138" s="950"/>
      <c r="DA138" s="950"/>
      <c r="DB138" s="950"/>
      <c r="DC138" s="950"/>
      <c r="DD138" s="950"/>
      <c r="DE138" s="950"/>
      <c r="DF138" s="950"/>
      <c r="DG138" s="950"/>
      <c r="DH138" s="950"/>
      <c r="DI138" s="950"/>
      <c r="DJ138" s="950"/>
      <c r="DK138" s="950"/>
      <c r="DL138" s="950"/>
      <c r="DM138" s="950"/>
      <c r="DN138" s="950"/>
      <c r="DO138" s="950"/>
      <c r="DP138" s="950"/>
      <c r="DQ138" s="950"/>
      <c r="DR138" s="950"/>
      <c r="DS138" s="950"/>
      <c r="DT138" s="950"/>
      <c r="DU138" s="950"/>
      <c r="DV138" s="950"/>
      <c r="DW138" s="950"/>
      <c r="DX138" s="950"/>
      <c r="DY138" s="950"/>
      <c r="DZ138" s="950"/>
      <c r="EA138" s="950"/>
      <c r="EB138" s="950"/>
      <c r="EC138" s="950"/>
      <c r="ED138" s="950"/>
      <c r="EE138" s="950"/>
      <c r="EF138" s="950"/>
    </row>
    <row r="139" spans="2:136" s="949" customFormat="1" x14ac:dyDescent="0.25">
      <c r="B139" s="343">
        <v>34</v>
      </c>
      <c r="C139" s="970" t="s">
        <v>2326</v>
      </c>
      <c r="D139" s="967" t="s">
        <v>2327</v>
      </c>
      <c r="E139" s="331" t="s">
        <v>2160</v>
      </c>
      <c r="F139" s="579">
        <v>2</v>
      </c>
      <c r="G139" s="860">
        <v>0</v>
      </c>
      <c r="H139" s="851">
        <v>0</v>
      </c>
      <c r="I139" s="851">
        <v>0</v>
      </c>
      <c r="J139" s="851">
        <v>0</v>
      </c>
      <c r="K139" s="852">
        <v>0</v>
      </c>
      <c r="L139" s="852">
        <v>0</v>
      </c>
      <c r="M139" s="852">
        <v>0</v>
      </c>
      <c r="N139" s="853">
        <v>0</v>
      </c>
      <c r="O139" s="851">
        <v>0</v>
      </c>
      <c r="P139" s="851">
        <v>0</v>
      </c>
      <c r="Q139" s="851">
        <v>0</v>
      </c>
      <c r="R139" s="851">
        <v>0</v>
      </c>
      <c r="S139" s="852">
        <v>0</v>
      </c>
      <c r="T139" s="972">
        <v>0</v>
      </c>
      <c r="U139" s="6"/>
      <c r="V139" s="939"/>
      <c r="W139" s="856" t="s">
        <v>2079</v>
      </c>
      <c r="X139" s="950"/>
      <c r="Y139" s="537"/>
      <c r="Z139" s="43">
        <f xml:space="preserve"> IF( SUM( AS139:BF139 ) = 0, 0, $AS$6 )</f>
        <v>0</v>
      </c>
      <c r="AA139" s="14"/>
      <c r="AB139" s="7"/>
      <c r="AC139" s="60"/>
      <c r="AD139" s="60"/>
      <c r="AE139" s="60"/>
      <c r="AF139" s="60"/>
      <c r="AG139" s="60"/>
      <c r="AH139" s="60"/>
      <c r="AI139" s="60"/>
      <c r="AJ139" s="60"/>
      <c r="AK139" s="60"/>
      <c r="AL139" s="60"/>
      <c r="AM139" s="60"/>
      <c r="AN139" s="60"/>
      <c r="AO139" s="60"/>
      <c r="AP139" s="60"/>
      <c r="AQ139" s="519"/>
      <c r="AR139" s="7"/>
      <c r="AS139" s="61">
        <f t="shared" ref="AS139:BF140" si="36">IF(G139&lt;0,1,0)</f>
        <v>0</v>
      </c>
      <c r="AT139" s="61">
        <f t="shared" si="36"/>
        <v>0</v>
      </c>
      <c r="AU139" s="61">
        <f t="shared" si="36"/>
        <v>0</v>
      </c>
      <c r="AV139" s="61">
        <f t="shared" si="36"/>
        <v>0</v>
      </c>
      <c r="AW139" s="61">
        <f t="shared" si="36"/>
        <v>0</v>
      </c>
      <c r="AX139" s="61">
        <f t="shared" si="36"/>
        <v>0</v>
      </c>
      <c r="AY139" s="61">
        <f t="shared" si="36"/>
        <v>0</v>
      </c>
      <c r="AZ139" s="61">
        <f t="shared" si="36"/>
        <v>0</v>
      </c>
      <c r="BA139" s="61">
        <f t="shared" si="36"/>
        <v>0</v>
      </c>
      <c r="BB139" s="61">
        <f t="shared" si="36"/>
        <v>0</v>
      </c>
      <c r="BC139" s="61">
        <f t="shared" si="36"/>
        <v>0</v>
      </c>
      <c r="BD139" s="61">
        <f t="shared" si="36"/>
        <v>0</v>
      </c>
      <c r="BE139" s="61">
        <f t="shared" si="36"/>
        <v>0</v>
      </c>
      <c r="BF139" s="61">
        <f t="shared" si="36"/>
        <v>0</v>
      </c>
      <c r="BG139" s="519"/>
      <c r="BH139" s="950"/>
      <c r="BI139" s="950"/>
      <c r="BJ139" s="950"/>
      <c r="BK139" s="950"/>
      <c r="BL139" s="950"/>
      <c r="BM139" s="950"/>
      <c r="BN139" s="950"/>
      <c r="BO139" s="950"/>
      <c r="BP139" s="950"/>
      <c r="BQ139" s="950"/>
      <c r="BR139" s="950"/>
      <c r="BS139" s="950"/>
      <c r="BT139" s="950"/>
      <c r="BU139" s="950"/>
      <c r="BV139" s="950"/>
      <c r="BW139" s="950"/>
      <c r="BX139" s="950"/>
      <c r="BY139" s="950"/>
      <c r="BZ139" s="950"/>
      <c r="CA139" s="950"/>
      <c r="CB139" s="950"/>
      <c r="CC139" s="950"/>
      <c r="CD139" s="950"/>
      <c r="CE139" s="950"/>
      <c r="CF139" s="950"/>
      <c r="CG139" s="950"/>
      <c r="CH139" s="950"/>
      <c r="CI139" s="950"/>
      <c r="CJ139" s="950"/>
      <c r="CK139" s="950"/>
      <c r="CL139" s="950"/>
      <c r="CM139" s="950"/>
      <c r="CN139" s="950"/>
      <c r="CO139" s="950"/>
      <c r="CP139" s="950"/>
      <c r="CQ139" s="950"/>
      <c r="CR139" s="950"/>
      <c r="CS139" s="950"/>
      <c r="CT139" s="950"/>
      <c r="CU139" s="950"/>
      <c r="CV139" s="950"/>
      <c r="CW139" s="950"/>
      <c r="CX139" s="950"/>
      <c r="CY139" s="950"/>
      <c r="CZ139" s="950"/>
      <c r="DA139" s="950"/>
      <c r="DB139" s="950"/>
      <c r="DC139" s="950"/>
      <c r="DD139" s="950"/>
      <c r="DE139" s="950"/>
      <c r="DF139" s="950"/>
      <c r="DG139" s="950"/>
      <c r="DH139" s="950"/>
      <c r="DI139" s="950"/>
      <c r="DJ139" s="950"/>
      <c r="DK139" s="950"/>
      <c r="DL139" s="950"/>
      <c r="DM139" s="950"/>
      <c r="DN139" s="950"/>
      <c r="DO139" s="950"/>
      <c r="DP139" s="950"/>
      <c r="DQ139" s="950"/>
      <c r="DR139" s="950"/>
      <c r="DS139" s="950"/>
      <c r="DT139" s="950"/>
      <c r="DU139" s="950"/>
      <c r="DV139" s="950"/>
      <c r="DW139" s="950"/>
      <c r="DX139" s="950"/>
      <c r="DY139" s="950"/>
      <c r="DZ139" s="950"/>
      <c r="EA139" s="950"/>
      <c r="EB139" s="950"/>
      <c r="EC139" s="950"/>
      <c r="ED139" s="950"/>
      <c r="EE139" s="950"/>
      <c r="EF139" s="950"/>
    </row>
    <row r="140" spans="2:136" s="949" customFormat="1" ht="15.75" thickBot="1" x14ac:dyDescent="0.3">
      <c r="B140" s="861">
        <v>35</v>
      </c>
      <c r="C140" s="980" t="s">
        <v>2328</v>
      </c>
      <c r="D140" s="863" t="s">
        <v>2329</v>
      </c>
      <c r="E140" s="633" t="s">
        <v>41</v>
      </c>
      <c r="F140" s="865">
        <v>3</v>
      </c>
      <c r="G140" s="941">
        <v>0</v>
      </c>
      <c r="H140" s="942">
        <v>0</v>
      </c>
      <c r="I140" s="942">
        <v>0</v>
      </c>
      <c r="J140" s="942">
        <v>0</v>
      </c>
      <c r="K140" s="943">
        <v>0</v>
      </c>
      <c r="L140" s="943">
        <v>0</v>
      </c>
      <c r="M140" s="943">
        <v>0</v>
      </c>
      <c r="N140" s="944">
        <v>0</v>
      </c>
      <c r="O140" s="942">
        <v>0</v>
      </c>
      <c r="P140" s="942">
        <v>0</v>
      </c>
      <c r="Q140" s="942">
        <v>0</v>
      </c>
      <c r="R140" s="942">
        <v>0</v>
      </c>
      <c r="S140" s="943">
        <v>0</v>
      </c>
      <c r="T140" s="981">
        <v>0</v>
      </c>
      <c r="U140" s="6"/>
      <c r="V140" s="945"/>
      <c r="W140" s="870" t="s">
        <v>2079</v>
      </c>
      <c r="X140" s="950"/>
      <c r="Y140" s="537"/>
      <c r="Z140" s="43">
        <f xml:space="preserve"> IF( SUM( AS140:BF140 ) = 0, 0, $AS$6 )</f>
        <v>0</v>
      </c>
      <c r="AA140" s="14"/>
      <c r="AB140" s="7"/>
      <c r="AC140" s="60"/>
      <c r="AD140" s="60"/>
      <c r="AE140" s="60"/>
      <c r="AF140" s="60"/>
      <c r="AG140" s="60"/>
      <c r="AH140" s="60"/>
      <c r="AI140" s="60"/>
      <c r="AJ140" s="60"/>
      <c r="AK140" s="60"/>
      <c r="AL140" s="60"/>
      <c r="AM140" s="60"/>
      <c r="AN140" s="60"/>
      <c r="AO140" s="60"/>
      <c r="AP140" s="60"/>
      <c r="AQ140" s="519"/>
      <c r="AR140" s="7"/>
      <c r="AS140" s="61">
        <f t="shared" si="36"/>
        <v>0</v>
      </c>
      <c r="AT140" s="61">
        <f t="shared" si="36"/>
        <v>0</v>
      </c>
      <c r="AU140" s="61">
        <f t="shared" si="36"/>
        <v>0</v>
      </c>
      <c r="AV140" s="61">
        <f t="shared" si="36"/>
        <v>0</v>
      </c>
      <c r="AW140" s="61">
        <f t="shared" si="36"/>
        <v>0</v>
      </c>
      <c r="AX140" s="61">
        <f t="shared" si="36"/>
        <v>0</v>
      </c>
      <c r="AY140" s="61">
        <f t="shared" si="36"/>
        <v>0</v>
      </c>
      <c r="AZ140" s="61">
        <f t="shared" si="36"/>
        <v>0</v>
      </c>
      <c r="BA140" s="61">
        <f t="shared" si="36"/>
        <v>0</v>
      </c>
      <c r="BB140" s="61">
        <f t="shared" si="36"/>
        <v>0</v>
      </c>
      <c r="BC140" s="61">
        <f t="shared" si="36"/>
        <v>0</v>
      </c>
      <c r="BD140" s="61">
        <f t="shared" si="36"/>
        <v>0</v>
      </c>
      <c r="BE140" s="61">
        <f t="shared" si="36"/>
        <v>0</v>
      </c>
      <c r="BF140" s="61">
        <f t="shared" si="36"/>
        <v>0</v>
      </c>
      <c r="BG140" s="519"/>
      <c r="BH140" s="950"/>
      <c r="BI140" s="950"/>
      <c r="BJ140" s="950"/>
      <c r="BK140" s="950"/>
      <c r="BL140" s="950"/>
      <c r="BM140" s="950"/>
      <c r="BN140" s="950"/>
      <c r="BO140" s="950"/>
      <c r="BP140" s="950"/>
      <c r="BQ140" s="950"/>
      <c r="BR140" s="950"/>
      <c r="BS140" s="950"/>
      <c r="BT140" s="950"/>
      <c r="BU140" s="950"/>
      <c r="BV140" s="950"/>
      <c r="BW140" s="950"/>
      <c r="BX140" s="950"/>
      <c r="BY140" s="950"/>
      <c r="BZ140" s="950"/>
      <c r="CA140" s="950"/>
      <c r="CB140" s="950"/>
      <c r="CC140" s="950"/>
      <c r="CD140" s="950"/>
      <c r="CE140" s="950"/>
      <c r="CF140" s="950"/>
      <c r="CG140" s="950"/>
      <c r="CH140" s="950"/>
      <c r="CI140" s="950"/>
      <c r="CJ140" s="950"/>
      <c r="CK140" s="950"/>
      <c r="CL140" s="950"/>
      <c r="CM140" s="950"/>
      <c r="CN140" s="950"/>
      <c r="CO140" s="950"/>
      <c r="CP140" s="950"/>
      <c r="CQ140" s="950"/>
      <c r="CR140" s="950"/>
      <c r="CS140" s="950"/>
      <c r="CT140" s="950"/>
      <c r="CU140" s="950"/>
      <c r="CV140" s="950"/>
      <c r="CW140" s="950"/>
      <c r="CX140" s="950"/>
      <c r="CY140" s="950"/>
      <c r="CZ140" s="950"/>
      <c r="DA140" s="950"/>
      <c r="DB140" s="950"/>
      <c r="DC140" s="950"/>
      <c r="DD140" s="950"/>
      <c r="DE140" s="950"/>
      <c r="DF140" s="950"/>
      <c r="DG140" s="950"/>
      <c r="DH140" s="950"/>
      <c r="DI140" s="950"/>
      <c r="DJ140" s="950"/>
      <c r="DK140" s="950"/>
      <c r="DL140" s="950"/>
      <c r="DM140" s="950"/>
      <c r="DN140" s="950"/>
      <c r="DO140" s="950"/>
      <c r="DP140" s="950"/>
      <c r="DQ140" s="950"/>
      <c r="DR140" s="950"/>
      <c r="DS140" s="950"/>
      <c r="DT140" s="950"/>
      <c r="DU140" s="950"/>
      <c r="DV140" s="950"/>
      <c r="DW140" s="950"/>
      <c r="DX140" s="950"/>
      <c r="DY140" s="950"/>
      <c r="DZ140" s="950"/>
      <c r="EA140" s="950"/>
      <c r="EB140" s="950"/>
      <c r="EC140" s="950"/>
      <c r="ED140" s="950"/>
      <c r="EE140" s="950"/>
      <c r="EF140" s="950"/>
    </row>
    <row r="141" spans="2:136" s="949" customFormat="1" ht="15.75" thickBot="1" x14ac:dyDescent="0.3">
      <c r="B141" s="381"/>
      <c r="C141" s="285"/>
      <c r="D141" s="904"/>
      <c r="E141" s="384"/>
      <c r="F141" s="384"/>
      <c r="G141" s="982"/>
      <c r="H141" s="982"/>
      <c r="I141" s="982"/>
      <c r="J141" s="982"/>
      <c r="K141" s="982"/>
      <c r="L141" s="982"/>
      <c r="M141" s="982"/>
      <c r="N141" s="982"/>
      <c r="O141" s="982"/>
      <c r="P141" s="982"/>
      <c r="Q141" s="982"/>
      <c r="R141" s="982"/>
      <c r="S141" s="982"/>
      <c r="T141" s="982"/>
      <c r="U141" s="6"/>
      <c r="V141" s="934"/>
      <c r="W141" s="833"/>
      <c r="X141" s="950"/>
      <c r="Y141" s="14"/>
      <c r="Z141" s="14"/>
      <c r="AA141" s="14"/>
      <c r="AB141" s="7"/>
      <c r="AC141" s="8"/>
      <c r="AD141" s="8"/>
      <c r="AE141" s="8"/>
      <c r="AF141" s="8"/>
      <c r="AG141" s="8"/>
      <c r="AH141" s="8"/>
      <c r="AI141" s="8"/>
      <c r="AJ141" s="8"/>
      <c r="AK141" s="8"/>
      <c r="AL141" s="8"/>
      <c r="AM141" s="8"/>
      <c r="AN141" s="8"/>
      <c r="AO141" s="8"/>
      <c r="AP141" s="8"/>
      <c r="AQ141" s="7"/>
      <c r="AR141" s="7"/>
      <c r="AS141" s="8"/>
      <c r="AT141" s="8"/>
      <c r="AU141" s="8"/>
      <c r="AV141" s="8"/>
      <c r="AW141" s="8"/>
      <c r="AX141" s="8"/>
      <c r="AY141" s="8"/>
      <c r="AZ141" s="8"/>
      <c r="BA141" s="8"/>
      <c r="BB141" s="8"/>
      <c r="BC141" s="8"/>
      <c r="BD141" s="8"/>
      <c r="BE141" s="8"/>
      <c r="BF141" s="8"/>
      <c r="BG141" s="7"/>
      <c r="BH141" s="950"/>
      <c r="BI141" s="950"/>
      <c r="BJ141" s="950"/>
      <c r="BK141" s="950"/>
      <c r="BL141" s="950"/>
      <c r="BM141" s="950"/>
      <c r="BN141" s="950"/>
      <c r="BO141" s="950"/>
      <c r="BP141" s="950"/>
      <c r="BQ141" s="950"/>
      <c r="BR141" s="950"/>
      <c r="BS141" s="950"/>
      <c r="BT141" s="950"/>
      <c r="BU141" s="950"/>
      <c r="BV141" s="950"/>
      <c r="BW141" s="950"/>
      <c r="BX141" s="950"/>
      <c r="BY141" s="950"/>
      <c r="BZ141" s="950"/>
      <c r="CA141" s="950"/>
      <c r="CB141" s="950"/>
      <c r="CC141" s="950"/>
      <c r="CD141" s="950"/>
      <c r="CE141" s="950"/>
      <c r="CF141" s="950"/>
      <c r="CG141" s="950"/>
      <c r="CH141" s="950"/>
      <c r="CI141" s="950"/>
      <c r="CJ141" s="950"/>
      <c r="CK141" s="950"/>
      <c r="CL141" s="950"/>
      <c r="CM141" s="950"/>
      <c r="CN141" s="950"/>
      <c r="CO141" s="950"/>
      <c r="CP141" s="950"/>
      <c r="CQ141" s="950"/>
      <c r="CR141" s="950"/>
      <c r="CS141" s="950"/>
      <c r="CT141" s="950"/>
      <c r="CU141" s="950"/>
      <c r="CV141" s="950"/>
      <c r="CW141" s="950"/>
      <c r="CX141" s="950"/>
      <c r="CY141" s="950"/>
      <c r="CZ141" s="950"/>
      <c r="DA141" s="950"/>
      <c r="DB141" s="950"/>
      <c r="DC141" s="950"/>
      <c r="DD141" s="950"/>
      <c r="DE141" s="950"/>
      <c r="DF141" s="950"/>
      <c r="DG141" s="950"/>
      <c r="DH141" s="950"/>
      <c r="DI141" s="950"/>
      <c r="DJ141" s="950"/>
      <c r="DK141" s="950"/>
      <c r="DL141" s="950"/>
      <c r="DM141" s="950"/>
      <c r="DN141" s="950"/>
      <c r="DO141" s="950"/>
      <c r="DP141" s="950"/>
      <c r="DQ141" s="950"/>
      <c r="DR141" s="950"/>
      <c r="DS141" s="950"/>
      <c r="DT141" s="950"/>
      <c r="DU141" s="950"/>
      <c r="DV141" s="950"/>
      <c r="DW141" s="950"/>
      <c r="DX141" s="950"/>
      <c r="DY141" s="950"/>
      <c r="DZ141" s="950"/>
      <c r="EA141" s="950"/>
      <c r="EB141" s="950"/>
      <c r="EC141" s="950"/>
      <c r="ED141" s="950"/>
      <c r="EE141" s="950"/>
      <c r="EF141" s="950"/>
    </row>
    <row r="142" spans="2:136" s="949" customFormat="1" ht="15.75" thickBot="1" x14ac:dyDescent="0.3">
      <c r="B142" s="946" t="s">
        <v>2330</v>
      </c>
      <c r="C142" s="947" t="s">
        <v>2331</v>
      </c>
      <c r="D142" s="904"/>
      <c r="E142" s="933"/>
      <c r="F142" s="905"/>
      <c r="G142" s="823"/>
      <c r="H142" s="823"/>
      <c r="I142" s="823"/>
      <c r="J142" s="823"/>
      <c r="K142" s="823"/>
      <c r="L142" s="257"/>
      <c r="M142" s="948"/>
      <c r="R142" s="950"/>
      <c r="S142" s="950"/>
      <c r="T142" s="950"/>
      <c r="U142" s="951"/>
      <c r="V142" s="952"/>
      <c r="W142" s="950"/>
      <c r="X142" s="950"/>
      <c r="Y142" s="14"/>
      <c r="Z142" s="14"/>
      <c r="AA142" s="14"/>
      <c r="AB142" s="7"/>
      <c r="AC142" s="8"/>
      <c r="AD142" s="8"/>
      <c r="AE142" s="8"/>
      <c r="AF142" s="8"/>
      <c r="AG142" s="8"/>
      <c r="AH142" s="8"/>
      <c r="AI142" s="8"/>
      <c r="AJ142" s="8"/>
      <c r="AK142" s="8"/>
      <c r="AL142" s="8"/>
      <c r="AM142" s="8"/>
      <c r="AN142" s="8"/>
      <c r="AO142" s="8"/>
      <c r="AP142" s="8"/>
      <c r="AQ142" s="7"/>
      <c r="AR142" s="7"/>
      <c r="AS142" s="8"/>
      <c r="AT142" s="8"/>
      <c r="AU142" s="8"/>
      <c r="AV142" s="8"/>
      <c r="AW142" s="8"/>
      <c r="AX142" s="8"/>
      <c r="AY142" s="8"/>
      <c r="AZ142" s="8"/>
      <c r="BA142" s="8"/>
      <c r="BB142" s="8"/>
      <c r="BC142" s="8"/>
      <c r="BD142" s="8"/>
      <c r="BE142" s="8"/>
      <c r="BF142" s="8"/>
      <c r="BG142" s="7"/>
      <c r="BH142" s="950"/>
      <c r="BI142" s="950"/>
      <c r="BJ142" s="950"/>
      <c r="BK142" s="950"/>
      <c r="BL142" s="950"/>
      <c r="BM142" s="950"/>
      <c r="BN142" s="950"/>
      <c r="BO142" s="950"/>
      <c r="BP142" s="950"/>
      <c r="BQ142" s="950"/>
      <c r="BR142" s="950"/>
      <c r="BS142" s="950"/>
      <c r="BT142" s="950"/>
      <c r="BU142" s="950"/>
      <c r="BV142" s="950"/>
      <c r="BW142" s="950"/>
      <c r="BX142" s="950"/>
      <c r="BY142" s="950"/>
      <c r="BZ142" s="950"/>
      <c r="CA142" s="950"/>
      <c r="CB142" s="950"/>
      <c r="CC142" s="950"/>
      <c r="CD142" s="950"/>
      <c r="CE142" s="950"/>
      <c r="CF142" s="950"/>
      <c r="CG142" s="950"/>
      <c r="CH142" s="950"/>
      <c r="CI142" s="950"/>
      <c r="CJ142" s="950"/>
      <c r="CK142" s="950"/>
      <c r="CL142" s="950"/>
      <c r="CM142" s="950"/>
      <c r="CN142" s="950"/>
      <c r="CO142" s="950"/>
      <c r="CP142" s="950"/>
      <c r="CQ142" s="950"/>
      <c r="CR142" s="950"/>
      <c r="CS142" s="950"/>
      <c r="CT142" s="950"/>
      <c r="CU142" s="950"/>
      <c r="CV142" s="950"/>
      <c r="CW142" s="950"/>
      <c r="CX142" s="950"/>
      <c r="CY142" s="950"/>
      <c r="CZ142" s="950"/>
      <c r="DA142" s="950"/>
      <c r="DB142" s="950"/>
      <c r="DC142" s="950"/>
      <c r="DD142" s="950"/>
      <c r="DE142" s="950"/>
      <c r="DF142" s="950"/>
      <c r="DG142" s="950"/>
      <c r="DH142" s="950"/>
      <c r="DI142" s="950"/>
      <c r="DJ142" s="950"/>
      <c r="DK142" s="950"/>
      <c r="DL142" s="950"/>
      <c r="DM142" s="950"/>
      <c r="DN142" s="950"/>
      <c r="DO142" s="950"/>
      <c r="DP142" s="950"/>
      <c r="DQ142" s="950"/>
      <c r="DR142" s="950"/>
      <c r="DS142" s="950"/>
      <c r="DT142" s="950"/>
      <c r="DU142" s="950"/>
      <c r="DV142" s="950"/>
      <c r="DW142" s="950"/>
      <c r="DX142" s="950"/>
      <c r="DY142" s="950"/>
      <c r="DZ142" s="950"/>
      <c r="EA142" s="950"/>
      <c r="EB142" s="950"/>
      <c r="EC142" s="950"/>
      <c r="ED142" s="950"/>
      <c r="EE142" s="950"/>
      <c r="EF142" s="950"/>
    </row>
    <row r="143" spans="2:136" s="949" customFormat="1" x14ac:dyDescent="0.25">
      <c r="B143" s="834">
        <v>27</v>
      </c>
      <c r="C143" s="953" t="s">
        <v>2332</v>
      </c>
      <c r="D143" s="836" t="s">
        <v>2333</v>
      </c>
      <c r="E143" s="954" t="s">
        <v>2139</v>
      </c>
      <c r="F143" s="955">
        <v>0</v>
      </c>
      <c r="G143" s="1349" t="s">
        <v>2273</v>
      </c>
      <c r="H143" s="1350"/>
      <c r="I143" s="1351"/>
      <c r="M143" s="956"/>
      <c r="N143" s="956"/>
      <c r="O143" s="956"/>
      <c r="P143" s="956"/>
      <c r="Q143" s="956"/>
      <c r="R143" s="956"/>
      <c r="S143" s="956"/>
      <c r="T143" s="956"/>
      <c r="U143" s="6"/>
      <c r="V143" s="937"/>
      <c r="W143" s="884"/>
      <c r="X143" s="950"/>
      <c r="Y143" s="537"/>
      <c r="Z143" s="537"/>
      <c r="AA143" s="14"/>
      <c r="AB143" s="7"/>
      <c r="AC143" s="60"/>
      <c r="AD143" s="60"/>
      <c r="AE143" s="60"/>
      <c r="AF143" s="60"/>
      <c r="AG143" s="60"/>
      <c r="AH143" s="60"/>
      <c r="AI143" s="60"/>
      <c r="AJ143" s="60"/>
      <c r="AK143" s="60"/>
      <c r="AL143" s="60"/>
      <c r="AM143" s="60"/>
      <c r="AN143" s="60"/>
      <c r="AO143" s="60"/>
      <c r="AP143" s="60"/>
      <c r="AQ143" s="7"/>
      <c r="AR143" s="7"/>
      <c r="AS143" s="60"/>
      <c r="AT143" s="60"/>
      <c r="AU143" s="60"/>
      <c r="AV143" s="60"/>
      <c r="AW143" s="60"/>
      <c r="AX143" s="60"/>
      <c r="AY143" s="60"/>
      <c r="AZ143" s="60"/>
      <c r="BA143" s="60"/>
      <c r="BB143" s="60"/>
      <c r="BC143" s="60"/>
      <c r="BD143" s="60"/>
      <c r="BE143" s="60"/>
      <c r="BF143" s="60"/>
      <c r="BG143" s="7"/>
      <c r="BH143" s="950"/>
      <c r="BI143" s="950"/>
      <c r="BJ143" s="950"/>
      <c r="BK143" s="950"/>
      <c r="BL143" s="950"/>
      <c r="BM143" s="950"/>
      <c r="BN143" s="950"/>
      <c r="BO143" s="950"/>
      <c r="BP143" s="950"/>
      <c r="BQ143" s="950"/>
      <c r="BR143" s="950"/>
      <c r="BS143" s="950"/>
      <c r="BT143" s="950"/>
      <c r="BU143" s="950"/>
      <c r="BV143" s="950"/>
      <c r="BW143" s="950"/>
      <c r="BX143" s="950"/>
      <c r="BY143" s="950"/>
      <c r="BZ143" s="950"/>
      <c r="CA143" s="950"/>
      <c r="CB143" s="950"/>
      <c r="CC143" s="950"/>
      <c r="CD143" s="950"/>
      <c r="CE143" s="950"/>
      <c r="CF143" s="950"/>
      <c r="CG143" s="950"/>
      <c r="CH143" s="950"/>
      <c r="CI143" s="950"/>
      <c r="CJ143" s="950"/>
      <c r="CK143" s="950"/>
      <c r="CL143" s="950"/>
      <c r="CM143" s="950"/>
      <c r="CN143" s="950"/>
      <c r="CO143" s="950"/>
      <c r="CP143" s="950"/>
      <c r="CQ143" s="950"/>
      <c r="CR143" s="950"/>
      <c r="CS143" s="950"/>
      <c r="CT143" s="950"/>
      <c r="CU143" s="950"/>
      <c r="CV143" s="950"/>
      <c r="CW143" s="950"/>
      <c r="CX143" s="950"/>
      <c r="CY143" s="950"/>
      <c r="CZ143" s="950"/>
      <c r="DA143" s="950"/>
      <c r="DB143" s="950"/>
      <c r="DC143" s="950"/>
      <c r="DD143" s="950"/>
      <c r="DE143" s="950"/>
      <c r="DF143" s="950"/>
      <c r="DG143" s="950"/>
      <c r="DH143" s="950"/>
      <c r="DI143" s="950"/>
      <c r="DJ143" s="950"/>
      <c r="DK143" s="950"/>
      <c r="DL143" s="950"/>
      <c r="DM143" s="950"/>
      <c r="DN143" s="950"/>
      <c r="DO143" s="950"/>
      <c r="DP143" s="950"/>
      <c r="DQ143" s="950"/>
      <c r="DR143" s="950"/>
      <c r="DS143" s="950"/>
      <c r="DT143" s="950"/>
      <c r="DU143" s="950"/>
      <c r="DV143" s="950"/>
      <c r="DW143" s="950"/>
      <c r="DX143" s="950"/>
      <c r="DY143" s="950"/>
      <c r="DZ143" s="950"/>
      <c r="EA143" s="950"/>
      <c r="EB143" s="950"/>
      <c r="EC143" s="950"/>
      <c r="ED143" s="950"/>
      <c r="EE143" s="950"/>
      <c r="EF143" s="950"/>
    </row>
    <row r="144" spans="2:136" s="949" customFormat="1" x14ac:dyDescent="0.25">
      <c r="B144" s="957">
        <v>28</v>
      </c>
      <c r="C144" s="958" t="s">
        <v>2334</v>
      </c>
      <c r="D144" s="848" t="s">
        <v>2335</v>
      </c>
      <c r="E144" s="959" t="s">
        <v>2139</v>
      </c>
      <c r="F144" s="960">
        <v>0</v>
      </c>
      <c r="G144" s="1346"/>
      <c r="H144" s="1347"/>
      <c r="I144" s="1348"/>
      <c r="M144" s="956"/>
      <c r="N144" s="956"/>
      <c r="O144" s="956"/>
      <c r="P144" s="956"/>
      <c r="Q144" s="956"/>
      <c r="R144" s="956"/>
      <c r="S144" s="956"/>
      <c r="T144" s="956"/>
      <c r="U144" s="6"/>
      <c r="V144" s="961" t="s">
        <v>2144</v>
      </c>
      <c r="W144" s="962"/>
      <c r="X144" s="950"/>
      <c r="Y144" s="537"/>
      <c r="Z144" s="537"/>
      <c r="AA144" s="14"/>
      <c r="AB144" s="7"/>
      <c r="AC144" s="60"/>
      <c r="AD144" s="60"/>
      <c r="AE144" s="60"/>
      <c r="AF144" s="60"/>
      <c r="AG144" s="60"/>
      <c r="AH144" s="60"/>
      <c r="AI144" s="60"/>
      <c r="AJ144" s="60"/>
      <c r="AK144" s="60"/>
      <c r="AL144" s="60"/>
      <c r="AM144" s="60"/>
      <c r="AN144" s="60"/>
      <c r="AO144" s="60"/>
      <c r="AP144" s="60"/>
      <c r="AQ144" s="7"/>
      <c r="AR144" s="7"/>
      <c r="AS144" s="60"/>
      <c r="AT144" s="60"/>
      <c r="AU144" s="60"/>
      <c r="AV144" s="60"/>
      <c r="AW144" s="60"/>
      <c r="AX144" s="60"/>
      <c r="AY144" s="60"/>
      <c r="AZ144" s="60"/>
      <c r="BA144" s="60"/>
      <c r="BB144" s="60"/>
      <c r="BC144" s="60"/>
      <c r="BD144" s="60"/>
      <c r="BE144" s="60"/>
      <c r="BF144" s="60"/>
      <c r="BG144" s="7"/>
      <c r="BH144" s="950"/>
      <c r="BI144" s="950"/>
      <c r="BJ144" s="950"/>
      <c r="BK144" s="950"/>
      <c r="BL144" s="950"/>
      <c r="BM144" s="950"/>
      <c r="BN144" s="950"/>
      <c r="BO144" s="950"/>
      <c r="BP144" s="950"/>
      <c r="BQ144" s="950"/>
      <c r="BR144" s="950"/>
      <c r="BS144" s="950"/>
      <c r="BT144" s="950"/>
      <c r="BU144" s="950"/>
      <c r="BV144" s="950"/>
      <c r="BW144" s="950"/>
      <c r="BX144" s="950"/>
      <c r="BY144" s="950"/>
      <c r="BZ144" s="950"/>
      <c r="CA144" s="950"/>
      <c r="CB144" s="950"/>
      <c r="CC144" s="950"/>
      <c r="CD144" s="950"/>
      <c r="CE144" s="950"/>
      <c r="CF144" s="950"/>
      <c r="CG144" s="950"/>
      <c r="CH144" s="950"/>
      <c r="CI144" s="950"/>
      <c r="CJ144" s="950"/>
      <c r="CK144" s="950"/>
      <c r="CL144" s="950"/>
      <c r="CM144" s="950"/>
      <c r="CN144" s="950"/>
      <c r="CO144" s="950"/>
      <c r="CP144" s="950"/>
      <c r="CQ144" s="950"/>
      <c r="CR144" s="950"/>
      <c r="CS144" s="950"/>
      <c r="CT144" s="950"/>
      <c r="CU144" s="950"/>
      <c r="CV144" s="950"/>
      <c r="CW144" s="950"/>
      <c r="CX144" s="950"/>
      <c r="CY144" s="950"/>
      <c r="CZ144" s="950"/>
      <c r="DA144" s="950"/>
      <c r="DB144" s="950"/>
      <c r="DC144" s="950"/>
      <c r="DD144" s="950"/>
      <c r="DE144" s="950"/>
      <c r="DF144" s="950"/>
      <c r="DG144" s="950"/>
      <c r="DH144" s="950"/>
      <c r="DI144" s="950"/>
      <c r="DJ144" s="950"/>
      <c r="DK144" s="950"/>
      <c r="DL144" s="950"/>
      <c r="DM144" s="950"/>
      <c r="DN144" s="950"/>
      <c r="DO144" s="950"/>
      <c r="DP144" s="950"/>
      <c r="DQ144" s="950"/>
      <c r="DR144" s="950"/>
      <c r="DS144" s="950"/>
      <c r="DT144" s="950"/>
      <c r="DU144" s="950"/>
      <c r="DV144" s="950"/>
      <c r="DW144" s="950"/>
      <c r="DX144" s="950"/>
      <c r="DY144" s="950"/>
      <c r="DZ144" s="950"/>
      <c r="EA144" s="950"/>
      <c r="EB144" s="950"/>
      <c r="EC144" s="950"/>
      <c r="ED144" s="950"/>
      <c r="EE144" s="950"/>
      <c r="EF144" s="950"/>
    </row>
    <row r="145" spans="2:136" s="949" customFormat="1" ht="15.75" thickBot="1" x14ac:dyDescent="0.3">
      <c r="B145" s="343">
        <v>29</v>
      </c>
      <c r="C145" s="963" t="s">
        <v>2336</v>
      </c>
      <c r="D145" s="848" t="s">
        <v>2337</v>
      </c>
      <c r="E145" s="959" t="s">
        <v>2139</v>
      </c>
      <c r="F145" s="960">
        <v>0</v>
      </c>
      <c r="G145" s="1346" t="s">
        <v>2273</v>
      </c>
      <c r="H145" s="1347"/>
      <c r="I145" s="1348"/>
      <c r="J145" s="964"/>
      <c r="K145" s="965"/>
      <c r="L145" s="965"/>
      <c r="M145" s="966"/>
      <c r="N145" s="966"/>
      <c r="O145" s="966"/>
      <c r="P145" s="966"/>
      <c r="Q145" s="966"/>
      <c r="R145" s="966"/>
      <c r="S145" s="966"/>
      <c r="T145" s="966"/>
      <c r="U145" s="6"/>
      <c r="V145" s="939"/>
      <c r="W145" s="856"/>
      <c r="X145" s="950"/>
      <c r="Y145" s="537"/>
      <c r="Z145" s="537"/>
      <c r="AA145" s="14"/>
      <c r="AB145" s="7"/>
      <c r="AC145" s="60"/>
      <c r="AD145" s="60"/>
      <c r="AE145" s="60"/>
      <c r="AF145" s="60"/>
      <c r="AG145" s="60"/>
      <c r="AH145" s="60"/>
      <c r="AI145" s="60"/>
      <c r="AJ145" s="60"/>
      <c r="AK145" s="60"/>
      <c r="AL145" s="60"/>
      <c r="AM145" s="60"/>
      <c r="AN145" s="60"/>
      <c r="AO145" s="60"/>
      <c r="AP145" s="60"/>
      <c r="AQ145" s="7"/>
      <c r="AR145" s="7"/>
      <c r="AS145" s="60"/>
      <c r="AT145" s="60"/>
      <c r="AU145" s="60"/>
      <c r="AV145" s="60"/>
      <c r="AW145" s="60"/>
      <c r="AX145" s="60"/>
      <c r="AY145" s="60"/>
      <c r="AZ145" s="60"/>
      <c r="BA145" s="60"/>
      <c r="BB145" s="60"/>
      <c r="BC145" s="60"/>
      <c r="BD145" s="60"/>
      <c r="BE145" s="60"/>
      <c r="BF145" s="60"/>
      <c r="BG145" s="7"/>
      <c r="BH145" s="950"/>
      <c r="BI145" s="950"/>
      <c r="BJ145" s="950"/>
      <c r="BK145" s="950"/>
      <c r="BL145" s="950"/>
      <c r="BM145" s="950"/>
      <c r="BN145" s="950"/>
      <c r="BO145" s="950"/>
      <c r="BP145" s="950"/>
      <c r="BQ145" s="950"/>
      <c r="BR145" s="950"/>
      <c r="BS145" s="950"/>
      <c r="BT145" s="950"/>
      <c r="BU145" s="950"/>
      <c r="BV145" s="950"/>
      <c r="BW145" s="950"/>
      <c r="BX145" s="950"/>
      <c r="BY145" s="950"/>
      <c r="BZ145" s="950"/>
      <c r="CA145" s="950"/>
      <c r="CB145" s="950"/>
      <c r="CC145" s="950"/>
      <c r="CD145" s="950"/>
      <c r="CE145" s="950"/>
      <c r="CF145" s="950"/>
      <c r="CG145" s="950"/>
      <c r="CH145" s="950"/>
      <c r="CI145" s="950"/>
      <c r="CJ145" s="950"/>
      <c r="CK145" s="950"/>
      <c r="CL145" s="950"/>
      <c r="CM145" s="950"/>
      <c r="CN145" s="950"/>
      <c r="CO145" s="950"/>
      <c r="CP145" s="950"/>
      <c r="CQ145" s="950"/>
      <c r="CR145" s="950"/>
      <c r="CS145" s="950"/>
      <c r="CT145" s="950"/>
      <c r="CU145" s="950"/>
      <c r="CV145" s="950"/>
      <c r="CW145" s="950"/>
      <c r="CX145" s="950"/>
      <c r="CY145" s="950"/>
      <c r="CZ145" s="950"/>
      <c r="DA145" s="950"/>
      <c r="DB145" s="950"/>
      <c r="DC145" s="950"/>
      <c r="DD145" s="950"/>
      <c r="DE145" s="950"/>
      <c r="DF145" s="950"/>
      <c r="DG145" s="950"/>
      <c r="DH145" s="950"/>
      <c r="DI145" s="950"/>
      <c r="DJ145" s="950"/>
      <c r="DK145" s="950"/>
      <c r="DL145" s="950"/>
      <c r="DM145" s="950"/>
      <c r="DN145" s="950"/>
      <c r="DO145" s="950"/>
      <c r="DP145" s="950"/>
      <c r="DQ145" s="950"/>
      <c r="DR145" s="950"/>
      <c r="DS145" s="950"/>
      <c r="DT145" s="950"/>
      <c r="DU145" s="950"/>
      <c r="DV145" s="950"/>
      <c r="DW145" s="950"/>
      <c r="DX145" s="950"/>
      <c r="DY145" s="950"/>
      <c r="DZ145" s="950"/>
      <c r="EA145" s="950"/>
      <c r="EB145" s="950"/>
      <c r="EC145" s="950"/>
      <c r="ED145" s="950"/>
      <c r="EE145" s="950"/>
      <c r="EF145" s="950"/>
    </row>
    <row r="146" spans="2:136" s="949" customFormat="1" x14ac:dyDescent="0.25">
      <c r="B146" s="343">
        <v>30</v>
      </c>
      <c r="C146" s="963" t="s">
        <v>2338</v>
      </c>
      <c r="D146" s="967" t="s">
        <v>2339</v>
      </c>
      <c r="E146" s="959" t="s">
        <v>2150</v>
      </c>
      <c r="F146" s="968">
        <v>0</v>
      </c>
      <c r="G146" s="860">
        <v>0</v>
      </c>
      <c r="H146" s="851">
        <v>0</v>
      </c>
      <c r="I146" s="851">
        <v>0</v>
      </c>
      <c r="J146" s="839">
        <v>0</v>
      </c>
      <c r="K146" s="840">
        <v>0</v>
      </c>
      <c r="L146" s="840">
        <v>0</v>
      </c>
      <c r="M146" s="840">
        <v>0</v>
      </c>
      <c r="N146" s="841">
        <v>0</v>
      </c>
      <c r="O146" s="839">
        <v>0</v>
      </c>
      <c r="P146" s="839">
        <v>0</v>
      </c>
      <c r="Q146" s="839">
        <v>0</v>
      </c>
      <c r="R146" s="839">
        <v>0</v>
      </c>
      <c r="S146" s="840">
        <v>0</v>
      </c>
      <c r="T146" s="969">
        <v>0</v>
      </c>
      <c r="U146" s="6"/>
      <c r="V146" s="939"/>
      <c r="W146" s="856" t="s">
        <v>2079</v>
      </c>
      <c r="X146" s="950"/>
      <c r="Y146" s="537"/>
      <c r="Z146" s="43">
        <f xml:space="preserve"> IF( SUM( AS146:BF146 ) = 0, 0, $AS$6 )</f>
        <v>0</v>
      </c>
      <c r="AA146" s="14"/>
      <c r="AB146" s="7"/>
      <c r="AC146" s="60"/>
      <c r="AD146" s="60"/>
      <c r="AE146" s="60"/>
      <c r="AF146" s="60"/>
      <c r="AG146" s="60"/>
      <c r="AH146" s="60"/>
      <c r="AI146" s="60"/>
      <c r="AJ146" s="60"/>
      <c r="AK146" s="60"/>
      <c r="AL146" s="60"/>
      <c r="AM146" s="60"/>
      <c r="AN146" s="60"/>
      <c r="AO146" s="60"/>
      <c r="AP146" s="60"/>
      <c r="AQ146" s="147"/>
      <c r="AR146" s="7"/>
      <c r="AS146" s="61">
        <f t="shared" ref="AS146:BF147" si="37">IF(G146&lt;0,1,0)</f>
        <v>0</v>
      </c>
      <c r="AT146" s="61">
        <f t="shared" si="37"/>
        <v>0</v>
      </c>
      <c r="AU146" s="61">
        <f t="shared" si="37"/>
        <v>0</v>
      </c>
      <c r="AV146" s="61">
        <f t="shared" si="37"/>
        <v>0</v>
      </c>
      <c r="AW146" s="61">
        <f t="shared" si="37"/>
        <v>0</v>
      </c>
      <c r="AX146" s="61">
        <f t="shared" si="37"/>
        <v>0</v>
      </c>
      <c r="AY146" s="61">
        <f t="shared" si="37"/>
        <v>0</v>
      </c>
      <c r="AZ146" s="61">
        <f t="shared" si="37"/>
        <v>0</v>
      </c>
      <c r="BA146" s="61">
        <f t="shared" si="37"/>
        <v>0</v>
      </c>
      <c r="BB146" s="61">
        <f t="shared" si="37"/>
        <v>0</v>
      </c>
      <c r="BC146" s="61">
        <f t="shared" si="37"/>
        <v>0</v>
      </c>
      <c r="BD146" s="61">
        <f t="shared" si="37"/>
        <v>0</v>
      </c>
      <c r="BE146" s="61">
        <f t="shared" si="37"/>
        <v>0</v>
      </c>
      <c r="BF146" s="61">
        <f t="shared" si="37"/>
        <v>0</v>
      </c>
      <c r="BG146" s="147"/>
      <c r="BH146" s="950"/>
      <c r="BI146" s="950"/>
      <c r="BJ146" s="950"/>
      <c r="BK146" s="950"/>
      <c r="BL146" s="950"/>
      <c r="BM146" s="950"/>
      <c r="BN146" s="950"/>
      <c r="BO146" s="950"/>
      <c r="BP146" s="950"/>
      <c r="BQ146" s="950"/>
      <c r="BR146" s="950"/>
      <c r="BS146" s="950"/>
      <c r="BT146" s="950"/>
      <c r="BU146" s="950"/>
      <c r="BV146" s="950"/>
      <c r="BW146" s="950"/>
      <c r="BX146" s="950"/>
      <c r="BY146" s="950"/>
      <c r="BZ146" s="950"/>
      <c r="CA146" s="950"/>
      <c r="CB146" s="950"/>
      <c r="CC146" s="950"/>
      <c r="CD146" s="950"/>
      <c r="CE146" s="950"/>
      <c r="CF146" s="950"/>
      <c r="CG146" s="950"/>
      <c r="CH146" s="950"/>
      <c r="CI146" s="950"/>
      <c r="CJ146" s="950"/>
      <c r="CK146" s="950"/>
      <c r="CL146" s="950"/>
      <c r="CM146" s="950"/>
      <c r="CN146" s="950"/>
      <c r="CO146" s="950"/>
      <c r="CP146" s="950"/>
      <c r="CQ146" s="950"/>
      <c r="CR146" s="950"/>
      <c r="CS146" s="950"/>
      <c r="CT146" s="950"/>
      <c r="CU146" s="950"/>
      <c r="CV146" s="950"/>
      <c r="CW146" s="950"/>
      <c r="CX146" s="950"/>
      <c r="CY146" s="950"/>
      <c r="CZ146" s="950"/>
      <c r="DA146" s="950"/>
      <c r="DB146" s="950"/>
      <c r="DC146" s="950"/>
      <c r="DD146" s="950"/>
      <c r="DE146" s="950"/>
      <c r="DF146" s="950"/>
      <c r="DG146" s="950"/>
      <c r="DH146" s="950"/>
      <c r="DI146" s="950"/>
      <c r="DJ146" s="950"/>
      <c r="DK146" s="950"/>
      <c r="DL146" s="950"/>
      <c r="DM146" s="950"/>
      <c r="DN146" s="950"/>
      <c r="DO146" s="950"/>
      <c r="DP146" s="950"/>
      <c r="DQ146" s="950"/>
      <c r="DR146" s="950"/>
      <c r="DS146" s="950"/>
      <c r="DT146" s="950"/>
      <c r="DU146" s="950"/>
      <c r="DV146" s="950"/>
      <c r="DW146" s="950"/>
      <c r="DX146" s="950"/>
      <c r="DY146" s="950"/>
      <c r="DZ146" s="950"/>
      <c r="EA146" s="950"/>
      <c r="EB146" s="950"/>
      <c r="EC146" s="950"/>
      <c r="ED146" s="950"/>
      <c r="EE146" s="950"/>
      <c r="EF146" s="950"/>
    </row>
    <row r="147" spans="2:136" s="949" customFormat="1" x14ac:dyDescent="0.25">
      <c r="B147" s="343">
        <v>31</v>
      </c>
      <c r="C147" s="970" t="s">
        <v>2340</v>
      </c>
      <c r="D147" s="971" t="s">
        <v>2341</v>
      </c>
      <c r="E147" s="959" t="s">
        <v>2150</v>
      </c>
      <c r="F147" s="968">
        <v>0</v>
      </c>
      <c r="G147" s="860">
        <v>0</v>
      </c>
      <c r="H147" s="851">
        <v>0</v>
      </c>
      <c r="I147" s="851">
        <v>0</v>
      </c>
      <c r="J147" s="851">
        <v>0</v>
      </c>
      <c r="K147" s="852">
        <v>0</v>
      </c>
      <c r="L147" s="852">
        <v>0</v>
      </c>
      <c r="M147" s="852">
        <v>0</v>
      </c>
      <c r="N147" s="853">
        <v>0</v>
      </c>
      <c r="O147" s="851">
        <v>0</v>
      </c>
      <c r="P147" s="851">
        <v>0</v>
      </c>
      <c r="Q147" s="851">
        <v>0</v>
      </c>
      <c r="R147" s="851">
        <v>0</v>
      </c>
      <c r="S147" s="852">
        <v>0</v>
      </c>
      <c r="T147" s="972">
        <v>0</v>
      </c>
      <c r="U147" s="6"/>
      <c r="V147" s="939"/>
      <c r="W147" s="856" t="s">
        <v>2079</v>
      </c>
      <c r="X147" s="950"/>
      <c r="Y147" s="537"/>
      <c r="Z147" s="43">
        <f xml:space="preserve"> IF( SUM( AS147:BF147 ) = 0, 0, $AS$6 )</f>
        <v>0</v>
      </c>
      <c r="AA147" s="14"/>
      <c r="AB147" s="7"/>
      <c r="AC147" s="60"/>
      <c r="AD147" s="60"/>
      <c r="AE147" s="60"/>
      <c r="AF147" s="60"/>
      <c r="AG147" s="60"/>
      <c r="AH147" s="60"/>
      <c r="AI147" s="60"/>
      <c r="AJ147" s="60"/>
      <c r="AK147" s="60"/>
      <c r="AL147" s="60"/>
      <c r="AM147" s="60"/>
      <c r="AN147" s="60"/>
      <c r="AO147" s="60"/>
      <c r="AP147" s="60"/>
      <c r="AQ147" s="147"/>
      <c r="AR147" s="7"/>
      <c r="AS147" s="61">
        <f t="shared" si="37"/>
        <v>0</v>
      </c>
      <c r="AT147" s="61">
        <f t="shared" si="37"/>
        <v>0</v>
      </c>
      <c r="AU147" s="61">
        <f t="shared" si="37"/>
        <v>0</v>
      </c>
      <c r="AV147" s="61">
        <f t="shared" si="37"/>
        <v>0</v>
      </c>
      <c r="AW147" s="61">
        <f t="shared" si="37"/>
        <v>0</v>
      </c>
      <c r="AX147" s="61">
        <f t="shared" si="37"/>
        <v>0</v>
      </c>
      <c r="AY147" s="61">
        <f t="shared" si="37"/>
        <v>0</v>
      </c>
      <c r="AZ147" s="61">
        <f t="shared" si="37"/>
        <v>0</v>
      </c>
      <c r="BA147" s="61">
        <f t="shared" si="37"/>
        <v>0</v>
      </c>
      <c r="BB147" s="61">
        <f t="shared" si="37"/>
        <v>0</v>
      </c>
      <c r="BC147" s="61">
        <f t="shared" si="37"/>
        <v>0</v>
      </c>
      <c r="BD147" s="61">
        <f t="shared" si="37"/>
        <v>0</v>
      </c>
      <c r="BE147" s="61">
        <f t="shared" si="37"/>
        <v>0</v>
      </c>
      <c r="BF147" s="61">
        <f t="shared" si="37"/>
        <v>0</v>
      </c>
      <c r="BG147" s="147"/>
      <c r="BH147" s="950"/>
      <c r="BI147" s="950"/>
      <c r="BJ147" s="950"/>
      <c r="BK147" s="950"/>
      <c r="BL147" s="950"/>
      <c r="BM147" s="950"/>
      <c r="BN147" s="950"/>
      <c r="BO147" s="950"/>
      <c r="BP147" s="950"/>
      <c r="BQ147" s="950"/>
      <c r="BR147" s="950"/>
      <c r="BS147" s="950"/>
      <c r="BT147" s="950"/>
      <c r="BU147" s="950"/>
      <c r="BV147" s="950"/>
      <c r="BW147" s="950"/>
      <c r="BX147" s="950"/>
      <c r="BY147" s="950"/>
      <c r="BZ147" s="950"/>
      <c r="CA147" s="950"/>
      <c r="CB147" s="950"/>
      <c r="CC147" s="950"/>
      <c r="CD147" s="950"/>
      <c r="CE147" s="950"/>
      <c r="CF147" s="950"/>
      <c r="CG147" s="950"/>
      <c r="CH147" s="950"/>
      <c r="CI147" s="950"/>
      <c r="CJ147" s="950"/>
      <c r="CK147" s="950"/>
      <c r="CL147" s="950"/>
      <c r="CM147" s="950"/>
      <c r="CN147" s="950"/>
      <c r="CO147" s="950"/>
      <c r="CP147" s="950"/>
      <c r="CQ147" s="950"/>
      <c r="CR147" s="950"/>
      <c r="CS147" s="950"/>
      <c r="CT147" s="950"/>
      <c r="CU147" s="950"/>
      <c r="CV147" s="950"/>
      <c r="CW147" s="950"/>
      <c r="CX147" s="950"/>
      <c r="CY147" s="950"/>
      <c r="CZ147" s="950"/>
      <c r="DA147" s="950"/>
      <c r="DB147" s="950"/>
      <c r="DC147" s="950"/>
      <c r="DD147" s="950"/>
      <c r="DE147" s="950"/>
      <c r="DF147" s="950"/>
      <c r="DG147" s="950"/>
      <c r="DH147" s="950"/>
      <c r="DI147" s="950"/>
      <c r="DJ147" s="950"/>
      <c r="DK147" s="950"/>
      <c r="DL147" s="950"/>
      <c r="DM147" s="950"/>
      <c r="DN147" s="950"/>
      <c r="DO147" s="950"/>
      <c r="DP147" s="950"/>
      <c r="DQ147" s="950"/>
      <c r="DR147" s="950"/>
      <c r="DS147" s="950"/>
      <c r="DT147" s="950"/>
      <c r="DU147" s="950"/>
      <c r="DV147" s="950"/>
      <c r="DW147" s="950"/>
      <c r="DX147" s="950"/>
      <c r="DY147" s="950"/>
      <c r="DZ147" s="950"/>
      <c r="EA147" s="950"/>
      <c r="EB147" s="950"/>
      <c r="EC147" s="950"/>
      <c r="ED147" s="950"/>
      <c r="EE147" s="950"/>
      <c r="EF147" s="950"/>
    </row>
    <row r="148" spans="2:136" s="949" customFormat="1" x14ac:dyDescent="0.25">
      <c r="B148" s="343">
        <v>32</v>
      </c>
      <c r="C148" s="973" t="s">
        <v>2342</v>
      </c>
      <c r="D148" s="848" t="s">
        <v>2343</v>
      </c>
      <c r="E148" s="974" t="s">
        <v>2109</v>
      </c>
      <c r="F148" s="850">
        <v>2</v>
      </c>
      <c r="G148" s="860">
        <v>0</v>
      </c>
      <c r="H148" s="851">
        <v>0</v>
      </c>
      <c r="I148" s="851">
        <v>0</v>
      </c>
      <c r="J148" s="851">
        <v>0</v>
      </c>
      <c r="K148" s="852">
        <v>0</v>
      </c>
      <c r="L148" s="852">
        <v>0</v>
      </c>
      <c r="M148" s="852">
        <v>0</v>
      </c>
      <c r="N148" s="853">
        <v>0</v>
      </c>
      <c r="O148" s="851">
        <v>0</v>
      </c>
      <c r="P148" s="851">
        <v>0</v>
      </c>
      <c r="Q148" s="851">
        <v>0</v>
      </c>
      <c r="R148" s="851">
        <v>0</v>
      </c>
      <c r="S148" s="852">
        <v>0</v>
      </c>
      <c r="T148" s="972">
        <v>0</v>
      </c>
      <c r="U148" s="6"/>
      <c r="V148" s="939"/>
      <c r="W148" s="856" t="s">
        <v>2155</v>
      </c>
      <c r="X148" s="950"/>
      <c r="Y148" s="537"/>
      <c r="Z148" s="43"/>
      <c r="AA148" s="14"/>
      <c r="AB148" s="7"/>
      <c r="AC148" s="60"/>
      <c r="AD148" s="60"/>
      <c r="AE148" s="60"/>
      <c r="AF148" s="60"/>
      <c r="AG148" s="60"/>
      <c r="AH148" s="60"/>
      <c r="AI148" s="60"/>
      <c r="AJ148" s="60"/>
      <c r="AK148" s="60"/>
      <c r="AL148" s="60"/>
      <c r="AM148" s="60"/>
      <c r="AN148" s="60"/>
      <c r="AO148" s="60"/>
      <c r="AP148" s="60"/>
      <c r="AQ148" s="519"/>
      <c r="AR148" s="7"/>
      <c r="AS148" s="60"/>
      <c r="AT148" s="60"/>
      <c r="AU148" s="60"/>
      <c r="AV148" s="60"/>
      <c r="AW148" s="60"/>
      <c r="AX148" s="60"/>
      <c r="AY148" s="60"/>
      <c r="AZ148" s="60"/>
      <c r="BA148" s="60"/>
      <c r="BB148" s="60"/>
      <c r="BC148" s="60"/>
      <c r="BD148" s="60"/>
      <c r="BE148" s="60"/>
      <c r="BF148" s="60"/>
      <c r="BG148" s="519"/>
      <c r="BH148" s="950"/>
      <c r="BI148" s="950"/>
      <c r="BJ148" s="950"/>
      <c r="BK148" s="950"/>
      <c r="BL148" s="950"/>
      <c r="BM148" s="950"/>
      <c r="BN148" s="950"/>
      <c r="BO148" s="950"/>
      <c r="BP148" s="950"/>
      <c r="BQ148" s="950"/>
      <c r="BR148" s="950"/>
      <c r="BS148" s="950"/>
      <c r="BT148" s="950"/>
      <c r="BU148" s="950"/>
      <c r="BV148" s="950"/>
      <c r="BW148" s="950"/>
      <c r="BX148" s="950"/>
      <c r="BY148" s="950"/>
      <c r="BZ148" s="950"/>
      <c r="CA148" s="950"/>
      <c r="CB148" s="950"/>
      <c r="CC148" s="950"/>
      <c r="CD148" s="950"/>
      <c r="CE148" s="950"/>
      <c r="CF148" s="950"/>
      <c r="CG148" s="950"/>
      <c r="CH148" s="950"/>
      <c r="CI148" s="950"/>
      <c r="CJ148" s="950"/>
      <c r="CK148" s="950"/>
      <c r="CL148" s="950"/>
      <c r="CM148" s="950"/>
      <c r="CN148" s="950"/>
      <c r="CO148" s="950"/>
      <c r="CP148" s="950"/>
      <c r="CQ148" s="950"/>
      <c r="CR148" s="950"/>
      <c r="CS148" s="950"/>
      <c r="CT148" s="950"/>
      <c r="CU148" s="950"/>
      <c r="CV148" s="950"/>
      <c r="CW148" s="950"/>
      <c r="CX148" s="950"/>
      <c r="CY148" s="950"/>
      <c r="CZ148" s="950"/>
      <c r="DA148" s="950"/>
      <c r="DB148" s="950"/>
      <c r="DC148" s="950"/>
      <c r="DD148" s="950"/>
      <c r="DE148" s="950"/>
      <c r="DF148" s="950"/>
      <c r="DG148" s="950"/>
      <c r="DH148" s="950"/>
      <c r="DI148" s="950"/>
      <c r="DJ148" s="950"/>
      <c r="DK148" s="950"/>
      <c r="DL148" s="950"/>
      <c r="DM148" s="950"/>
      <c r="DN148" s="950"/>
      <c r="DO148" s="950"/>
      <c r="DP148" s="950"/>
      <c r="DQ148" s="950"/>
      <c r="DR148" s="950"/>
      <c r="DS148" s="950"/>
      <c r="DT148" s="950"/>
      <c r="DU148" s="950"/>
      <c r="DV148" s="950"/>
      <c r="DW148" s="950"/>
      <c r="DX148" s="950"/>
      <c r="DY148" s="950"/>
      <c r="DZ148" s="950"/>
      <c r="EA148" s="950"/>
      <c r="EB148" s="950"/>
      <c r="EC148" s="950"/>
      <c r="ED148" s="950"/>
      <c r="EE148" s="950"/>
      <c r="EF148" s="950"/>
    </row>
    <row r="149" spans="2:136" s="949" customFormat="1" x14ac:dyDescent="0.25">
      <c r="B149" s="343">
        <v>33</v>
      </c>
      <c r="C149" s="973" t="s">
        <v>2344</v>
      </c>
      <c r="D149" s="848" t="s">
        <v>2345</v>
      </c>
      <c r="E149" s="974" t="s">
        <v>2109</v>
      </c>
      <c r="F149" s="850">
        <v>2</v>
      </c>
      <c r="G149" s="975">
        <v>0</v>
      </c>
      <c r="H149" s="976">
        <v>0</v>
      </c>
      <c r="I149" s="976">
        <v>0</v>
      </c>
      <c r="J149" s="976">
        <v>0</v>
      </c>
      <c r="K149" s="977">
        <v>0</v>
      </c>
      <c r="L149" s="977">
        <v>0</v>
      </c>
      <c r="M149" s="977">
        <v>0</v>
      </c>
      <c r="N149" s="978">
        <v>0</v>
      </c>
      <c r="O149" s="976">
        <v>0</v>
      </c>
      <c r="P149" s="976">
        <v>0</v>
      </c>
      <c r="Q149" s="976">
        <v>0</v>
      </c>
      <c r="R149" s="976">
        <v>0</v>
      </c>
      <c r="S149" s="977">
        <v>0</v>
      </c>
      <c r="T149" s="979">
        <v>0</v>
      </c>
      <c r="U149" s="6"/>
      <c r="V149" s="939"/>
      <c r="W149" s="856" t="s">
        <v>2155</v>
      </c>
      <c r="X149" s="950"/>
      <c r="Y149" s="537"/>
      <c r="Z149" s="43"/>
      <c r="AA149" s="14"/>
      <c r="AB149" s="7"/>
      <c r="AC149" s="60"/>
      <c r="AD149" s="60"/>
      <c r="AE149" s="60"/>
      <c r="AF149" s="60"/>
      <c r="AG149" s="60"/>
      <c r="AH149" s="60"/>
      <c r="AI149" s="60"/>
      <c r="AJ149" s="60"/>
      <c r="AK149" s="60"/>
      <c r="AL149" s="60"/>
      <c r="AM149" s="60"/>
      <c r="AN149" s="60"/>
      <c r="AO149" s="60"/>
      <c r="AP149" s="60"/>
      <c r="AQ149" s="519"/>
      <c r="AR149" s="7"/>
      <c r="AS149" s="60"/>
      <c r="AT149" s="60"/>
      <c r="AU149" s="60"/>
      <c r="AV149" s="60"/>
      <c r="AW149" s="60"/>
      <c r="AX149" s="60"/>
      <c r="AY149" s="60"/>
      <c r="AZ149" s="60"/>
      <c r="BA149" s="60"/>
      <c r="BB149" s="60"/>
      <c r="BC149" s="60"/>
      <c r="BD149" s="60"/>
      <c r="BE149" s="60"/>
      <c r="BF149" s="60"/>
      <c r="BG149" s="519"/>
      <c r="BH149" s="950"/>
      <c r="BI149" s="950"/>
      <c r="BJ149" s="950"/>
      <c r="BK149" s="950"/>
      <c r="BL149" s="950"/>
      <c r="BM149" s="950"/>
      <c r="BN149" s="950"/>
      <c r="BO149" s="950"/>
      <c r="BP149" s="950"/>
      <c r="BQ149" s="950"/>
      <c r="BR149" s="950"/>
      <c r="BS149" s="950"/>
      <c r="BT149" s="950"/>
      <c r="BU149" s="950"/>
      <c r="BV149" s="950"/>
      <c r="BW149" s="950"/>
      <c r="BX149" s="950"/>
      <c r="BY149" s="950"/>
      <c r="BZ149" s="950"/>
      <c r="CA149" s="950"/>
      <c r="CB149" s="950"/>
      <c r="CC149" s="950"/>
      <c r="CD149" s="950"/>
      <c r="CE149" s="950"/>
      <c r="CF149" s="950"/>
      <c r="CG149" s="950"/>
      <c r="CH149" s="950"/>
      <c r="CI149" s="950"/>
      <c r="CJ149" s="950"/>
      <c r="CK149" s="950"/>
      <c r="CL149" s="950"/>
      <c r="CM149" s="950"/>
      <c r="CN149" s="950"/>
      <c r="CO149" s="950"/>
      <c r="CP149" s="950"/>
      <c r="CQ149" s="950"/>
      <c r="CR149" s="950"/>
      <c r="CS149" s="950"/>
      <c r="CT149" s="950"/>
      <c r="CU149" s="950"/>
      <c r="CV149" s="950"/>
      <c r="CW149" s="950"/>
      <c r="CX149" s="950"/>
      <c r="CY149" s="950"/>
      <c r="CZ149" s="950"/>
      <c r="DA149" s="950"/>
      <c r="DB149" s="950"/>
      <c r="DC149" s="950"/>
      <c r="DD149" s="950"/>
      <c r="DE149" s="950"/>
      <c r="DF149" s="950"/>
      <c r="DG149" s="950"/>
      <c r="DH149" s="950"/>
      <c r="DI149" s="950"/>
      <c r="DJ149" s="950"/>
      <c r="DK149" s="950"/>
      <c r="DL149" s="950"/>
      <c r="DM149" s="950"/>
      <c r="DN149" s="950"/>
      <c r="DO149" s="950"/>
      <c r="DP149" s="950"/>
      <c r="DQ149" s="950"/>
      <c r="DR149" s="950"/>
      <c r="DS149" s="950"/>
      <c r="DT149" s="950"/>
      <c r="DU149" s="950"/>
      <c r="DV149" s="950"/>
      <c r="DW149" s="950"/>
      <c r="DX149" s="950"/>
      <c r="DY149" s="950"/>
      <c r="DZ149" s="950"/>
      <c r="EA149" s="950"/>
      <c r="EB149" s="950"/>
      <c r="EC149" s="950"/>
      <c r="ED149" s="950"/>
      <c r="EE149" s="950"/>
      <c r="EF149" s="950"/>
    </row>
    <row r="150" spans="2:136" s="949" customFormat="1" x14ac:dyDescent="0.25">
      <c r="B150" s="343">
        <v>34</v>
      </c>
      <c r="C150" s="970" t="s">
        <v>2346</v>
      </c>
      <c r="D150" s="967" t="s">
        <v>2347</v>
      </c>
      <c r="E150" s="331" t="s">
        <v>2160</v>
      </c>
      <c r="F150" s="579">
        <v>2</v>
      </c>
      <c r="G150" s="860">
        <v>0</v>
      </c>
      <c r="H150" s="851">
        <v>0</v>
      </c>
      <c r="I150" s="851">
        <v>0</v>
      </c>
      <c r="J150" s="851">
        <v>0</v>
      </c>
      <c r="K150" s="852">
        <v>0</v>
      </c>
      <c r="L150" s="852">
        <v>0</v>
      </c>
      <c r="M150" s="852">
        <v>0</v>
      </c>
      <c r="N150" s="853">
        <v>0</v>
      </c>
      <c r="O150" s="851">
        <v>0</v>
      </c>
      <c r="P150" s="851">
        <v>0</v>
      </c>
      <c r="Q150" s="851">
        <v>0</v>
      </c>
      <c r="R150" s="851">
        <v>0</v>
      </c>
      <c r="S150" s="852">
        <v>0</v>
      </c>
      <c r="T150" s="972">
        <v>0</v>
      </c>
      <c r="U150" s="6"/>
      <c r="V150" s="939"/>
      <c r="W150" s="856" t="s">
        <v>2079</v>
      </c>
      <c r="X150" s="950"/>
      <c r="Y150" s="537"/>
      <c r="Z150" s="43">
        <f xml:space="preserve"> IF( SUM( AS150:BF150 ) = 0, 0, $AS$6 )</f>
        <v>0</v>
      </c>
      <c r="AA150" s="14"/>
      <c r="AB150" s="7"/>
      <c r="AC150" s="60"/>
      <c r="AD150" s="60"/>
      <c r="AE150" s="60"/>
      <c r="AF150" s="60"/>
      <c r="AG150" s="60"/>
      <c r="AH150" s="60"/>
      <c r="AI150" s="60"/>
      <c r="AJ150" s="60"/>
      <c r="AK150" s="60"/>
      <c r="AL150" s="60"/>
      <c r="AM150" s="60"/>
      <c r="AN150" s="60"/>
      <c r="AO150" s="60"/>
      <c r="AP150" s="60"/>
      <c r="AQ150" s="519"/>
      <c r="AR150" s="7"/>
      <c r="AS150" s="61">
        <f t="shared" ref="AS150:BF151" si="38">IF(G150&lt;0,1,0)</f>
        <v>0</v>
      </c>
      <c r="AT150" s="61">
        <f t="shared" si="38"/>
        <v>0</v>
      </c>
      <c r="AU150" s="61">
        <f t="shared" si="38"/>
        <v>0</v>
      </c>
      <c r="AV150" s="61">
        <f t="shared" si="38"/>
        <v>0</v>
      </c>
      <c r="AW150" s="61">
        <f t="shared" si="38"/>
        <v>0</v>
      </c>
      <c r="AX150" s="61">
        <f t="shared" si="38"/>
        <v>0</v>
      </c>
      <c r="AY150" s="61">
        <f t="shared" si="38"/>
        <v>0</v>
      </c>
      <c r="AZ150" s="61">
        <f t="shared" si="38"/>
        <v>0</v>
      </c>
      <c r="BA150" s="61">
        <f t="shared" si="38"/>
        <v>0</v>
      </c>
      <c r="BB150" s="61">
        <f t="shared" si="38"/>
        <v>0</v>
      </c>
      <c r="BC150" s="61">
        <f t="shared" si="38"/>
        <v>0</v>
      </c>
      <c r="BD150" s="61">
        <f t="shared" si="38"/>
        <v>0</v>
      </c>
      <c r="BE150" s="61">
        <f t="shared" si="38"/>
        <v>0</v>
      </c>
      <c r="BF150" s="61">
        <f t="shared" si="38"/>
        <v>0</v>
      </c>
      <c r="BG150" s="519"/>
      <c r="BH150" s="950"/>
      <c r="BI150" s="950"/>
      <c r="BJ150" s="950"/>
      <c r="BK150" s="950"/>
      <c r="BL150" s="950"/>
      <c r="BM150" s="950"/>
      <c r="BN150" s="950"/>
      <c r="BO150" s="950"/>
      <c r="BP150" s="950"/>
      <c r="BQ150" s="950"/>
      <c r="BR150" s="950"/>
      <c r="BS150" s="950"/>
      <c r="BT150" s="950"/>
      <c r="BU150" s="950"/>
      <c r="BV150" s="950"/>
      <c r="BW150" s="950"/>
      <c r="BX150" s="950"/>
      <c r="BY150" s="950"/>
      <c r="BZ150" s="950"/>
      <c r="CA150" s="950"/>
      <c r="CB150" s="950"/>
      <c r="CC150" s="950"/>
      <c r="CD150" s="950"/>
      <c r="CE150" s="950"/>
      <c r="CF150" s="950"/>
      <c r="CG150" s="950"/>
      <c r="CH150" s="950"/>
      <c r="CI150" s="950"/>
      <c r="CJ150" s="950"/>
      <c r="CK150" s="950"/>
      <c r="CL150" s="950"/>
      <c r="CM150" s="950"/>
      <c r="CN150" s="950"/>
      <c r="CO150" s="950"/>
      <c r="CP150" s="950"/>
      <c r="CQ150" s="950"/>
      <c r="CR150" s="950"/>
      <c r="CS150" s="950"/>
      <c r="CT150" s="950"/>
      <c r="CU150" s="950"/>
      <c r="CV150" s="950"/>
      <c r="CW150" s="950"/>
      <c r="CX150" s="950"/>
      <c r="CY150" s="950"/>
      <c r="CZ150" s="950"/>
      <c r="DA150" s="950"/>
      <c r="DB150" s="950"/>
      <c r="DC150" s="950"/>
      <c r="DD150" s="950"/>
      <c r="DE150" s="950"/>
      <c r="DF150" s="950"/>
      <c r="DG150" s="950"/>
      <c r="DH150" s="950"/>
      <c r="DI150" s="950"/>
      <c r="DJ150" s="950"/>
      <c r="DK150" s="950"/>
      <c r="DL150" s="950"/>
      <c r="DM150" s="950"/>
      <c r="DN150" s="950"/>
      <c r="DO150" s="950"/>
      <c r="DP150" s="950"/>
      <c r="DQ150" s="950"/>
      <c r="DR150" s="950"/>
      <c r="DS150" s="950"/>
      <c r="DT150" s="950"/>
      <c r="DU150" s="950"/>
      <c r="DV150" s="950"/>
      <c r="DW150" s="950"/>
      <c r="DX150" s="950"/>
      <c r="DY150" s="950"/>
      <c r="DZ150" s="950"/>
      <c r="EA150" s="950"/>
      <c r="EB150" s="950"/>
      <c r="EC150" s="950"/>
      <c r="ED150" s="950"/>
      <c r="EE150" s="950"/>
      <c r="EF150" s="950"/>
    </row>
    <row r="151" spans="2:136" s="949" customFormat="1" ht="15.75" thickBot="1" x14ac:dyDescent="0.3">
      <c r="B151" s="861">
        <v>35</v>
      </c>
      <c r="C151" s="980" t="s">
        <v>2348</v>
      </c>
      <c r="D151" s="863" t="s">
        <v>2349</v>
      </c>
      <c r="E151" s="633" t="s">
        <v>41</v>
      </c>
      <c r="F151" s="865">
        <v>3</v>
      </c>
      <c r="G151" s="941">
        <v>0</v>
      </c>
      <c r="H151" s="942">
        <v>0</v>
      </c>
      <c r="I151" s="942">
        <v>0</v>
      </c>
      <c r="J151" s="942">
        <v>0</v>
      </c>
      <c r="K151" s="943">
        <v>0</v>
      </c>
      <c r="L151" s="943">
        <v>0</v>
      </c>
      <c r="M151" s="943">
        <v>0</v>
      </c>
      <c r="N151" s="944">
        <v>0</v>
      </c>
      <c r="O151" s="942">
        <v>0</v>
      </c>
      <c r="P151" s="942">
        <v>0</v>
      </c>
      <c r="Q151" s="942">
        <v>0</v>
      </c>
      <c r="R151" s="942">
        <v>0</v>
      </c>
      <c r="S151" s="943">
        <v>0</v>
      </c>
      <c r="T151" s="981">
        <v>0</v>
      </c>
      <c r="U151" s="6"/>
      <c r="V151" s="945"/>
      <c r="W151" s="870" t="s">
        <v>2079</v>
      </c>
      <c r="X151" s="950"/>
      <c r="Y151" s="537"/>
      <c r="Z151" s="43">
        <f xml:space="preserve"> IF( SUM( AS151:BF151 ) = 0, 0, $AS$6 )</f>
        <v>0</v>
      </c>
      <c r="AA151" s="14"/>
      <c r="AB151" s="7"/>
      <c r="AC151" s="60"/>
      <c r="AD151" s="60"/>
      <c r="AE151" s="60"/>
      <c r="AF151" s="60"/>
      <c r="AG151" s="60"/>
      <c r="AH151" s="60"/>
      <c r="AI151" s="60"/>
      <c r="AJ151" s="60"/>
      <c r="AK151" s="60"/>
      <c r="AL151" s="60"/>
      <c r="AM151" s="60"/>
      <c r="AN151" s="60"/>
      <c r="AO151" s="60"/>
      <c r="AP151" s="60"/>
      <c r="AQ151" s="519"/>
      <c r="AR151" s="7"/>
      <c r="AS151" s="61">
        <f t="shared" si="38"/>
        <v>0</v>
      </c>
      <c r="AT151" s="61">
        <f t="shared" si="38"/>
        <v>0</v>
      </c>
      <c r="AU151" s="61">
        <f t="shared" si="38"/>
        <v>0</v>
      </c>
      <c r="AV151" s="61">
        <f t="shared" si="38"/>
        <v>0</v>
      </c>
      <c r="AW151" s="61">
        <f t="shared" si="38"/>
        <v>0</v>
      </c>
      <c r="AX151" s="61">
        <f t="shared" si="38"/>
        <v>0</v>
      </c>
      <c r="AY151" s="61">
        <f t="shared" si="38"/>
        <v>0</v>
      </c>
      <c r="AZ151" s="61">
        <f t="shared" si="38"/>
        <v>0</v>
      </c>
      <c r="BA151" s="61">
        <f t="shared" si="38"/>
        <v>0</v>
      </c>
      <c r="BB151" s="61">
        <f t="shared" si="38"/>
        <v>0</v>
      </c>
      <c r="BC151" s="61">
        <f t="shared" si="38"/>
        <v>0</v>
      </c>
      <c r="BD151" s="61">
        <f t="shared" si="38"/>
        <v>0</v>
      </c>
      <c r="BE151" s="61">
        <f t="shared" si="38"/>
        <v>0</v>
      </c>
      <c r="BF151" s="61">
        <f t="shared" si="38"/>
        <v>0</v>
      </c>
      <c r="BG151" s="519"/>
      <c r="BH151" s="950"/>
      <c r="BI151" s="950"/>
      <c r="BJ151" s="950"/>
      <c r="BK151" s="950"/>
      <c r="BL151" s="950"/>
      <c r="BM151" s="950"/>
      <c r="BN151" s="950"/>
      <c r="BO151" s="950"/>
      <c r="BP151" s="950"/>
      <c r="BQ151" s="950"/>
      <c r="BR151" s="950"/>
      <c r="BS151" s="950"/>
      <c r="BT151" s="950"/>
      <c r="BU151" s="950"/>
      <c r="BV151" s="950"/>
      <c r="BW151" s="950"/>
      <c r="BX151" s="950"/>
      <c r="BY151" s="950"/>
      <c r="BZ151" s="950"/>
      <c r="CA151" s="950"/>
      <c r="CB151" s="950"/>
      <c r="CC151" s="950"/>
      <c r="CD151" s="950"/>
      <c r="CE151" s="950"/>
      <c r="CF151" s="950"/>
      <c r="CG151" s="950"/>
      <c r="CH151" s="950"/>
      <c r="CI151" s="950"/>
      <c r="CJ151" s="950"/>
      <c r="CK151" s="950"/>
      <c r="CL151" s="950"/>
      <c r="CM151" s="950"/>
      <c r="CN151" s="950"/>
      <c r="CO151" s="950"/>
      <c r="CP151" s="950"/>
      <c r="CQ151" s="950"/>
      <c r="CR151" s="950"/>
      <c r="CS151" s="950"/>
      <c r="CT151" s="950"/>
      <c r="CU151" s="950"/>
      <c r="CV151" s="950"/>
      <c r="CW151" s="950"/>
      <c r="CX151" s="950"/>
      <c r="CY151" s="950"/>
      <c r="CZ151" s="950"/>
      <c r="DA151" s="950"/>
      <c r="DB151" s="950"/>
      <c r="DC151" s="950"/>
      <c r="DD151" s="950"/>
      <c r="DE151" s="950"/>
      <c r="DF151" s="950"/>
      <c r="DG151" s="950"/>
      <c r="DH151" s="950"/>
      <c r="DI151" s="950"/>
      <c r="DJ151" s="950"/>
      <c r="DK151" s="950"/>
      <c r="DL151" s="950"/>
      <c r="DM151" s="950"/>
      <c r="DN151" s="950"/>
      <c r="DO151" s="950"/>
      <c r="DP151" s="950"/>
      <c r="DQ151" s="950"/>
      <c r="DR151" s="950"/>
      <c r="DS151" s="950"/>
      <c r="DT151" s="950"/>
      <c r="DU151" s="950"/>
      <c r="DV151" s="950"/>
      <c r="DW151" s="950"/>
      <c r="DX151" s="950"/>
      <c r="DY151" s="950"/>
      <c r="DZ151" s="950"/>
      <c r="EA151" s="950"/>
      <c r="EB151" s="950"/>
      <c r="EC151" s="950"/>
      <c r="ED151" s="950"/>
      <c r="EE151" s="950"/>
      <c r="EF151" s="950"/>
    </row>
    <row r="152" spans="2:136" s="949" customFormat="1" x14ac:dyDescent="0.2">
      <c r="B152" s="823"/>
      <c r="C152" s="983"/>
      <c r="D152" s="917"/>
      <c r="E152" s="984"/>
      <c r="F152" s="984"/>
      <c r="G152" s="257"/>
      <c r="H152" s="257"/>
      <c r="I152" s="257"/>
      <c r="J152" s="257"/>
      <c r="K152" s="257"/>
      <c r="L152" s="257"/>
      <c r="M152" s="985"/>
      <c r="N152" s="950"/>
      <c r="O152" s="950"/>
      <c r="P152" s="950"/>
      <c r="Q152" s="950"/>
      <c r="R152" s="950"/>
      <c r="S152" s="950"/>
      <c r="T152" s="950"/>
      <c r="U152" s="6"/>
      <c r="V152" s="952"/>
      <c r="W152" s="950"/>
      <c r="X152" s="950"/>
      <c r="Y152" s="14"/>
      <c r="Z152" s="14"/>
      <c r="AA152" s="14"/>
      <c r="AB152" s="7"/>
      <c r="AC152" s="8"/>
      <c r="AD152" s="8"/>
      <c r="AE152" s="8"/>
      <c r="AF152" s="8"/>
      <c r="AG152" s="8"/>
      <c r="AH152" s="8"/>
      <c r="AI152" s="8"/>
      <c r="AJ152" s="8"/>
      <c r="AK152" s="8"/>
      <c r="AL152" s="8"/>
      <c r="AM152" s="8"/>
      <c r="AN152" s="8"/>
      <c r="AO152" s="8"/>
      <c r="AP152" s="8"/>
      <c r="AQ152" s="7"/>
      <c r="AR152" s="7"/>
      <c r="AS152" s="8"/>
      <c r="AT152" s="8"/>
      <c r="AU152" s="8"/>
      <c r="AV152" s="8"/>
      <c r="AW152" s="8"/>
      <c r="AX152" s="8"/>
      <c r="AY152" s="8"/>
      <c r="AZ152" s="8"/>
      <c r="BA152" s="8"/>
      <c r="BB152" s="8"/>
      <c r="BC152" s="8"/>
      <c r="BD152" s="8"/>
      <c r="BE152" s="8"/>
      <c r="BF152" s="8"/>
      <c r="BG152" s="7"/>
      <c r="BH152" s="950"/>
      <c r="BI152" s="950"/>
      <c r="BJ152" s="950"/>
      <c r="BK152" s="950"/>
      <c r="BL152" s="950"/>
      <c r="BM152" s="950"/>
      <c r="BN152" s="950"/>
      <c r="BO152" s="950"/>
      <c r="BP152" s="950"/>
      <c r="BQ152" s="950"/>
      <c r="BR152" s="950"/>
      <c r="BS152" s="950"/>
      <c r="BT152" s="950"/>
      <c r="BU152" s="950"/>
      <c r="BV152" s="950"/>
      <c r="BW152" s="950"/>
      <c r="BX152" s="950"/>
      <c r="BY152" s="950"/>
      <c r="BZ152" s="950"/>
      <c r="CA152" s="950"/>
      <c r="CB152" s="950"/>
      <c r="CC152" s="950"/>
      <c r="CD152" s="950"/>
      <c r="CE152" s="950"/>
      <c r="CF152" s="950"/>
      <c r="CG152" s="950"/>
      <c r="CH152" s="950"/>
      <c r="CI152" s="950"/>
      <c r="CJ152" s="950"/>
      <c r="CK152" s="950"/>
      <c r="CL152" s="950"/>
      <c r="CM152" s="950"/>
      <c r="CN152" s="950"/>
      <c r="CO152" s="950"/>
      <c r="CP152" s="950"/>
      <c r="CQ152" s="950"/>
      <c r="CR152" s="950"/>
      <c r="CS152" s="950"/>
      <c r="CT152" s="950"/>
      <c r="CU152" s="950"/>
      <c r="CV152" s="950"/>
      <c r="CW152" s="950"/>
      <c r="CX152" s="950"/>
      <c r="CY152" s="950"/>
      <c r="CZ152" s="950"/>
      <c r="DA152" s="950"/>
      <c r="DB152" s="950"/>
      <c r="DC152" s="950"/>
      <c r="DD152" s="950"/>
      <c r="DE152" s="950"/>
      <c r="DF152" s="950"/>
      <c r="DG152" s="950"/>
      <c r="DH152" s="950"/>
      <c r="DI152" s="950"/>
      <c r="DJ152" s="950"/>
      <c r="DK152" s="950"/>
      <c r="DL152" s="950"/>
      <c r="DM152" s="950"/>
      <c r="DN152" s="950"/>
      <c r="DO152" s="950"/>
      <c r="DP152" s="950"/>
      <c r="DQ152" s="950"/>
      <c r="DR152" s="950"/>
      <c r="DS152" s="950"/>
      <c r="DT152" s="950"/>
      <c r="DU152" s="950"/>
      <c r="DV152" s="950"/>
      <c r="DW152" s="950"/>
      <c r="DX152" s="950"/>
      <c r="DY152" s="950"/>
      <c r="DZ152" s="950"/>
      <c r="EA152" s="950"/>
      <c r="EB152" s="950"/>
      <c r="EC152" s="950"/>
      <c r="ED152" s="950"/>
      <c r="EE152" s="950"/>
      <c r="EF152" s="950"/>
    </row>
    <row r="153" spans="2:136" s="949" customFormat="1" x14ac:dyDescent="0.25">
      <c r="B153" s="206" t="s">
        <v>298</v>
      </c>
      <c r="C153" s="207"/>
      <c r="D153" s="917"/>
      <c r="E153" s="984"/>
      <c r="F153" s="984"/>
      <c r="G153" s="257"/>
      <c r="H153" s="257"/>
      <c r="I153" s="257"/>
      <c r="J153" s="257"/>
      <c r="K153" s="257"/>
      <c r="L153" s="257"/>
      <c r="M153" s="985"/>
      <c r="N153" s="950"/>
      <c r="O153" s="950"/>
      <c r="P153" s="950"/>
      <c r="Q153" s="950"/>
      <c r="R153" s="950"/>
      <c r="S153" s="950"/>
      <c r="T153" s="950"/>
      <c r="U153" s="6"/>
      <c r="V153" s="952"/>
      <c r="W153" s="950"/>
      <c r="X153" s="950"/>
      <c r="Y153" s="14"/>
      <c r="Z153" s="14"/>
      <c r="AA153" s="14"/>
      <c r="AB153" s="7"/>
      <c r="AC153" s="8"/>
      <c r="AD153" s="8"/>
      <c r="AE153" s="8"/>
      <c r="AF153" s="8"/>
      <c r="AG153" s="8"/>
      <c r="AH153" s="8"/>
      <c r="AI153" s="8"/>
      <c r="AJ153" s="8"/>
      <c r="AK153" s="8"/>
      <c r="AL153" s="8"/>
      <c r="AM153" s="8"/>
      <c r="AN153" s="8"/>
      <c r="AO153" s="8"/>
      <c r="AP153" s="8"/>
      <c r="AQ153" s="7"/>
      <c r="AR153" s="7"/>
      <c r="AS153" s="8"/>
      <c r="AT153" s="8"/>
      <c r="AU153" s="8"/>
      <c r="AV153" s="8"/>
      <c r="AW153" s="8"/>
      <c r="AX153" s="8"/>
      <c r="AY153" s="8"/>
      <c r="AZ153" s="8"/>
      <c r="BA153" s="8"/>
      <c r="BB153" s="8"/>
      <c r="BC153" s="8"/>
      <c r="BD153" s="8"/>
      <c r="BE153" s="8"/>
      <c r="BF153" s="8"/>
      <c r="BG153" s="7"/>
      <c r="BH153" s="950"/>
      <c r="BI153" s="950"/>
      <c r="BJ153" s="950"/>
      <c r="BK153" s="950"/>
      <c r="BL153" s="950"/>
      <c r="BM153" s="950"/>
      <c r="BN153" s="950"/>
      <c r="BO153" s="950"/>
      <c r="BP153" s="950"/>
      <c r="BQ153" s="950"/>
      <c r="BR153" s="950"/>
      <c r="BS153" s="950"/>
      <c r="BT153" s="950"/>
      <c r="BU153" s="950"/>
      <c r="BV153" s="950"/>
      <c r="BW153" s="950"/>
      <c r="BX153" s="950"/>
      <c r="BY153" s="950"/>
      <c r="BZ153" s="950"/>
      <c r="CA153" s="950"/>
      <c r="CB153" s="950"/>
      <c r="CC153" s="950"/>
      <c r="CD153" s="950"/>
      <c r="CE153" s="950"/>
      <c r="CF153" s="950"/>
      <c r="CG153" s="950"/>
      <c r="CH153" s="950"/>
      <c r="CI153" s="950"/>
      <c r="CJ153" s="950"/>
      <c r="CK153" s="950"/>
      <c r="CL153" s="950"/>
      <c r="CM153" s="950"/>
      <c r="CN153" s="950"/>
      <c r="CO153" s="950"/>
      <c r="CP153" s="950"/>
      <c r="CQ153" s="950"/>
      <c r="CR153" s="950"/>
      <c r="CS153" s="950"/>
      <c r="CT153" s="950"/>
      <c r="CU153" s="950"/>
      <c r="CV153" s="950"/>
      <c r="CW153" s="950"/>
      <c r="CX153" s="950"/>
      <c r="CY153" s="950"/>
      <c r="CZ153" s="950"/>
      <c r="DA153" s="950"/>
      <c r="DB153" s="950"/>
      <c r="DC153" s="950"/>
      <c r="DD153" s="950"/>
      <c r="DE153" s="950"/>
      <c r="DF153" s="950"/>
      <c r="DG153" s="950"/>
      <c r="DH153" s="950"/>
      <c r="DI153" s="950"/>
      <c r="DJ153" s="950"/>
      <c r="DK153" s="950"/>
      <c r="DL153" s="950"/>
      <c r="DM153" s="950"/>
      <c r="DN153" s="950"/>
      <c r="DO153" s="950"/>
      <c r="DP153" s="950"/>
      <c r="DQ153" s="950"/>
      <c r="DR153" s="950"/>
      <c r="DS153" s="950"/>
      <c r="DT153" s="950"/>
      <c r="DU153" s="950"/>
      <c r="DV153" s="950"/>
      <c r="DW153" s="950"/>
      <c r="DX153" s="950"/>
      <c r="DY153" s="950"/>
      <c r="DZ153" s="950"/>
      <c r="EA153" s="950"/>
      <c r="EB153" s="950"/>
      <c r="EC153" s="950"/>
      <c r="ED153" s="950"/>
      <c r="EE153" s="950"/>
      <c r="EF153" s="950"/>
    </row>
    <row r="154" spans="2:136" s="949" customFormat="1" x14ac:dyDescent="0.25">
      <c r="B154" s="211"/>
      <c r="C154" s="212" t="s">
        <v>299</v>
      </c>
      <c r="D154" s="917"/>
      <c r="E154" s="984"/>
      <c r="F154" s="984"/>
      <c r="G154" s="257"/>
      <c r="H154" s="257"/>
      <c r="I154" s="257"/>
      <c r="J154" s="257"/>
      <c r="K154" s="257"/>
      <c r="L154" s="257"/>
      <c r="M154" s="985"/>
      <c r="N154" s="950"/>
      <c r="O154" s="950"/>
      <c r="P154" s="950"/>
      <c r="Q154" s="950"/>
      <c r="R154" s="950"/>
      <c r="S154" s="950"/>
      <c r="T154" s="950"/>
      <c r="U154" s="6"/>
      <c r="V154" s="952"/>
      <c r="W154" s="950"/>
      <c r="X154" s="950"/>
      <c r="Y154" s="14"/>
      <c r="Z154" s="14"/>
      <c r="AA154" s="14"/>
      <c r="AB154" s="7"/>
      <c r="AC154" s="8"/>
      <c r="AD154" s="8"/>
      <c r="AE154" s="8"/>
      <c r="AF154" s="8"/>
      <c r="AG154" s="8"/>
      <c r="AH154" s="8"/>
      <c r="AI154" s="8"/>
      <c r="AJ154" s="8"/>
      <c r="AK154" s="8"/>
      <c r="AL154" s="8"/>
      <c r="AM154" s="8"/>
      <c r="AN154" s="8"/>
      <c r="AO154" s="8"/>
      <c r="AP154" s="8"/>
      <c r="AQ154" s="7"/>
      <c r="AR154" s="7"/>
      <c r="AS154" s="8"/>
      <c r="AT154" s="8"/>
      <c r="AU154" s="8"/>
      <c r="AV154" s="8"/>
      <c r="AW154" s="8"/>
      <c r="AX154" s="8"/>
      <c r="AY154" s="8"/>
      <c r="AZ154" s="8"/>
      <c r="BA154" s="8"/>
      <c r="BB154" s="8"/>
      <c r="BC154" s="8"/>
      <c r="BD154" s="8"/>
      <c r="BE154" s="8"/>
      <c r="BF154" s="8"/>
      <c r="BG154" s="7"/>
      <c r="BH154" s="950"/>
      <c r="BI154" s="950"/>
      <c r="BJ154" s="950"/>
      <c r="BK154" s="950"/>
      <c r="BL154" s="950"/>
      <c r="BM154" s="950"/>
      <c r="BN154" s="950"/>
      <c r="BO154" s="950"/>
      <c r="BP154" s="950"/>
      <c r="BQ154" s="950"/>
      <c r="BR154" s="950"/>
      <c r="BS154" s="950"/>
      <c r="BT154" s="950"/>
      <c r="BU154" s="950"/>
      <c r="BV154" s="950"/>
      <c r="BW154" s="950"/>
      <c r="BX154" s="950"/>
      <c r="BY154" s="950"/>
      <c r="BZ154" s="950"/>
      <c r="CA154" s="950"/>
      <c r="CB154" s="950"/>
      <c r="CC154" s="950"/>
      <c r="CD154" s="950"/>
      <c r="CE154" s="950"/>
      <c r="CF154" s="950"/>
      <c r="CG154" s="950"/>
      <c r="CH154" s="950"/>
      <c r="CI154" s="950"/>
      <c r="CJ154" s="950"/>
      <c r="CK154" s="950"/>
      <c r="CL154" s="950"/>
      <c r="CM154" s="950"/>
      <c r="CN154" s="950"/>
      <c r="CO154" s="950"/>
      <c r="CP154" s="950"/>
      <c r="CQ154" s="950"/>
      <c r="CR154" s="950"/>
      <c r="CS154" s="950"/>
      <c r="CT154" s="950"/>
      <c r="CU154" s="950"/>
      <c r="CV154" s="950"/>
      <c r="CW154" s="950"/>
      <c r="CX154" s="950"/>
      <c r="CY154" s="950"/>
      <c r="CZ154" s="950"/>
      <c r="DA154" s="950"/>
      <c r="DB154" s="950"/>
      <c r="DC154" s="950"/>
      <c r="DD154" s="950"/>
      <c r="DE154" s="950"/>
      <c r="DF154" s="950"/>
      <c r="DG154" s="950"/>
      <c r="DH154" s="950"/>
      <c r="DI154" s="950"/>
      <c r="DJ154" s="950"/>
      <c r="DK154" s="950"/>
      <c r="DL154" s="950"/>
      <c r="DM154" s="950"/>
      <c r="DN154" s="950"/>
      <c r="DO154" s="950"/>
      <c r="DP154" s="950"/>
      <c r="DQ154" s="950"/>
      <c r="DR154" s="950"/>
      <c r="DS154" s="950"/>
      <c r="DT154" s="950"/>
      <c r="DU154" s="950"/>
      <c r="DV154" s="950"/>
      <c r="DW154" s="950"/>
      <c r="DX154" s="950"/>
      <c r="DY154" s="950"/>
      <c r="DZ154" s="950"/>
      <c r="EA154" s="950"/>
      <c r="EB154" s="950"/>
      <c r="EC154" s="950"/>
      <c r="ED154" s="950"/>
      <c r="EE154" s="950"/>
      <c r="EF154" s="950"/>
    </row>
    <row r="155" spans="2:136" s="949" customFormat="1" x14ac:dyDescent="0.25">
      <c r="B155" s="213"/>
      <c r="C155" s="212" t="s">
        <v>300</v>
      </c>
      <c r="D155" s="917"/>
      <c r="E155" s="984"/>
      <c r="F155" s="984"/>
      <c r="G155" s="257"/>
      <c r="H155" s="257"/>
      <c r="I155" s="257"/>
      <c r="J155" s="257"/>
      <c r="K155" s="257"/>
      <c r="L155" s="257"/>
      <c r="M155" s="985"/>
      <c r="N155" s="950"/>
      <c r="O155" s="950"/>
      <c r="P155" s="950"/>
      <c r="Q155" s="950"/>
      <c r="R155" s="950"/>
      <c r="S155" s="950"/>
      <c r="T155" s="950"/>
      <c r="U155" s="6"/>
      <c r="V155" s="952"/>
      <c r="W155" s="950"/>
      <c r="X155" s="950"/>
      <c r="Y155" s="14"/>
      <c r="Z155" s="14"/>
      <c r="AA155" s="14"/>
      <c r="AB155" s="7"/>
      <c r="AC155" s="8"/>
      <c r="AD155" s="8"/>
      <c r="AE155" s="8"/>
      <c r="AF155" s="8"/>
      <c r="AG155" s="8"/>
      <c r="AH155" s="8"/>
      <c r="AI155" s="8"/>
      <c r="AJ155" s="8"/>
      <c r="AK155" s="8"/>
      <c r="AL155" s="8"/>
      <c r="AM155" s="8"/>
      <c r="AN155" s="8"/>
      <c r="AO155" s="8"/>
      <c r="AP155" s="8"/>
      <c r="AQ155" s="7"/>
      <c r="AR155" s="7"/>
      <c r="AS155" s="986">
        <f>SUM(AS7:BF151)</f>
        <v>0</v>
      </c>
      <c r="AT155" s="8"/>
      <c r="AU155" s="8"/>
      <c r="AV155" s="8"/>
      <c r="AW155" s="8"/>
      <c r="AX155" s="8"/>
      <c r="AY155" s="8"/>
      <c r="AZ155" s="8"/>
      <c r="BA155" s="8"/>
      <c r="BB155" s="8"/>
      <c r="BC155" s="8"/>
      <c r="BD155" s="8"/>
      <c r="BE155" s="8"/>
      <c r="BF155" s="8"/>
      <c r="BG155" s="7"/>
      <c r="BH155" s="950"/>
      <c r="BI155" s="950"/>
      <c r="BJ155" s="950"/>
      <c r="BK155" s="950"/>
      <c r="BL155" s="950"/>
      <c r="BM155" s="950"/>
      <c r="BN155" s="950"/>
      <c r="BO155" s="950"/>
      <c r="BP155" s="950"/>
      <c r="BQ155" s="950"/>
      <c r="BR155" s="950"/>
      <c r="BS155" s="950"/>
      <c r="BT155" s="950"/>
      <c r="BU155" s="950"/>
      <c r="BV155" s="950"/>
      <c r="BW155" s="950"/>
      <c r="BX155" s="950"/>
      <c r="BY155" s="950"/>
      <c r="BZ155" s="950"/>
      <c r="CA155" s="950"/>
      <c r="CB155" s="950"/>
      <c r="CC155" s="950"/>
      <c r="CD155" s="950"/>
      <c r="CE155" s="950"/>
      <c r="CF155" s="950"/>
      <c r="CG155" s="950"/>
      <c r="CH155" s="950"/>
      <c r="CI155" s="950"/>
      <c r="CJ155" s="950"/>
      <c r="CK155" s="950"/>
      <c r="CL155" s="950"/>
      <c r="CM155" s="950"/>
      <c r="CN155" s="950"/>
      <c r="CO155" s="950"/>
      <c r="CP155" s="950"/>
      <c r="CQ155" s="950"/>
      <c r="CR155" s="950"/>
      <c r="CS155" s="950"/>
      <c r="CT155" s="950"/>
      <c r="CU155" s="950"/>
      <c r="CV155" s="950"/>
      <c r="CW155" s="950"/>
      <c r="CX155" s="950"/>
      <c r="CY155" s="950"/>
      <c r="CZ155" s="950"/>
      <c r="DA155" s="950"/>
      <c r="DB155" s="950"/>
      <c r="DC155" s="950"/>
      <c r="DD155" s="950"/>
      <c r="DE155" s="950"/>
      <c r="DF155" s="950"/>
      <c r="DG155" s="950"/>
      <c r="DH155" s="950"/>
      <c r="DI155" s="950"/>
      <c r="DJ155" s="950"/>
      <c r="DK155" s="950"/>
      <c r="DL155" s="950"/>
      <c r="DM155" s="950"/>
      <c r="DN155" s="950"/>
      <c r="DO155" s="950"/>
      <c r="DP155" s="950"/>
      <c r="DQ155" s="950"/>
      <c r="DR155" s="950"/>
      <c r="DS155" s="950"/>
      <c r="DT155" s="950"/>
      <c r="DU155" s="950"/>
      <c r="DV155" s="950"/>
      <c r="DW155" s="950"/>
      <c r="DX155" s="950"/>
      <c r="DY155" s="950"/>
      <c r="DZ155" s="950"/>
      <c r="EA155" s="950"/>
      <c r="EB155" s="950"/>
      <c r="EC155" s="950"/>
      <c r="ED155" s="950"/>
      <c r="EE155" s="950"/>
      <c r="EF155" s="950"/>
    </row>
    <row r="156" spans="2:136" s="949" customFormat="1" x14ac:dyDescent="0.25">
      <c r="B156" s="214"/>
      <c r="C156" s="212" t="s">
        <v>301</v>
      </c>
      <c r="D156" s="987"/>
      <c r="E156" s="950"/>
      <c r="F156" s="950"/>
      <c r="G156" s="950"/>
      <c r="H156" s="950"/>
      <c r="I156" s="950"/>
      <c r="J156" s="950"/>
      <c r="K156" s="950"/>
      <c r="L156" s="950"/>
      <c r="M156" s="950"/>
      <c r="N156" s="950"/>
      <c r="O156" s="950"/>
      <c r="P156" s="950"/>
      <c r="Q156" s="950"/>
      <c r="R156" s="950"/>
      <c r="S156" s="950"/>
      <c r="T156" s="950"/>
      <c r="U156" s="6"/>
      <c r="V156" s="988"/>
      <c r="W156" s="950"/>
      <c r="Y156" s="14"/>
      <c r="Z156" s="14"/>
      <c r="AA156" s="14"/>
      <c r="AB156" s="7"/>
      <c r="AC156" s="8"/>
      <c r="AD156" s="8"/>
      <c r="AE156" s="8"/>
      <c r="AF156" s="8"/>
      <c r="AG156" s="8"/>
      <c r="AH156" s="8"/>
      <c r="AI156" s="8"/>
      <c r="AJ156" s="8"/>
      <c r="AK156" s="8"/>
      <c r="AL156" s="8"/>
      <c r="AM156" s="8"/>
      <c r="AN156" s="8"/>
      <c r="AO156" s="8"/>
      <c r="AP156" s="8"/>
      <c r="AQ156" s="7"/>
      <c r="AR156" s="7"/>
      <c r="AS156" s="8"/>
      <c r="AT156" s="8"/>
      <c r="AU156" s="8"/>
      <c r="AV156" s="8"/>
      <c r="AW156" s="8"/>
      <c r="AX156" s="8"/>
      <c r="AY156" s="8"/>
      <c r="AZ156" s="8"/>
      <c r="BA156" s="8"/>
      <c r="BB156" s="8"/>
      <c r="BC156" s="8"/>
      <c r="BD156" s="8"/>
      <c r="BE156" s="8"/>
      <c r="BF156" s="8"/>
      <c r="BG156" s="7"/>
      <c r="BH156" s="950"/>
      <c r="BI156" s="950"/>
      <c r="BJ156" s="950"/>
      <c r="BK156" s="950"/>
      <c r="BL156" s="950"/>
      <c r="BM156" s="950"/>
      <c r="BN156" s="950"/>
      <c r="BO156" s="950"/>
      <c r="BP156" s="950"/>
      <c r="BQ156" s="950"/>
      <c r="BR156" s="950"/>
      <c r="BS156" s="950"/>
      <c r="BT156" s="950"/>
      <c r="BU156" s="950"/>
      <c r="BV156" s="950"/>
      <c r="BW156" s="950"/>
      <c r="BX156" s="950"/>
      <c r="BY156" s="950"/>
      <c r="BZ156" s="950"/>
      <c r="CA156" s="950"/>
      <c r="CB156" s="950"/>
      <c r="CC156" s="950"/>
      <c r="CD156" s="950"/>
      <c r="CE156" s="950"/>
      <c r="CF156" s="950"/>
      <c r="CG156" s="950"/>
      <c r="CH156" s="950"/>
      <c r="CI156" s="950"/>
      <c r="CJ156" s="950"/>
      <c r="CK156" s="950"/>
      <c r="CL156" s="950"/>
      <c r="CM156" s="950"/>
      <c r="CN156" s="950"/>
      <c r="CO156" s="950"/>
      <c r="CP156" s="950"/>
      <c r="CQ156" s="950"/>
      <c r="CR156" s="950"/>
      <c r="CS156" s="950"/>
      <c r="CT156" s="950"/>
      <c r="CU156" s="950"/>
      <c r="CV156" s="950"/>
      <c r="CW156" s="950"/>
      <c r="CX156" s="950"/>
      <c r="CY156" s="950"/>
      <c r="CZ156" s="950"/>
      <c r="DA156" s="950"/>
      <c r="DB156" s="950"/>
      <c r="DC156" s="950"/>
      <c r="DD156" s="950"/>
      <c r="DE156" s="950"/>
      <c r="DF156" s="950"/>
      <c r="DG156" s="950"/>
      <c r="DH156" s="950"/>
      <c r="DI156" s="950"/>
      <c r="DJ156" s="950"/>
      <c r="DK156" s="950"/>
      <c r="DL156" s="950"/>
      <c r="DM156" s="950"/>
      <c r="DN156" s="950"/>
      <c r="DO156" s="950"/>
      <c r="DP156" s="950"/>
      <c r="DQ156" s="950"/>
      <c r="DR156" s="950"/>
      <c r="DS156" s="950"/>
      <c r="DT156" s="950"/>
      <c r="DU156" s="950"/>
      <c r="DV156" s="950"/>
      <c r="DW156" s="950"/>
      <c r="DX156" s="950"/>
      <c r="DY156" s="950"/>
      <c r="DZ156" s="950"/>
      <c r="EA156" s="950"/>
      <c r="EB156" s="950"/>
      <c r="EC156" s="950"/>
      <c r="ED156" s="950"/>
      <c r="EE156" s="950"/>
      <c r="EF156" s="950"/>
    </row>
    <row r="157" spans="2:136" s="949" customFormat="1" x14ac:dyDescent="0.25">
      <c r="B157" s="215"/>
      <c r="C157" s="212" t="s">
        <v>302</v>
      </c>
      <c r="D157" s="989"/>
      <c r="U157" s="990"/>
      <c r="V157" s="991"/>
      <c r="Y157" s="14"/>
      <c r="Z157" s="14"/>
      <c r="AA157" s="14"/>
      <c r="AB157" s="7"/>
      <c r="AC157" s="8"/>
      <c r="AD157" s="8"/>
      <c r="AE157" s="8"/>
      <c r="AF157" s="8"/>
      <c r="AG157" s="8"/>
      <c r="AH157" s="8"/>
      <c r="AI157" s="8"/>
      <c r="AJ157" s="8"/>
      <c r="AK157" s="8"/>
      <c r="AL157" s="8"/>
      <c r="AM157" s="8"/>
      <c r="AN157" s="8"/>
      <c r="AO157" s="8"/>
      <c r="AP157" s="8"/>
      <c r="AQ157" s="7"/>
      <c r="AR157" s="7"/>
      <c r="AS157" s="8"/>
      <c r="AT157" s="8"/>
      <c r="AU157" s="8"/>
      <c r="AV157" s="8"/>
      <c r="AW157" s="8"/>
      <c r="AX157" s="8"/>
      <c r="AY157" s="8"/>
      <c r="AZ157" s="8"/>
      <c r="BA157" s="8"/>
      <c r="BB157" s="8"/>
      <c r="BC157" s="8"/>
      <c r="BD157" s="8"/>
      <c r="BE157" s="8"/>
      <c r="BF157" s="8"/>
      <c r="BG157" s="7"/>
      <c r="BH157" s="950"/>
      <c r="BI157" s="950"/>
      <c r="BJ157" s="950"/>
      <c r="BK157" s="950"/>
      <c r="BL157" s="950"/>
      <c r="BM157" s="950"/>
      <c r="BN157" s="950"/>
      <c r="BO157" s="950"/>
      <c r="BP157" s="950"/>
      <c r="BQ157" s="950"/>
      <c r="BR157" s="950"/>
      <c r="BS157" s="950"/>
      <c r="BT157" s="950"/>
      <c r="BU157" s="950"/>
      <c r="BV157" s="950"/>
      <c r="BW157" s="950"/>
      <c r="BX157" s="950"/>
      <c r="BY157" s="950"/>
      <c r="BZ157" s="950"/>
      <c r="CA157" s="950"/>
      <c r="CB157" s="950"/>
      <c r="CC157" s="950"/>
      <c r="CD157" s="950"/>
      <c r="CE157" s="950"/>
      <c r="CF157" s="950"/>
      <c r="CG157" s="950"/>
      <c r="CH157" s="950"/>
      <c r="CI157" s="950"/>
      <c r="CJ157" s="950"/>
      <c r="CK157" s="950"/>
      <c r="CL157" s="950"/>
      <c r="CM157" s="950"/>
      <c r="CN157" s="950"/>
      <c r="CO157" s="950"/>
      <c r="CP157" s="950"/>
      <c r="CQ157" s="950"/>
      <c r="CR157" s="950"/>
      <c r="CS157" s="950"/>
      <c r="CT157" s="950"/>
      <c r="CU157" s="950"/>
      <c r="CV157" s="950"/>
      <c r="CW157" s="950"/>
      <c r="CX157" s="950"/>
      <c r="CY157" s="950"/>
      <c r="CZ157" s="950"/>
      <c r="DA157" s="950"/>
      <c r="DB157" s="950"/>
      <c r="DC157" s="950"/>
      <c r="DD157" s="950"/>
      <c r="DE157" s="950"/>
      <c r="DF157" s="950"/>
      <c r="DG157" s="950"/>
      <c r="DH157" s="950"/>
      <c r="DI157" s="950"/>
      <c r="DJ157" s="950"/>
      <c r="DK157" s="950"/>
      <c r="DL157" s="950"/>
      <c r="DM157" s="950"/>
      <c r="DN157" s="950"/>
      <c r="DO157" s="950"/>
      <c r="DP157" s="950"/>
      <c r="DQ157" s="950"/>
      <c r="DR157" s="950"/>
      <c r="DS157" s="950"/>
      <c r="DT157" s="950"/>
      <c r="DU157" s="950"/>
      <c r="DV157" s="950"/>
      <c r="DW157" s="950"/>
      <c r="DX157" s="950"/>
      <c r="DY157" s="950"/>
      <c r="DZ157" s="950"/>
      <c r="EA157" s="950"/>
      <c r="EB157" s="950"/>
      <c r="EC157" s="950"/>
      <c r="ED157" s="950"/>
      <c r="EE157" s="950"/>
      <c r="EF157" s="950"/>
    </row>
    <row r="158" spans="2:136" s="949" customFormat="1" ht="15.75" thickBot="1" x14ac:dyDescent="0.3">
      <c r="C158" s="992"/>
      <c r="D158" s="989"/>
      <c r="U158" s="993"/>
      <c r="V158" s="991"/>
      <c r="Y158" s="14"/>
      <c r="Z158" s="14"/>
      <c r="AA158" s="14"/>
      <c r="AB158" s="7"/>
      <c r="AC158" s="8"/>
      <c r="AD158" s="8"/>
      <c r="AE158" s="8"/>
      <c r="AF158" s="8"/>
      <c r="AG158" s="8"/>
      <c r="AH158" s="8"/>
      <c r="AI158" s="8"/>
      <c r="AJ158" s="8"/>
      <c r="AK158" s="8"/>
      <c r="AL158" s="8"/>
      <c r="AM158" s="8"/>
      <c r="AN158" s="8"/>
      <c r="AO158" s="8"/>
      <c r="AP158" s="8"/>
      <c r="AQ158" s="7"/>
      <c r="AR158" s="7"/>
      <c r="AS158" s="8"/>
      <c r="AT158" s="8"/>
      <c r="AU158" s="8"/>
      <c r="AV158" s="8"/>
      <c r="AW158" s="8"/>
      <c r="AX158" s="8"/>
      <c r="AY158" s="8"/>
      <c r="AZ158" s="8"/>
      <c r="BA158" s="8"/>
      <c r="BB158" s="8"/>
      <c r="BC158" s="8"/>
      <c r="BD158" s="8"/>
      <c r="BE158" s="8"/>
      <c r="BF158" s="8"/>
      <c r="BG158" s="7"/>
      <c r="BH158" s="950"/>
      <c r="BI158" s="950"/>
      <c r="BJ158" s="950"/>
      <c r="BK158" s="950"/>
      <c r="BL158" s="950"/>
      <c r="BM158" s="950"/>
      <c r="BN158" s="950"/>
      <c r="BO158" s="950"/>
      <c r="BP158" s="950"/>
      <c r="BQ158" s="950"/>
      <c r="BR158" s="950"/>
      <c r="BS158" s="950"/>
      <c r="BT158" s="950"/>
      <c r="BU158" s="950"/>
      <c r="BV158" s="950"/>
      <c r="BW158" s="950"/>
      <c r="BX158" s="950"/>
      <c r="BY158" s="950"/>
      <c r="BZ158" s="950"/>
      <c r="CA158" s="950"/>
      <c r="CB158" s="950"/>
      <c r="CC158" s="950"/>
      <c r="CD158" s="950"/>
      <c r="CE158" s="950"/>
      <c r="CF158" s="950"/>
      <c r="CG158" s="950"/>
      <c r="CH158" s="950"/>
      <c r="CI158" s="950"/>
      <c r="CJ158" s="950"/>
      <c r="CK158" s="950"/>
      <c r="CL158" s="950"/>
      <c r="CM158" s="950"/>
      <c r="CN158" s="950"/>
      <c r="CO158" s="950"/>
      <c r="CP158" s="950"/>
      <c r="CQ158" s="950"/>
      <c r="CR158" s="950"/>
      <c r="CS158" s="950"/>
      <c r="CT158" s="950"/>
      <c r="CU158" s="950"/>
      <c r="CV158" s="950"/>
      <c r="CW158" s="950"/>
      <c r="CX158" s="950"/>
      <c r="CY158" s="950"/>
      <c r="CZ158" s="950"/>
      <c r="DA158" s="950"/>
      <c r="DB158" s="950"/>
      <c r="DC158" s="950"/>
      <c r="DD158" s="950"/>
      <c r="DE158" s="950"/>
      <c r="DF158" s="950"/>
      <c r="DG158" s="950"/>
      <c r="DH158" s="950"/>
      <c r="DI158" s="950"/>
      <c r="DJ158" s="950"/>
      <c r="DK158" s="950"/>
      <c r="DL158" s="950"/>
      <c r="DM158" s="950"/>
      <c r="DN158" s="950"/>
      <c r="DO158" s="950"/>
      <c r="DP158" s="950"/>
      <c r="DQ158" s="950"/>
      <c r="DR158" s="950"/>
      <c r="DS158" s="950"/>
      <c r="DT158" s="950"/>
      <c r="DU158" s="950"/>
      <c r="DV158" s="950"/>
      <c r="DW158" s="950"/>
      <c r="DX158" s="950"/>
      <c r="DY158" s="950"/>
      <c r="DZ158" s="950"/>
      <c r="EA158" s="950"/>
      <c r="EB158" s="950"/>
      <c r="EC158" s="950"/>
      <c r="ED158" s="950"/>
      <c r="EE158" s="950"/>
      <c r="EF158" s="950"/>
    </row>
    <row r="159" spans="2:136" s="949" customFormat="1" ht="16.5" thickBot="1" x14ac:dyDescent="0.3">
      <c r="B159" s="1202" t="s">
        <v>2350</v>
      </c>
      <c r="C159" s="1203"/>
      <c r="D159" s="1203"/>
      <c r="E159" s="1203"/>
      <c r="F159" s="1203"/>
      <c r="G159" s="1203"/>
      <c r="H159" s="1203"/>
      <c r="I159" s="1203"/>
      <c r="J159" s="1203"/>
      <c r="K159" s="1203"/>
      <c r="L159" s="1203"/>
      <c r="M159" s="1203"/>
      <c r="N159" s="1203"/>
      <c r="O159" s="1203"/>
      <c r="P159" s="1204"/>
      <c r="U159" s="993"/>
      <c r="V159" s="991"/>
      <c r="Y159" s="14"/>
      <c r="Z159" s="14"/>
      <c r="AA159" s="14"/>
      <c r="AB159" s="7"/>
      <c r="AC159" s="8"/>
      <c r="AD159" s="8"/>
      <c r="AE159" s="8"/>
      <c r="AF159" s="8"/>
      <c r="AG159" s="8"/>
      <c r="AH159" s="8"/>
      <c r="AI159" s="8"/>
      <c r="AJ159" s="8"/>
      <c r="AK159" s="8"/>
      <c r="AL159" s="8"/>
      <c r="AM159" s="8"/>
      <c r="AN159" s="8"/>
      <c r="AO159" s="8"/>
      <c r="AP159" s="8"/>
      <c r="AQ159" s="7"/>
      <c r="AR159" s="7"/>
      <c r="AS159" s="8"/>
      <c r="AT159" s="8"/>
      <c r="AU159" s="8"/>
      <c r="AV159" s="8"/>
      <c r="AW159" s="8"/>
      <c r="AX159" s="8"/>
      <c r="AY159" s="8"/>
      <c r="AZ159" s="8"/>
      <c r="BA159" s="8"/>
      <c r="BB159" s="8"/>
      <c r="BC159" s="8"/>
      <c r="BD159" s="8"/>
      <c r="BE159" s="8"/>
      <c r="BF159" s="8"/>
      <c r="BG159" s="7"/>
      <c r="BH159" s="950"/>
      <c r="BI159" s="950"/>
      <c r="BJ159" s="950"/>
      <c r="BK159" s="950"/>
      <c r="BL159" s="950"/>
      <c r="BM159" s="950"/>
      <c r="BN159" s="950"/>
      <c r="BO159" s="950"/>
      <c r="BP159" s="950"/>
      <c r="BQ159" s="950"/>
      <c r="BR159" s="950"/>
      <c r="BS159" s="950"/>
      <c r="BT159" s="950"/>
      <c r="BU159" s="950"/>
      <c r="BV159" s="950"/>
      <c r="BW159" s="950"/>
      <c r="BX159" s="950"/>
      <c r="BY159" s="950"/>
      <c r="BZ159" s="950"/>
      <c r="CA159" s="950"/>
      <c r="CB159" s="950"/>
      <c r="CC159" s="950"/>
      <c r="CD159" s="950"/>
      <c r="CE159" s="950"/>
      <c r="CF159" s="950"/>
      <c r="CG159" s="950"/>
      <c r="CH159" s="950"/>
      <c r="CI159" s="950"/>
      <c r="CJ159" s="950"/>
      <c r="CK159" s="950"/>
      <c r="CL159" s="950"/>
      <c r="CM159" s="950"/>
      <c r="CN159" s="950"/>
      <c r="CO159" s="950"/>
      <c r="CP159" s="950"/>
      <c r="CQ159" s="950"/>
      <c r="CR159" s="950"/>
      <c r="CS159" s="950"/>
      <c r="CT159" s="950"/>
      <c r="CU159" s="950"/>
      <c r="CV159" s="950"/>
      <c r="CW159" s="950"/>
      <c r="CX159" s="950"/>
      <c r="CY159" s="950"/>
      <c r="CZ159" s="950"/>
      <c r="DA159" s="950"/>
      <c r="DB159" s="950"/>
      <c r="DC159" s="950"/>
      <c r="DD159" s="950"/>
      <c r="DE159" s="950"/>
      <c r="DF159" s="950"/>
      <c r="DG159" s="950"/>
      <c r="DH159" s="950"/>
      <c r="DI159" s="950"/>
      <c r="DJ159" s="950"/>
      <c r="DK159" s="950"/>
      <c r="DL159" s="950"/>
      <c r="DM159" s="950"/>
      <c r="DN159" s="950"/>
      <c r="DO159" s="950"/>
      <c r="DP159" s="950"/>
      <c r="DQ159" s="950"/>
      <c r="DR159" s="950"/>
      <c r="DS159" s="950"/>
      <c r="DT159" s="950"/>
      <c r="DU159" s="950"/>
      <c r="DV159" s="950"/>
      <c r="DW159" s="950"/>
      <c r="DX159" s="950"/>
      <c r="DY159" s="950"/>
      <c r="DZ159" s="950"/>
      <c r="EA159" s="950"/>
      <c r="EB159" s="950"/>
      <c r="EC159" s="950"/>
      <c r="ED159" s="950"/>
      <c r="EE159" s="950"/>
      <c r="EF159" s="950"/>
    </row>
    <row r="160" spans="2:136" s="949" customFormat="1" ht="16.5" thickBot="1" x14ac:dyDescent="0.3">
      <c r="B160" s="799"/>
      <c r="C160" s="218"/>
      <c r="D160" s="219"/>
      <c r="E160" s="220"/>
      <c r="F160" s="220"/>
      <c r="G160" s="220"/>
      <c r="H160" s="220"/>
      <c r="I160" s="220"/>
      <c r="J160" s="220"/>
      <c r="K160" s="220"/>
      <c r="L160" s="220"/>
      <c r="M160" s="220"/>
      <c r="N160" s="220"/>
      <c r="O160" s="220"/>
      <c r="P160" s="220"/>
      <c r="U160" s="993"/>
      <c r="V160" s="991"/>
      <c r="Y160" s="14"/>
      <c r="Z160" s="14"/>
      <c r="AA160" s="14"/>
      <c r="AB160" s="7"/>
      <c r="AC160" s="8"/>
      <c r="AD160" s="8"/>
      <c r="AE160" s="8"/>
      <c r="AF160" s="8"/>
      <c r="AG160" s="8"/>
      <c r="AH160" s="8"/>
      <c r="AI160" s="8"/>
      <c r="AJ160" s="8"/>
      <c r="AK160" s="8"/>
      <c r="AL160" s="8"/>
      <c r="AM160" s="8"/>
      <c r="AN160" s="8"/>
      <c r="AO160" s="8"/>
      <c r="AP160" s="8"/>
      <c r="AQ160" s="7"/>
      <c r="AR160" s="7"/>
      <c r="AS160" s="8"/>
      <c r="AT160" s="8"/>
      <c r="AU160" s="8"/>
      <c r="AV160" s="8"/>
      <c r="AW160" s="8"/>
      <c r="AX160" s="8"/>
      <c r="AY160" s="8"/>
      <c r="AZ160" s="8"/>
      <c r="BA160" s="8"/>
      <c r="BB160" s="8"/>
      <c r="BC160" s="8"/>
      <c r="BD160" s="8"/>
      <c r="BE160" s="8"/>
      <c r="BF160" s="8"/>
      <c r="BG160" s="7"/>
      <c r="BH160" s="950"/>
      <c r="BI160" s="950"/>
      <c r="BJ160" s="950"/>
      <c r="BK160" s="950"/>
      <c r="BL160" s="950"/>
      <c r="BM160" s="950"/>
      <c r="BN160" s="950"/>
      <c r="BO160" s="950"/>
      <c r="BP160" s="950"/>
      <c r="BQ160" s="950"/>
      <c r="BR160" s="950"/>
      <c r="BS160" s="950"/>
      <c r="BT160" s="950"/>
      <c r="BU160" s="950"/>
      <c r="BV160" s="950"/>
      <c r="BW160" s="950"/>
      <c r="BX160" s="950"/>
      <c r="BY160" s="950"/>
      <c r="BZ160" s="950"/>
      <c r="CA160" s="950"/>
      <c r="CB160" s="950"/>
      <c r="CC160" s="950"/>
      <c r="CD160" s="950"/>
      <c r="CE160" s="950"/>
      <c r="CF160" s="950"/>
      <c r="CG160" s="950"/>
      <c r="CH160" s="950"/>
      <c r="CI160" s="950"/>
      <c r="CJ160" s="950"/>
      <c r="CK160" s="950"/>
      <c r="CL160" s="950"/>
      <c r="CM160" s="950"/>
      <c r="CN160" s="950"/>
      <c r="CO160" s="950"/>
      <c r="CP160" s="950"/>
      <c r="CQ160" s="950"/>
      <c r="CR160" s="950"/>
      <c r="CS160" s="950"/>
      <c r="CT160" s="950"/>
      <c r="CU160" s="950"/>
      <c r="CV160" s="950"/>
      <c r="CW160" s="950"/>
      <c r="CX160" s="950"/>
      <c r="CY160" s="950"/>
      <c r="CZ160" s="950"/>
      <c r="DA160" s="950"/>
      <c r="DB160" s="950"/>
      <c r="DC160" s="950"/>
      <c r="DD160" s="950"/>
      <c r="DE160" s="950"/>
      <c r="DF160" s="950"/>
      <c r="DG160" s="950"/>
      <c r="DH160" s="950"/>
      <c r="DI160" s="950"/>
      <c r="DJ160" s="950"/>
      <c r="DK160" s="950"/>
      <c r="DL160" s="950"/>
      <c r="DM160" s="950"/>
      <c r="DN160" s="950"/>
      <c r="DO160" s="950"/>
      <c r="DP160" s="950"/>
      <c r="DQ160" s="950"/>
      <c r="DR160" s="950"/>
      <c r="DS160" s="950"/>
      <c r="DT160" s="950"/>
      <c r="DU160" s="950"/>
      <c r="DV160" s="950"/>
      <c r="DW160" s="950"/>
      <c r="DX160" s="950"/>
      <c r="DY160" s="950"/>
      <c r="DZ160" s="950"/>
      <c r="EA160" s="950"/>
      <c r="EB160" s="950"/>
      <c r="EC160" s="950"/>
      <c r="ED160" s="950"/>
      <c r="EE160" s="950"/>
      <c r="EF160" s="950"/>
    </row>
    <row r="161" spans="2:136" s="949" customFormat="1" ht="34.5" customHeight="1" thickBot="1" x14ac:dyDescent="0.3">
      <c r="B161" s="1191" t="s">
        <v>2351</v>
      </c>
      <c r="C161" s="1192"/>
      <c r="D161" s="1192"/>
      <c r="E161" s="1192"/>
      <c r="F161" s="1192"/>
      <c r="G161" s="1192"/>
      <c r="H161" s="1192"/>
      <c r="I161" s="1192"/>
      <c r="J161" s="1192"/>
      <c r="K161" s="1192"/>
      <c r="L161" s="1192"/>
      <c r="M161" s="1192"/>
      <c r="N161" s="1192"/>
      <c r="O161" s="1192"/>
      <c r="P161" s="1193"/>
      <c r="U161" s="993"/>
      <c r="V161" s="991"/>
      <c r="Y161" s="14"/>
      <c r="Z161" s="14"/>
      <c r="AA161" s="14"/>
      <c r="AB161" s="7"/>
      <c r="AC161" s="8"/>
      <c r="AD161" s="8"/>
      <c r="AE161" s="8"/>
      <c r="AF161" s="8"/>
      <c r="AG161" s="8"/>
      <c r="AH161" s="8"/>
      <c r="AI161" s="8"/>
      <c r="AJ161" s="8"/>
      <c r="AK161" s="8"/>
      <c r="AL161" s="8"/>
      <c r="AM161" s="8"/>
      <c r="AN161" s="8"/>
      <c r="AO161" s="8"/>
      <c r="AP161" s="8"/>
      <c r="AQ161" s="7"/>
      <c r="AR161" s="7"/>
      <c r="AS161" s="8"/>
      <c r="AT161" s="8"/>
      <c r="AU161" s="8"/>
      <c r="AV161" s="8"/>
      <c r="AW161" s="8"/>
      <c r="AX161" s="8"/>
      <c r="AY161" s="8"/>
      <c r="AZ161" s="8"/>
      <c r="BA161" s="8"/>
      <c r="BB161" s="8"/>
      <c r="BC161" s="8"/>
      <c r="BD161" s="8"/>
      <c r="BE161" s="8"/>
      <c r="BF161" s="8"/>
      <c r="BG161" s="7"/>
      <c r="BH161" s="950"/>
      <c r="BI161" s="950"/>
      <c r="BJ161" s="950"/>
      <c r="BK161" s="950"/>
      <c r="BL161" s="950"/>
      <c r="BM161" s="950"/>
      <c r="BN161" s="950"/>
      <c r="BO161" s="950"/>
      <c r="BP161" s="950"/>
      <c r="BQ161" s="950"/>
      <c r="BR161" s="950"/>
      <c r="BS161" s="950"/>
      <c r="BT161" s="950"/>
      <c r="BU161" s="950"/>
      <c r="BV161" s="950"/>
      <c r="BW161" s="950"/>
      <c r="BX161" s="950"/>
      <c r="BY161" s="950"/>
      <c r="BZ161" s="950"/>
      <c r="CA161" s="950"/>
      <c r="CB161" s="950"/>
      <c r="CC161" s="950"/>
      <c r="CD161" s="950"/>
      <c r="CE161" s="950"/>
      <c r="CF161" s="950"/>
      <c r="CG161" s="950"/>
      <c r="CH161" s="950"/>
      <c r="CI161" s="950"/>
      <c r="CJ161" s="950"/>
      <c r="CK161" s="950"/>
      <c r="CL161" s="950"/>
      <c r="CM161" s="950"/>
      <c r="CN161" s="950"/>
      <c r="CO161" s="950"/>
      <c r="CP161" s="950"/>
      <c r="CQ161" s="950"/>
      <c r="CR161" s="950"/>
      <c r="CS161" s="950"/>
      <c r="CT161" s="950"/>
      <c r="CU161" s="950"/>
      <c r="CV161" s="950"/>
      <c r="CW161" s="950"/>
      <c r="CX161" s="950"/>
      <c r="CY161" s="950"/>
      <c r="CZ161" s="950"/>
      <c r="DA161" s="950"/>
      <c r="DB161" s="950"/>
      <c r="DC161" s="950"/>
      <c r="DD161" s="950"/>
      <c r="DE161" s="950"/>
      <c r="DF161" s="950"/>
      <c r="DG161" s="950"/>
      <c r="DH161" s="950"/>
      <c r="DI161" s="950"/>
      <c r="DJ161" s="950"/>
      <c r="DK161" s="950"/>
      <c r="DL161" s="950"/>
      <c r="DM161" s="950"/>
      <c r="DN161" s="950"/>
      <c r="DO161" s="950"/>
      <c r="DP161" s="950"/>
      <c r="DQ161" s="950"/>
      <c r="DR161" s="950"/>
      <c r="DS161" s="950"/>
      <c r="DT161" s="950"/>
      <c r="DU161" s="950"/>
      <c r="DV161" s="950"/>
      <c r="DW161" s="950"/>
      <c r="DX161" s="950"/>
      <c r="DY161" s="950"/>
      <c r="DZ161" s="950"/>
      <c r="EA161" s="950"/>
      <c r="EB161" s="950"/>
      <c r="EC161" s="950"/>
      <c r="ED161" s="950"/>
      <c r="EE161" s="950"/>
      <c r="EF161" s="950"/>
    </row>
    <row r="162" spans="2:136" s="949" customFormat="1" ht="14.25" customHeight="1" thickBot="1" x14ac:dyDescent="0.3">
      <c r="B162" s="217"/>
      <c r="C162" s="218"/>
      <c r="D162" s="219"/>
      <c r="E162" s="220"/>
      <c r="F162" s="220"/>
      <c r="G162" s="220"/>
      <c r="H162" s="220"/>
      <c r="I162" s="220"/>
      <c r="J162" s="220"/>
      <c r="K162" s="220"/>
      <c r="L162" s="220"/>
      <c r="M162" s="220"/>
      <c r="N162" s="220"/>
      <c r="O162" s="220"/>
      <c r="P162" s="220"/>
      <c r="U162" s="993"/>
      <c r="V162" s="991"/>
      <c r="Y162" s="14"/>
      <c r="Z162" s="14"/>
      <c r="AA162" s="14"/>
      <c r="AB162" s="7"/>
      <c r="AC162" s="8"/>
      <c r="AD162" s="8"/>
      <c r="AE162" s="8"/>
      <c r="AF162" s="8"/>
      <c r="AG162" s="8"/>
      <c r="AH162" s="8"/>
      <c r="AI162" s="8"/>
      <c r="AJ162" s="8"/>
      <c r="AK162" s="8"/>
      <c r="AL162" s="8"/>
      <c r="AM162" s="8"/>
      <c r="AN162" s="8"/>
      <c r="AO162" s="8"/>
      <c r="AP162" s="8"/>
      <c r="AQ162" s="7"/>
      <c r="AR162" s="7"/>
      <c r="AS162" s="8"/>
      <c r="AT162" s="8"/>
      <c r="AU162" s="8"/>
      <c r="AV162" s="8"/>
      <c r="AW162" s="8"/>
      <c r="AX162" s="8"/>
      <c r="AY162" s="8"/>
      <c r="AZ162" s="8"/>
      <c r="BA162" s="8"/>
      <c r="BB162" s="8"/>
      <c r="BC162" s="8"/>
      <c r="BD162" s="8"/>
      <c r="BE162" s="8"/>
      <c r="BF162" s="8"/>
      <c r="BG162" s="7"/>
      <c r="BH162" s="950"/>
      <c r="BI162" s="950"/>
      <c r="BJ162" s="950"/>
      <c r="BK162" s="950"/>
      <c r="BL162" s="950"/>
      <c r="BM162" s="950"/>
      <c r="BN162" s="950"/>
      <c r="BO162" s="950"/>
      <c r="BP162" s="950"/>
      <c r="BQ162" s="950"/>
      <c r="BR162" s="950"/>
      <c r="BS162" s="950"/>
      <c r="BT162" s="950"/>
      <c r="BU162" s="950"/>
      <c r="BV162" s="950"/>
      <c r="BW162" s="950"/>
      <c r="BX162" s="950"/>
      <c r="BY162" s="950"/>
      <c r="BZ162" s="950"/>
      <c r="CA162" s="950"/>
      <c r="CB162" s="950"/>
      <c r="CC162" s="950"/>
      <c r="CD162" s="950"/>
      <c r="CE162" s="950"/>
      <c r="CF162" s="950"/>
      <c r="CG162" s="950"/>
      <c r="CH162" s="950"/>
      <c r="CI162" s="950"/>
      <c r="CJ162" s="950"/>
      <c r="CK162" s="950"/>
      <c r="CL162" s="950"/>
      <c r="CM162" s="950"/>
      <c r="CN162" s="950"/>
      <c r="CO162" s="950"/>
      <c r="CP162" s="950"/>
      <c r="CQ162" s="950"/>
      <c r="CR162" s="950"/>
      <c r="CS162" s="950"/>
      <c r="CT162" s="950"/>
      <c r="CU162" s="950"/>
      <c r="CV162" s="950"/>
      <c r="CW162" s="950"/>
      <c r="CX162" s="950"/>
      <c r="CY162" s="950"/>
      <c r="CZ162" s="950"/>
      <c r="DA162" s="950"/>
      <c r="DB162" s="950"/>
      <c r="DC162" s="950"/>
      <c r="DD162" s="950"/>
      <c r="DE162" s="950"/>
      <c r="DF162" s="950"/>
      <c r="DG162" s="950"/>
      <c r="DH162" s="950"/>
      <c r="DI162" s="950"/>
      <c r="DJ162" s="950"/>
      <c r="DK162" s="950"/>
      <c r="DL162" s="950"/>
      <c r="DM162" s="950"/>
      <c r="DN162" s="950"/>
      <c r="DO162" s="950"/>
      <c r="DP162" s="950"/>
      <c r="DQ162" s="950"/>
      <c r="DR162" s="950"/>
      <c r="DS162" s="950"/>
      <c r="DT162" s="950"/>
      <c r="DU162" s="950"/>
      <c r="DV162" s="950"/>
      <c r="DW162" s="950"/>
      <c r="DX162" s="950"/>
      <c r="DY162" s="950"/>
      <c r="DZ162" s="950"/>
      <c r="EA162" s="950"/>
      <c r="EB162" s="950"/>
      <c r="EC162" s="950"/>
      <c r="ED162" s="950"/>
      <c r="EE162" s="950"/>
      <c r="EF162" s="950"/>
    </row>
    <row r="163" spans="2:136" s="949" customFormat="1" ht="14.25" customHeight="1" x14ac:dyDescent="0.25">
      <c r="B163" s="221" t="s">
        <v>304</v>
      </c>
      <c r="C163" s="1264" t="s">
        <v>305</v>
      </c>
      <c r="D163" s="1265"/>
      <c r="E163" s="1265"/>
      <c r="F163" s="1265"/>
      <c r="G163" s="1265"/>
      <c r="H163" s="1265"/>
      <c r="I163" s="1265"/>
      <c r="J163" s="1265"/>
      <c r="K163" s="1265"/>
      <c r="L163" s="1265"/>
      <c r="M163" s="1265"/>
      <c r="N163" s="1265"/>
      <c r="O163" s="1265"/>
      <c r="P163" s="1266"/>
      <c r="U163" s="993"/>
      <c r="V163" s="991"/>
      <c r="Y163" s="14"/>
      <c r="Z163" s="14"/>
      <c r="AA163" s="14"/>
      <c r="AB163" s="7"/>
      <c r="AC163" s="8"/>
      <c r="AD163" s="8"/>
      <c r="AE163" s="8"/>
      <c r="AF163" s="8"/>
      <c r="AG163" s="8"/>
      <c r="AH163" s="8"/>
      <c r="AI163" s="8"/>
      <c r="AJ163" s="8"/>
      <c r="AK163" s="8"/>
      <c r="AL163" s="8"/>
      <c r="AM163" s="8"/>
      <c r="AN163" s="8"/>
      <c r="AO163" s="8"/>
      <c r="AP163" s="8"/>
      <c r="AQ163" s="7"/>
      <c r="AR163" s="7"/>
      <c r="AS163" s="8"/>
      <c r="AT163" s="8"/>
      <c r="AU163" s="8"/>
      <c r="AV163" s="8"/>
      <c r="AW163" s="8"/>
      <c r="AX163" s="8"/>
      <c r="AY163" s="8"/>
      <c r="AZ163" s="8"/>
      <c r="BA163" s="8"/>
      <c r="BB163" s="8"/>
      <c r="BC163" s="8"/>
      <c r="BD163" s="8"/>
      <c r="BE163" s="8"/>
      <c r="BF163" s="8"/>
      <c r="BG163" s="7"/>
      <c r="BH163" s="950"/>
      <c r="BI163" s="950"/>
      <c r="BJ163" s="950"/>
      <c r="BK163" s="950"/>
      <c r="BL163" s="950"/>
      <c r="BM163" s="950"/>
      <c r="BN163" s="950"/>
      <c r="BO163" s="950"/>
      <c r="BP163" s="950"/>
      <c r="BQ163" s="950"/>
      <c r="BR163" s="950"/>
      <c r="BS163" s="950"/>
      <c r="BT163" s="950"/>
      <c r="BU163" s="950"/>
      <c r="BV163" s="950"/>
      <c r="BW163" s="950"/>
      <c r="BX163" s="950"/>
      <c r="BY163" s="950"/>
      <c r="BZ163" s="950"/>
      <c r="CA163" s="950"/>
      <c r="CB163" s="950"/>
      <c r="CC163" s="950"/>
      <c r="CD163" s="950"/>
      <c r="CE163" s="950"/>
      <c r="CF163" s="950"/>
      <c r="CG163" s="950"/>
      <c r="CH163" s="950"/>
      <c r="CI163" s="950"/>
      <c r="CJ163" s="950"/>
      <c r="CK163" s="950"/>
      <c r="CL163" s="950"/>
      <c r="CM163" s="950"/>
      <c r="CN163" s="950"/>
      <c r="CO163" s="950"/>
      <c r="CP163" s="950"/>
      <c r="CQ163" s="950"/>
      <c r="CR163" s="950"/>
      <c r="CS163" s="950"/>
      <c r="CT163" s="950"/>
      <c r="CU163" s="950"/>
      <c r="CV163" s="950"/>
      <c r="CW163" s="950"/>
      <c r="CX163" s="950"/>
      <c r="CY163" s="950"/>
      <c r="CZ163" s="950"/>
      <c r="DA163" s="950"/>
      <c r="DB163" s="950"/>
      <c r="DC163" s="950"/>
      <c r="DD163" s="950"/>
      <c r="DE163" s="950"/>
      <c r="DF163" s="950"/>
      <c r="DG163" s="950"/>
      <c r="DH163" s="950"/>
      <c r="DI163" s="950"/>
      <c r="DJ163" s="950"/>
      <c r="DK163" s="950"/>
      <c r="DL163" s="950"/>
      <c r="DM163" s="950"/>
      <c r="DN163" s="950"/>
      <c r="DO163" s="950"/>
      <c r="DP163" s="950"/>
      <c r="DQ163" s="950"/>
      <c r="DR163" s="950"/>
      <c r="DS163" s="950"/>
      <c r="DT163" s="950"/>
      <c r="DU163" s="950"/>
      <c r="DV163" s="950"/>
      <c r="DW163" s="950"/>
      <c r="DX163" s="950"/>
      <c r="DY163" s="950"/>
      <c r="DZ163" s="950"/>
      <c r="EA163" s="950"/>
      <c r="EB163" s="950"/>
      <c r="EC163" s="950"/>
      <c r="ED163" s="950"/>
      <c r="EE163" s="950"/>
      <c r="EF163" s="950"/>
    </row>
    <row r="164" spans="2:136" s="949" customFormat="1" ht="14.25" customHeight="1" x14ac:dyDescent="0.25">
      <c r="B164" s="800" t="s">
        <v>306</v>
      </c>
      <c r="C164" s="544" t="str">
        <f>$C$7</f>
        <v xml:space="preserve">Expenditure </v>
      </c>
      <c r="D164" s="801"/>
      <c r="E164" s="801"/>
      <c r="F164" s="801"/>
      <c r="G164" s="801"/>
      <c r="H164" s="801"/>
      <c r="I164" s="801"/>
      <c r="J164" s="801"/>
      <c r="K164" s="801"/>
      <c r="L164" s="801"/>
      <c r="M164" s="801"/>
      <c r="N164" s="801"/>
      <c r="O164" s="801"/>
      <c r="P164" s="802"/>
      <c r="U164" s="993"/>
      <c r="V164" s="991"/>
      <c r="Y164" s="14"/>
      <c r="Z164" s="14"/>
      <c r="AA164" s="14"/>
      <c r="AB164" s="7"/>
      <c r="AC164" s="8"/>
      <c r="AD164" s="8"/>
      <c r="AE164" s="8"/>
      <c r="AF164" s="8"/>
      <c r="AG164" s="8"/>
      <c r="AH164" s="8"/>
      <c r="AI164" s="8"/>
      <c r="AJ164" s="8"/>
      <c r="AK164" s="8"/>
      <c r="AL164" s="8"/>
      <c r="AM164" s="8"/>
      <c r="AN164" s="8"/>
      <c r="AO164" s="8"/>
      <c r="AP164" s="8"/>
      <c r="AQ164" s="7"/>
      <c r="AR164" s="7"/>
      <c r="AS164" s="8"/>
      <c r="AT164" s="8"/>
      <c r="AU164" s="8"/>
      <c r="AV164" s="8"/>
      <c r="AW164" s="8"/>
      <c r="AX164" s="8"/>
      <c r="AY164" s="8"/>
      <c r="AZ164" s="8"/>
      <c r="BA164" s="8"/>
      <c r="BB164" s="8"/>
      <c r="BC164" s="8"/>
      <c r="BD164" s="8"/>
      <c r="BE164" s="8"/>
      <c r="BF164" s="8"/>
      <c r="BG164" s="7"/>
      <c r="BH164" s="950"/>
      <c r="BI164" s="950"/>
      <c r="BJ164" s="950"/>
      <c r="BK164" s="950"/>
      <c r="BL164" s="950"/>
      <c r="BM164" s="950"/>
      <c r="BN164" s="950"/>
      <c r="BO164" s="950"/>
      <c r="BP164" s="950"/>
      <c r="BQ164" s="950"/>
      <c r="BR164" s="950"/>
      <c r="BS164" s="950"/>
      <c r="BT164" s="950"/>
      <c r="BU164" s="950"/>
      <c r="BV164" s="950"/>
      <c r="BW164" s="950"/>
      <c r="BX164" s="950"/>
      <c r="BY164" s="950"/>
      <c r="BZ164" s="950"/>
      <c r="CA164" s="950"/>
      <c r="CB164" s="950"/>
      <c r="CC164" s="950"/>
      <c r="CD164" s="950"/>
      <c r="CE164" s="950"/>
      <c r="CF164" s="950"/>
      <c r="CG164" s="950"/>
      <c r="CH164" s="950"/>
      <c r="CI164" s="950"/>
      <c r="CJ164" s="950"/>
      <c r="CK164" s="950"/>
      <c r="CL164" s="950"/>
      <c r="CM164" s="950"/>
      <c r="CN164" s="950"/>
      <c r="CO164" s="950"/>
      <c r="CP164" s="950"/>
      <c r="CQ164" s="950"/>
      <c r="CR164" s="950"/>
      <c r="CS164" s="950"/>
      <c r="CT164" s="950"/>
      <c r="CU164" s="950"/>
      <c r="CV164" s="950"/>
      <c r="CW164" s="950"/>
      <c r="CX164" s="950"/>
      <c r="CY164" s="950"/>
      <c r="CZ164" s="950"/>
      <c r="DA164" s="950"/>
      <c r="DB164" s="950"/>
      <c r="DC164" s="950"/>
      <c r="DD164" s="950"/>
      <c r="DE164" s="950"/>
      <c r="DF164" s="950"/>
      <c r="DG164" s="950"/>
      <c r="DH164" s="950"/>
      <c r="DI164" s="950"/>
      <c r="DJ164" s="950"/>
      <c r="DK164" s="950"/>
      <c r="DL164" s="950"/>
      <c r="DM164" s="950"/>
      <c r="DN164" s="950"/>
      <c r="DO164" s="950"/>
      <c r="DP164" s="950"/>
      <c r="DQ164" s="950"/>
      <c r="DR164" s="950"/>
      <c r="DS164" s="950"/>
      <c r="DT164" s="950"/>
      <c r="DU164" s="950"/>
      <c r="DV164" s="950"/>
      <c r="DW164" s="950"/>
      <c r="DX164" s="950"/>
      <c r="DY164" s="950"/>
      <c r="DZ164" s="950"/>
      <c r="EA164" s="950"/>
      <c r="EB164" s="950"/>
      <c r="EC164" s="950"/>
      <c r="ED164" s="950"/>
      <c r="EE164" s="950"/>
      <c r="EF164" s="950"/>
    </row>
    <row r="165" spans="2:136" s="949" customFormat="1" ht="63.75" customHeight="1" x14ac:dyDescent="0.25">
      <c r="B165" s="226">
        <v>1</v>
      </c>
      <c r="C165" s="1261" t="s">
        <v>2352</v>
      </c>
      <c r="D165" s="1262"/>
      <c r="E165" s="1262"/>
      <c r="F165" s="1262"/>
      <c r="G165" s="1262"/>
      <c r="H165" s="1262"/>
      <c r="I165" s="1262"/>
      <c r="J165" s="1262"/>
      <c r="K165" s="1262"/>
      <c r="L165" s="1262"/>
      <c r="M165" s="1262"/>
      <c r="N165" s="1262"/>
      <c r="O165" s="1262"/>
      <c r="P165" s="1263"/>
      <c r="U165" s="993"/>
      <c r="V165" s="991"/>
      <c r="Y165" s="14"/>
      <c r="Z165" s="14"/>
      <c r="AA165" s="14"/>
      <c r="AB165" s="7"/>
      <c r="AC165" s="8"/>
      <c r="AD165" s="8"/>
      <c r="AE165" s="8"/>
      <c r="AF165" s="8"/>
      <c r="AG165" s="8"/>
      <c r="AH165" s="8"/>
      <c r="AI165" s="8"/>
      <c r="AJ165" s="8"/>
      <c r="AK165" s="8"/>
      <c r="AL165" s="8"/>
      <c r="AM165" s="8"/>
      <c r="AN165" s="8"/>
      <c r="AO165" s="8"/>
      <c r="AP165" s="8"/>
      <c r="AQ165" s="7"/>
      <c r="AR165" s="7"/>
      <c r="AS165" s="8"/>
      <c r="AT165" s="8"/>
      <c r="AU165" s="8"/>
      <c r="AV165" s="8"/>
      <c r="AW165" s="8"/>
      <c r="AX165" s="8"/>
      <c r="AY165" s="8"/>
      <c r="AZ165" s="8"/>
      <c r="BA165" s="8"/>
      <c r="BB165" s="8"/>
      <c r="BC165" s="8"/>
      <c r="BD165" s="8"/>
      <c r="BE165" s="8"/>
      <c r="BF165" s="8"/>
      <c r="BG165" s="7"/>
      <c r="BH165" s="950"/>
      <c r="BI165" s="950"/>
      <c r="BJ165" s="950"/>
      <c r="BK165" s="950"/>
      <c r="BL165" s="950"/>
      <c r="BM165" s="950"/>
      <c r="BN165" s="950"/>
      <c r="BO165" s="950"/>
      <c r="BP165" s="950"/>
      <c r="BQ165" s="950"/>
      <c r="BR165" s="950"/>
      <c r="BS165" s="950"/>
      <c r="BT165" s="950"/>
      <c r="BU165" s="950"/>
      <c r="BV165" s="950"/>
      <c r="BW165" s="950"/>
      <c r="BX165" s="950"/>
      <c r="BY165" s="950"/>
      <c r="BZ165" s="950"/>
      <c r="CA165" s="950"/>
      <c r="CB165" s="950"/>
      <c r="CC165" s="950"/>
      <c r="CD165" s="950"/>
      <c r="CE165" s="950"/>
      <c r="CF165" s="950"/>
      <c r="CG165" s="950"/>
      <c r="CH165" s="950"/>
      <c r="CI165" s="950"/>
      <c r="CJ165" s="950"/>
      <c r="CK165" s="950"/>
      <c r="CL165" s="950"/>
      <c r="CM165" s="950"/>
      <c r="CN165" s="950"/>
      <c r="CO165" s="950"/>
      <c r="CP165" s="950"/>
      <c r="CQ165" s="950"/>
      <c r="CR165" s="950"/>
      <c r="CS165" s="950"/>
      <c r="CT165" s="950"/>
      <c r="CU165" s="950"/>
      <c r="CV165" s="950"/>
      <c r="CW165" s="950"/>
      <c r="CX165" s="950"/>
      <c r="CY165" s="950"/>
      <c r="CZ165" s="950"/>
      <c r="DA165" s="950"/>
      <c r="DB165" s="950"/>
      <c r="DC165" s="950"/>
      <c r="DD165" s="950"/>
      <c r="DE165" s="950"/>
      <c r="DF165" s="950"/>
      <c r="DG165" s="950"/>
      <c r="DH165" s="950"/>
      <c r="DI165" s="950"/>
      <c r="DJ165" s="950"/>
      <c r="DK165" s="950"/>
      <c r="DL165" s="950"/>
      <c r="DM165" s="950"/>
      <c r="DN165" s="950"/>
      <c r="DO165" s="950"/>
      <c r="DP165" s="950"/>
      <c r="DQ165" s="950"/>
      <c r="DR165" s="950"/>
      <c r="DS165" s="950"/>
      <c r="DT165" s="950"/>
      <c r="DU165" s="950"/>
      <c r="DV165" s="950"/>
      <c r="DW165" s="950"/>
      <c r="DX165" s="950"/>
      <c r="DY165" s="950"/>
      <c r="DZ165" s="950"/>
      <c r="EA165" s="950"/>
      <c r="EB165" s="950"/>
      <c r="EC165" s="950"/>
      <c r="ED165" s="950"/>
      <c r="EE165" s="950"/>
      <c r="EF165" s="950"/>
    </row>
    <row r="166" spans="2:136" s="949" customFormat="1" ht="75" customHeight="1" x14ac:dyDescent="0.25">
      <c r="B166" s="226">
        <v>2</v>
      </c>
      <c r="C166" s="1261" t="s">
        <v>2353</v>
      </c>
      <c r="D166" s="1262"/>
      <c r="E166" s="1262"/>
      <c r="F166" s="1262"/>
      <c r="G166" s="1262"/>
      <c r="H166" s="1262"/>
      <c r="I166" s="1262"/>
      <c r="J166" s="1262"/>
      <c r="K166" s="1262"/>
      <c r="L166" s="1262"/>
      <c r="M166" s="1262"/>
      <c r="N166" s="1262"/>
      <c r="O166" s="1262"/>
      <c r="P166" s="1263"/>
      <c r="U166" s="993"/>
      <c r="V166" s="991"/>
      <c r="Y166" s="14"/>
      <c r="Z166" s="14"/>
      <c r="AA166" s="14"/>
      <c r="AB166" s="7"/>
      <c r="AC166" s="8"/>
      <c r="AD166" s="8"/>
      <c r="AE166" s="8"/>
      <c r="AF166" s="8"/>
      <c r="AG166" s="8"/>
      <c r="AH166" s="8"/>
      <c r="AI166" s="8"/>
      <c r="AJ166" s="8"/>
      <c r="AK166" s="8"/>
      <c r="AL166" s="8"/>
      <c r="AM166" s="8"/>
      <c r="AN166" s="8"/>
      <c r="AO166" s="8"/>
      <c r="AP166" s="8"/>
      <c r="AQ166" s="7"/>
      <c r="AR166" s="7"/>
      <c r="AS166" s="8"/>
      <c r="AT166" s="8"/>
      <c r="AU166" s="8"/>
      <c r="AV166" s="8"/>
      <c r="AW166" s="8"/>
      <c r="AX166" s="8"/>
      <c r="AY166" s="8"/>
      <c r="AZ166" s="8"/>
      <c r="BA166" s="8"/>
      <c r="BB166" s="8"/>
      <c r="BC166" s="8"/>
      <c r="BD166" s="8"/>
      <c r="BE166" s="8"/>
      <c r="BF166" s="8"/>
      <c r="BG166" s="7"/>
      <c r="BH166" s="950"/>
      <c r="BI166" s="950"/>
      <c r="BJ166" s="950"/>
      <c r="BK166" s="950"/>
      <c r="BL166" s="950"/>
      <c r="BM166" s="950"/>
      <c r="BN166" s="950"/>
      <c r="BO166" s="950"/>
      <c r="BP166" s="950"/>
      <c r="BQ166" s="950"/>
      <c r="BR166" s="950"/>
      <c r="BS166" s="950"/>
      <c r="BT166" s="950"/>
      <c r="BU166" s="950"/>
      <c r="BV166" s="950"/>
      <c r="BW166" s="950"/>
      <c r="BX166" s="950"/>
      <c r="BY166" s="950"/>
      <c r="BZ166" s="950"/>
      <c r="CA166" s="950"/>
      <c r="CB166" s="950"/>
      <c r="CC166" s="950"/>
      <c r="CD166" s="950"/>
      <c r="CE166" s="950"/>
      <c r="CF166" s="950"/>
      <c r="CG166" s="950"/>
      <c r="CH166" s="950"/>
      <c r="CI166" s="950"/>
      <c r="CJ166" s="950"/>
      <c r="CK166" s="950"/>
      <c r="CL166" s="950"/>
      <c r="CM166" s="950"/>
      <c r="CN166" s="950"/>
      <c r="CO166" s="950"/>
      <c r="CP166" s="950"/>
      <c r="CQ166" s="950"/>
      <c r="CR166" s="950"/>
      <c r="CS166" s="950"/>
      <c r="CT166" s="950"/>
      <c r="CU166" s="950"/>
      <c r="CV166" s="950"/>
      <c r="CW166" s="950"/>
      <c r="CX166" s="950"/>
      <c r="CY166" s="950"/>
      <c r="CZ166" s="950"/>
      <c r="DA166" s="950"/>
      <c r="DB166" s="950"/>
      <c r="DC166" s="950"/>
      <c r="DD166" s="950"/>
      <c r="DE166" s="950"/>
      <c r="DF166" s="950"/>
      <c r="DG166" s="950"/>
      <c r="DH166" s="950"/>
      <c r="DI166" s="950"/>
      <c r="DJ166" s="950"/>
      <c r="DK166" s="950"/>
      <c r="DL166" s="950"/>
      <c r="DM166" s="950"/>
      <c r="DN166" s="950"/>
      <c r="DO166" s="950"/>
      <c r="DP166" s="950"/>
      <c r="DQ166" s="950"/>
      <c r="DR166" s="950"/>
      <c r="DS166" s="950"/>
      <c r="DT166" s="950"/>
      <c r="DU166" s="950"/>
      <c r="DV166" s="950"/>
      <c r="DW166" s="950"/>
      <c r="DX166" s="950"/>
      <c r="DY166" s="950"/>
      <c r="DZ166" s="950"/>
      <c r="EA166" s="950"/>
      <c r="EB166" s="950"/>
      <c r="EC166" s="950"/>
      <c r="ED166" s="950"/>
      <c r="EE166" s="950"/>
      <c r="EF166" s="950"/>
    </row>
    <row r="167" spans="2:136" s="949" customFormat="1" ht="90" customHeight="1" x14ac:dyDescent="0.25">
      <c r="B167" s="226">
        <v>3</v>
      </c>
      <c r="C167" s="1261" t="s">
        <v>2354</v>
      </c>
      <c r="D167" s="1262"/>
      <c r="E167" s="1262"/>
      <c r="F167" s="1262"/>
      <c r="G167" s="1262"/>
      <c r="H167" s="1262"/>
      <c r="I167" s="1262"/>
      <c r="J167" s="1262"/>
      <c r="K167" s="1262"/>
      <c r="L167" s="1262"/>
      <c r="M167" s="1262"/>
      <c r="N167" s="1262"/>
      <c r="O167" s="1262"/>
      <c r="P167" s="1263"/>
      <c r="U167" s="993"/>
      <c r="V167" s="991"/>
      <c r="Y167" s="14"/>
      <c r="Z167" s="14"/>
      <c r="AA167" s="14"/>
      <c r="AB167" s="7"/>
      <c r="AC167" s="8"/>
      <c r="AD167" s="8"/>
      <c r="AE167" s="8"/>
      <c r="AF167" s="8"/>
      <c r="AG167" s="8"/>
      <c r="AH167" s="8"/>
      <c r="AI167" s="8"/>
      <c r="AJ167" s="8"/>
      <c r="AK167" s="8"/>
      <c r="AL167" s="8"/>
      <c r="AM167" s="8"/>
      <c r="AN167" s="8"/>
      <c r="AO167" s="8"/>
      <c r="AP167" s="8"/>
      <c r="AQ167" s="7"/>
      <c r="AR167" s="7"/>
      <c r="AS167" s="8"/>
      <c r="AT167" s="8"/>
      <c r="AU167" s="8"/>
      <c r="AV167" s="8"/>
      <c r="AW167" s="8"/>
      <c r="AX167" s="8"/>
      <c r="AY167" s="8"/>
      <c r="AZ167" s="8"/>
      <c r="BA167" s="8"/>
      <c r="BB167" s="8"/>
      <c r="BC167" s="8"/>
      <c r="BD167" s="8"/>
      <c r="BE167" s="8"/>
      <c r="BF167" s="8"/>
      <c r="BG167" s="7"/>
      <c r="BH167" s="950"/>
      <c r="BI167" s="950"/>
      <c r="BJ167" s="950"/>
      <c r="BK167" s="950"/>
      <c r="BL167" s="950"/>
      <c r="BM167" s="950"/>
      <c r="BN167" s="950"/>
      <c r="BO167" s="950"/>
      <c r="BP167" s="950"/>
      <c r="BQ167" s="950"/>
      <c r="BR167" s="950"/>
      <c r="BS167" s="950"/>
      <c r="BT167" s="950"/>
      <c r="BU167" s="950"/>
      <c r="BV167" s="950"/>
      <c r="BW167" s="950"/>
      <c r="BX167" s="950"/>
      <c r="BY167" s="950"/>
      <c r="BZ167" s="950"/>
      <c r="CA167" s="950"/>
      <c r="CB167" s="950"/>
      <c r="CC167" s="950"/>
      <c r="CD167" s="950"/>
      <c r="CE167" s="950"/>
      <c r="CF167" s="950"/>
      <c r="CG167" s="950"/>
      <c r="CH167" s="950"/>
      <c r="CI167" s="950"/>
      <c r="CJ167" s="950"/>
      <c r="CK167" s="950"/>
      <c r="CL167" s="950"/>
      <c r="CM167" s="950"/>
      <c r="CN167" s="950"/>
      <c r="CO167" s="950"/>
      <c r="CP167" s="950"/>
      <c r="CQ167" s="950"/>
      <c r="CR167" s="950"/>
      <c r="CS167" s="950"/>
      <c r="CT167" s="950"/>
      <c r="CU167" s="950"/>
      <c r="CV167" s="950"/>
      <c r="CW167" s="950"/>
      <c r="CX167" s="950"/>
      <c r="CY167" s="950"/>
      <c r="CZ167" s="950"/>
      <c r="DA167" s="950"/>
      <c r="DB167" s="950"/>
      <c r="DC167" s="950"/>
      <c r="DD167" s="950"/>
      <c r="DE167" s="950"/>
      <c r="DF167" s="950"/>
      <c r="DG167" s="950"/>
      <c r="DH167" s="950"/>
      <c r="DI167" s="950"/>
      <c r="DJ167" s="950"/>
      <c r="DK167" s="950"/>
      <c r="DL167" s="950"/>
      <c r="DM167" s="950"/>
      <c r="DN167" s="950"/>
      <c r="DO167" s="950"/>
      <c r="DP167" s="950"/>
      <c r="DQ167" s="950"/>
      <c r="DR167" s="950"/>
      <c r="DS167" s="950"/>
      <c r="DT167" s="950"/>
      <c r="DU167" s="950"/>
      <c r="DV167" s="950"/>
      <c r="DW167" s="950"/>
      <c r="DX167" s="950"/>
      <c r="DY167" s="950"/>
      <c r="DZ167" s="950"/>
      <c r="EA167" s="950"/>
      <c r="EB167" s="950"/>
      <c r="EC167" s="950"/>
      <c r="ED167" s="950"/>
      <c r="EE167" s="950"/>
      <c r="EF167" s="950"/>
    </row>
    <row r="168" spans="2:136" s="949" customFormat="1" ht="90" customHeight="1" x14ac:dyDescent="0.25">
      <c r="B168" s="226">
        <v>4</v>
      </c>
      <c r="C168" s="1261" t="s">
        <v>2355</v>
      </c>
      <c r="D168" s="1262"/>
      <c r="E168" s="1262"/>
      <c r="F168" s="1262"/>
      <c r="G168" s="1262"/>
      <c r="H168" s="1262"/>
      <c r="I168" s="1262"/>
      <c r="J168" s="1262"/>
      <c r="K168" s="1262"/>
      <c r="L168" s="1262"/>
      <c r="M168" s="1262"/>
      <c r="N168" s="1262"/>
      <c r="O168" s="1262"/>
      <c r="P168" s="1263"/>
      <c r="U168" s="993"/>
      <c r="V168" s="991"/>
      <c r="Y168" s="14"/>
      <c r="Z168" s="14"/>
      <c r="AA168" s="14"/>
      <c r="AB168" s="7"/>
      <c r="AC168" s="8"/>
      <c r="AD168" s="8"/>
      <c r="AE168" s="8"/>
      <c r="AF168" s="8"/>
      <c r="AG168" s="8"/>
      <c r="AH168" s="8"/>
      <c r="AI168" s="8"/>
      <c r="AJ168" s="8"/>
      <c r="AK168" s="8"/>
      <c r="AL168" s="8"/>
      <c r="AM168" s="8"/>
      <c r="AN168" s="8"/>
      <c r="AO168" s="8"/>
      <c r="AP168" s="8"/>
      <c r="AQ168" s="7"/>
      <c r="AR168" s="7"/>
      <c r="AS168" s="8"/>
      <c r="AT168" s="8"/>
      <c r="AU168" s="8"/>
      <c r="AV168" s="8"/>
      <c r="AW168" s="8"/>
      <c r="AX168" s="8"/>
      <c r="AY168" s="8"/>
      <c r="AZ168" s="8"/>
      <c r="BA168" s="8"/>
      <c r="BB168" s="8"/>
      <c r="BC168" s="8"/>
      <c r="BD168" s="8"/>
      <c r="BE168" s="8"/>
      <c r="BF168" s="8"/>
      <c r="BG168" s="7"/>
      <c r="BH168" s="950"/>
      <c r="BI168" s="950"/>
      <c r="BJ168" s="950"/>
      <c r="BK168" s="950"/>
      <c r="BL168" s="950"/>
      <c r="BM168" s="950"/>
      <c r="BN168" s="950"/>
      <c r="BO168" s="950"/>
      <c r="BP168" s="950"/>
      <c r="BQ168" s="950"/>
      <c r="BR168" s="950"/>
      <c r="BS168" s="950"/>
      <c r="BT168" s="950"/>
      <c r="BU168" s="950"/>
      <c r="BV168" s="950"/>
      <c r="BW168" s="950"/>
      <c r="BX168" s="950"/>
      <c r="BY168" s="950"/>
      <c r="BZ168" s="950"/>
      <c r="CA168" s="950"/>
      <c r="CB168" s="950"/>
      <c r="CC168" s="950"/>
      <c r="CD168" s="950"/>
      <c r="CE168" s="950"/>
      <c r="CF168" s="950"/>
      <c r="CG168" s="950"/>
      <c r="CH168" s="950"/>
      <c r="CI168" s="950"/>
      <c r="CJ168" s="950"/>
      <c r="CK168" s="950"/>
      <c r="CL168" s="950"/>
      <c r="CM168" s="950"/>
      <c r="CN168" s="950"/>
      <c r="CO168" s="950"/>
      <c r="CP168" s="950"/>
      <c r="CQ168" s="950"/>
      <c r="CR168" s="950"/>
      <c r="CS168" s="950"/>
      <c r="CT168" s="950"/>
      <c r="CU168" s="950"/>
      <c r="CV168" s="950"/>
      <c r="CW168" s="950"/>
      <c r="CX168" s="950"/>
      <c r="CY168" s="950"/>
      <c r="CZ168" s="950"/>
      <c r="DA168" s="950"/>
      <c r="DB168" s="950"/>
      <c r="DC168" s="950"/>
      <c r="DD168" s="950"/>
      <c r="DE168" s="950"/>
      <c r="DF168" s="950"/>
      <c r="DG168" s="950"/>
      <c r="DH168" s="950"/>
      <c r="DI168" s="950"/>
      <c r="DJ168" s="950"/>
      <c r="DK168" s="950"/>
      <c r="DL168" s="950"/>
      <c r="DM168" s="950"/>
      <c r="DN168" s="950"/>
      <c r="DO168" s="950"/>
      <c r="DP168" s="950"/>
      <c r="DQ168" s="950"/>
      <c r="DR168" s="950"/>
      <c r="DS168" s="950"/>
      <c r="DT168" s="950"/>
      <c r="DU168" s="950"/>
      <c r="DV168" s="950"/>
      <c r="DW168" s="950"/>
      <c r="DX168" s="950"/>
      <c r="DY168" s="950"/>
      <c r="DZ168" s="950"/>
      <c r="EA168" s="950"/>
      <c r="EB168" s="950"/>
      <c r="EC168" s="950"/>
      <c r="ED168" s="950"/>
      <c r="EE168" s="950"/>
      <c r="EF168" s="950"/>
    </row>
    <row r="169" spans="2:136" s="949" customFormat="1" ht="14.25" customHeight="1" x14ac:dyDescent="0.25">
      <c r="B169" s="226">
        <v>5</v>
      </c>
      <c r="C169" s="1261" t="s">
        <v>325</v>
      </c>
      <c r="D169" s="1262"/>
      <c r="E169" s="1262"/>
      <c r="F169" s="1262"/>
      <c r="G169" s="1262"/>
      <c r="H169" s="1262"/>
      <c r="I169" s="1262"/>
      <c r="J169" s="1262"/>
      <c r="K169" s="1262"/>
      <c r="L169" s="1262"/>
      <c r="M169" s="1262"/>
      <c r="N169" s="1262"/>
      <c r="O169" s="1262"/>
      <c r="P169" s="1263"/>
      <c r="U169" s="993"/>
      <c r="V169" s="991"/>
      <c r="Y169" s="14"/>
      <c r="Z169" s="14"/>
      <c r="AA169" s="14"/>
      <c r="AB169" s="7"/>
      <c r="AC169" s="8"/>
      <c r="AD169" s="8"/>
      <c r="AE169" s="8"/>
      <c r="AF169" s="8"/>
      <c r="AG169" s="8"/>
      <c r="AH169" s="8"/>
      <c r="AI169" s="8"/>
      <c r="AJ169" s="8"/>
      <c r="AK169" s="8"/>
      <c r="AL169" s="8"/>
      <c r="AM169" s="8"/>
      <c r="AN169" s="8"/>
      <c r="AO169" s="8"/>
      <c r="AP169" s="8"/>
      <c r="AQ169" s="7"/>
      <c r="AR169" s="7"/>
      <c r="AS169" s="8"/>
      <c r="AT169" s="8"/>
      <c r="AU169" s="8"/>
      <c r="AV169" s="8"/>
      <c r="AW169" s="8"/>
      <c r="AX169" s="8"/>
      <c r="AY169" s="8"/>
      <c r="AZ169" s="8"/>
      <c r="BA169" s="8"/>
      <c r="BB169" s="8"/>
      <c r="BC169" s="8"/>
      <c r="BD169" s="8"/>
      <c r="BE169" s="8"/>
      <c r="BF169" s="8"/>
      <c r="BG169" s="7"/>
      <c r="BH169" s="950"/>
      <c r="BI169" s="950"/>
      <c r="BJ169" s="950"/>
      <c r="BK169" s="950"/>
      <c r="BL169" s="950"/>
      <c r="BM169" s="950"/>
      <c r="BN169" s="950"/>
      <c r="BO169" s="950"/>
      <c r="BP169" s="950"/>
      <c r="BQ169" s="950"/>
      <c r="BR169" s="950"/>
      <c r="BS169" s="950"/>
      <c r="BT169" s="950"/>
      <c r="BU169" s="950"/>
      <c r="BV169" s="950"/>
      <c r="BW169" s="950"/>
      <c r="BX169" s="950"/>
      <c r="BY169" s="950"/>
      <c r="BZ169" s="950"/>
      <c r="CA169" s="950"/>
      <c r="CB169" s="950"/>
      <c r="CC169" s="950"/>
      <c r="CD169" s="950"/>
      <c r="CE169" s="950"/>
      <c r="CF169" s="950"/>
      <c r="CG169" s="950"/>
      <c r="CH169" s="950"/>
      <c r="CI169" s="950"/>
      <c r="CJ169" s="950"/>
      <c r="CK169" s="950"/>
      <c r="CL169" s="950"/>
      <c r="CM169" s="950"/>
      <c r="CN169" s="950"/>
      <c r="CO169" s="950"/>
      <c r="CP169" s="950"/>
      <c r="CQ169" s="950"/>
      <c r="CR169" s="950"/>
      <c r="CS169" s="950"/>
      <c r="CT169" s="950"/>
      <c r="CU169" s="950"/>
      <c r="CV169" s="950"/>
      <c r="CW169" s="950"/>
      <c r="CX169" s="950"/>
      <c r="CY169" s="950"/>
      <c r="CZ169" s="950"/>
      <c r="DA169" s="950"/>
      <c r="DB169" s="950"/>
      <c r="DC169" s="950"/>
      <c r="DD169" s="950"/>
      <c r="DE169" s="950"/>
      <c r="DF169" s="950"/>
      <c r="DG169" s="950"/>
      <c r="DH169" s="950"/>
      <c r="DI169" s="950"/>
      <c r="DJ169" s="950"/>
      <c r="DK169" s="950"/>
      <c r="DL169" s="950"/>
      <c r="DM169" s="950"/>
      <c r="DN169" s="950"/>
      <c r="DO169" s="950"/>
      <c r="DP169" s="950"/>
      <c r="DQ169" s="950"/>
      <c r="DR169" s="950"/>
      <c r="DS169" s="950"/>
      <c r="DT169" s="950"/>
      <c r="DU169" s="950"/>
      <c r="DV169" s="950"/>
      <c r="DW169" s="950"/>
      <c r="DX169" s="950"/>
      <c r="DY169" s="950"/>
      <c r="DZ169" s="950"/>
      <c r="EA169" s="950"/>
      <c r="EB169" s="950"/>
      <c r="EC169" s="950"/>
      <c r="ED169" s="950"/>
      <c r="EE169" s="950"/>
      <c r="EF169" s="950"/>
    </row>
    <row r="170" spans="2:136" s="949" customFormat="1" ht="14.25" x14ac:dyDescent="0.25">
      <c r="B170" s="226">
        <v>6</v>
      </c>
      <c r="C170" s="1261" t="s">
        <v>2356</v>
      </c>
      <c r="D170" s="1262"/>
      <c r="E170" s="1262"/>
      <c r="F170" s="1262"/>
      <c r="G170" s="1262"/>
      <c r="H170" s="1262"/>
      <c r="I170" s="1262"/>
      <c r="J170" s="1262"/>
      <c r="K170" s="1262"/>
      <c r="L170" s="1262"/>
      <c r="M170" s="1262"/>
      <c r="N170" s="1262"/>
      <c r="O170" s="1262"/>
      <c r="P170" s="1263"/>
      <c r="U170" s="993"/>
      <c r="V170" s="991"/>
      <c r="Y170" s="14"/>
      <c r="Z170" s="14"/>
      <c r="AA170" s="14"/>
      <c r="AB170" s="7"/>
      <c r="AC170" s="8"/>
      <c r="AD170" s="8"/>
      <c r="AE170" s="8"/>
      <c r="AF170" s="8"/>
      <c r="AG170" s="8"/>
      <c r="AH170" s="8"/>
      <c r="AI170" s="8"/>
      <c r="AJ170" s="8"/>
      <c r="AK170" s="8"/>
      <c r="AL170" s="8"/>
      <c r="AM170" s="8"/>
      <c r="AN170" s="8"/>
      <c r="AO170" s="8"/>
      <c r="AP170" s="8"/>
      <c r="AQ170" s="7"/>
      <c r="AR170" s="7"/>
      <c r="AS170" s="8"/>
      <c r="AT170" s="8"/>
      <c r="AU170" s="8"/>
      <c r="AV170" s="8"/>
      <c r="AW170" s="8"/>
      <c r="AX170" s="8"/>
      <c r="AY170" s="8"/>
      <c r="AZ170" s="8"/>
      <c r="BA170" s="8"/>
      <c r="BB170" s="8"/>
      <c r="BC170" s="8"/>
      <c r="BD170" s="8"/>
      <c r="BE170" s="8"/>
      <c r="BF170" s="8"/>
      <c r="BG170" s="7"/>
      <c r="BH170" s="950"/>
      <c r="BI170" s="950"/>
      <c r="BJ170" s="950"/>
      <c r="BK170" s="950"/>
      <c r="BL170" s="950"/>
      <c r="BM170" s="950"/>
      <c r="BN170" s="950"/>
      <c r="BO170" s="950"/>
      <c r="BP170" s="950"/>
      <c r="BQ170" s="950"/>
      <c r="BR170" s="950"/>
      <c r="BS170" s="950"/>
      <c r="BT170" s="950"/>
      <c r="BU170" s="950"/>
      <c r="BV170" s="950"/>
      <c r="BW170" s="950"/>
      <c r="BX170" s="950"/>
      <c r="BY170" s="950"/>
      <c r="BZ170" s="950"/>
      <c r="CA170" s="950"/>
      <c r="CB170" s="950"/>
      <c r="CC170" s="950"/>
      <c r="CD170" s="950"/>
      <c r="CE170" s="950"/>
      <c r="CF170" s="950"/>
      <c r="CG170" s="950"/>
      <c r="CH170" s="950"/>
      <c r="CI170" s="950"/>
      <c r="CJ170" s="950"/>
      <c r="CK170" s="950"/>
      <c r="CL170" s="950"/>
      <c r="CM170" s="950"/>
      <c r="CN170" s="950"/>
      <c r="CO170" s="950"/>
      <c r="CP170" s="950"/>
      <c r="CQ170" s="950"/>
      <c r="CR170" s="950"/>
      <c r="CS170" s="950"/>
      <c r="CT170" s="950"/>
      <c r="CU170" s="950"/>
      <c r="CV170" s="950"/>
      <c r="CW170" s="950"/>
      <c r="CX170" s="950"/>
      <c r="CY170" s="950"/>
      <c r="CZ170" s="950"/>
      <c r="DA170" s="950"/>
      <c r="DB170" s="950"/>
      <c r="DC170" s="950"/>
      <c r="DD170" s="950"/>
      <c r="DE170" s="950"/>
      <c r="DF170" s="950"/>
      <c r="DG170" s="950"/>
      <c r="DH170" s="950"/>
      <c r="DI170" s="950"/>
      <c r="DJ170" s="950"/>
      <c r="DK170" s="950"/>
      <c r="DL170" s="950"/>
      <c r="DM170" s="950"/>
      <c r="DN170" s="950"/>
      <c r="DO170" s="950"/>
      <c r="DP170" s="950"/>
      <c r="DQ170" s="950"/>
      <c r="DR170" s="950"/>
      <c r="DS170" s="950"/>
      <c r="DT170" s="950"/>
      <c r="DU170" s="950"/>
      <c r="DV170" s="950"/>
      <c r="DW170" s="950"/>
      <c r="DX170" s="950"/>
      <c r="DY170" s="950"/>
      <c r="DZ170" s="950"/>
      <c r="EA170" s="950"/>
      <c r="EB170" s="950"/>
      <c r="EC170" s="950"/>
      <c r="ED170" s="950"/>
      <c r="EE170" s="950"/>
      <c r="EF170" s="950"/>
    </row>
    <row r="171" spans="2:136" s="949" customFormat="1" ht="15" customHeight="1" x14ac:dyDescent="0.25">
      <c r="B171" s="226">
        <v>7</v>
      </c>
      <c r="C171" s="1330" t="s">
        <v>2357</v>
      </c>
      <c r="D171" s="1331"/>
      <c r="E171" s="1331"/>
      <c r="F171" s="1331"/>
      <c r="G171" s="1331"/>
      <c r="H171" s="1331"/>
      <c r="I171" s="1331"/>
      <c r="J171" s="1331"/>
      <c r="K171" s="1331"/>
      <c r="L171" s="1331"/>
      <c r="M171" s="1331"/>
      <c r="N171" s="1331"/>
      <c r="O171" s="1331"/>
      <c r="P171" s="1332"/>
      <c r="U171" s="993"/>
      <c r="V171" s="991"/>
      <c r="Y171" s="14"/>
      <c r="Z171" s="14"/>
      <c r="AA171" s="14"/>
      <c r="AB171" s="7"/>
      <c r="AC171" s="8"/>
      <c r="AD171" s="8"/>
      <c r="AE171" s="8"/>
      <c r="AF171" s="8"/>
      <c r="AG171" s="8"/>
      <c r="AH171" s="8"/>
      <c r="AI171" s="8"/>
      <c r="AJ171" s="8"/>
      <c r="AK171" s="8"/>
      <c r="AL171" s="8"/>
      <c r="AM171" s="8"/>
      <c r="AN171" s="8"/>
      <c r="AO171" s="8"/>
      <c r="AP171" s="8"/>
      <c r="AQ171" s="7"/>
      <c r="AR171" s="7"/>
      <c r="AS171" s="8"/>
      <c r="AT171" s="8"/>
      <c r="AU171" s="8"/>
      <c r="AV171" s="8"/>
      <c r="AW171" s="8"/>
      <c r="AX171" s="8"/>
      <c r="AY171" s="8"/>
      <c r="AZ171" s="8"/>
      <c r="BA171" s="8"/>
      <c r="BB171" s="8"/>
      <c r="BC171" s="8"/>
      <c r="BD171" s="8"/>
      <c r="BE171" s="8"/>
      <c r="BF171" s="8"/>
      <c r="BG171" s="7"/>
      <c r="BH171" s="950"/>
      <c r="BI171" s="950"/>
      <c r="BJ171" s="950"/>
      <c r="BK171" s="950"/>
      <c r="BL171" s="950"/>
      <c r="BM171" s="950"/>
      <c r="BN171" s="950"/>
      <c r="BO171" s="950"/>
      <c r="BP171" s="950"/>
      <c r="BQ171" s="950"/>
      <c r="BR171" s="950"/>
      <c r="BS171" s="950"/>
      <c r="BT171" s="950"/>
      <c r="BU171" s="950"/>
      <c r="BV171" s="950"/>
      <c r="BW171" s="950"/>
      <c r="BX171" s="950"/>
      <c r="BY171" s="950"/>
      <c r="BZ171" s="950"/>
      <c r="CA171" s="950"/>
      <c r="CB171" s="950"/>
      <c r="CC171" s="950"/>
      <c r="CD171" s="950"/>
      <c r="CE171" s="950"/>
      <c r="CF171" s="950"/>
      <c r="CG171" s="950"/>
      <c r="CH171" s="950"/>
      <c r="CI171" s="950"/>
      <c r="CJ171" s="950"/>
      <c r="CK171" s="950"/>
      <c r="CL171" s="950"/>
      <c r="CM171" s="950"/>
      <c r="CN171" s="950"/>
      <c r="CO171" s="950"/>
      <c r="CP171" s="950"/>
      <c r="CQ171" s="950"/>
      <c r="CR171" s="950"/>
      <c r="CS171" s="950"/>
      <c r="CT171" s="950"/>
      <c r="CU171" s="950"/>
      <c r="CV171" s="950"/>
      <c r="CW171" s="950"/>
      <c r="CX171" s="950"/>
      <c r="CY171" s="950"/>
      <c r="CZ171" s="950"/>
      <c r="DA171" s="950"/>
      <c r="DB171" s="950"/>
      <c r="DC171" s="950"/>
      <c r="DD171" s="950"/>
      <c r="DE171" s="950"/>
      <c r="DF171" s="950"/>
      <c r="DG171" s="950"/>
      <c r="DH171" s="950"/>
      <c r="DI171" s="950"/>
      <c r="DJ171" s="950"/>
      <c r="DK171" s="950"/>
      <c r="DL171" s="950"/>
      <c r="DM171" s="950"/>
      <c r="DN171" s="950"/>
      <c r="DO171" s="950"/>
      <c r="DP171" s="950"/>
      <c r="DQ171" s="950"/>
      <c r="DR171" s="950"/>
      <c r="DS171" s="950"/>
      <c r="DT171" s="950"/>
      <c r="DU171" s="950"/>
      <c r="DV171" s="950"/>
      <c r="DW171" s="950"/>
      <c r="DX171" s="950"/>
      <c r="DY171" s="950"/>
      <c r="DZ171" s="950"/>
      <c r="EA171" s="950"/>
      <c r="EB171" s="950"/>
      <c r="EC171" s="950"/>
      <c r="ED171" s="950"/>
      <c r="EE171" s="950"/>
      <c r="EF171" s="950"/>
    </row>
    <row r="172" spans="2:136" s="949" customFormat="1" ht="14.25" customHeight="1" x14ac:dyDescent="0.25">
      <c r="B172" s="226">
        <v>8</v>
      </c>
      <c r="C172" s="1330" t="s">
        <v>2358</v>
      </c>
      <c r="D172" s="1331"/>
      <c r="E172" s="1331"/>
      <c r="F172" s="1331"/>
      <c r="G172" s="1331"/>
      <c r="H172" s="1331"/>
      <c r="I172" s="1331"/>
      <c r="J172" s="1331"/>
      <c r="K172" s="1331"/>
      <c r="L172" s="1331"/>
      <c r="M172" s="1331"/>
      <c r="N172" s="1331"/>
      <c r="O172" s="1331"/>
      <c r="P172" s="1332"/>
      <c r="U172" s="993"/>
      <c r="V172" s="991"/>
      <c r="Y172" s="14"/>
      <c r="Z172" s="14"/>
      <c r="AA172" s="14"/>
      <c r="AB172" s="7"/>
      <c r="AC172" s="8"/>
      <c r="AD172" s="8"/>
      <c r="AE172" s="8"/>
      <c r="AF172" s="8"/>
      <c r="AG172" s="8"/>
      <c r="AH172" s="8"/>
      <c r="AI172" s="8"/>
      <c r="AJ172" s="8"/>
      <c r="AK172" s="8"/>
      <c r="AL172" s="8"/>
      <c r="AM172" s="8"/>
      <c r="AN172" s="8"/>
      <c r="AO172" s="8"/>
      <c r="AP172" s="8"/>
      <c r="AQ172" s="7"/>
      <c r="AR172" s="7"/>
      <c r="AS172" s="8"/>
      <c r="AT172" s="8"/>
      <c r="AU172" s="8"/>
      <c r="AV172" s="8"/>
      <c r="AW172" s="8"/>
      <c r="AX172" s="8"/>
      <c r="AY172" s="8"/>
      <c r="AZ172" s="8"/>
      <c r="BA172" s="8"/>
      <c r="BB172" s="8"/>
      <c r="BC172" s="8"/>
      <c r="BD172" s="8"/>
      <c r="BE172" s="8"/>
      <c r="BF172" s="8"/>
      <c r="BG172" s="7"/>
      <c r="BH172" s="950"/>
      <c r="BI172" s="950"/>
      <c r="BJ172" s="950"/>
      <c r="BK172" s="950"/>
      <c r="BL172" s="950"/>
      <c r="BM172" s="950"/>
      <c r="BN172" s="950"/>
      <c r="BO172" s="950"/>
      <c r="BP172" s="950"/>
      <c r="BQ172" s="950"/>
      <c r="BR172" s="950"/>
      <c r="BS172" s="950"/>
      <c r="BT172" s="950"/>
      <c r="BU172" s="950"/>
      <c r="BV172" s="950"/>
      <c r="BW172" s="950"/>
      <c r="BX172" s="950"/>
      <c r="BY172" s="950"/>
      <c r="BZ172" s="950"/>
      <c r="CA172" s="950"/>
      <c r="CB172" s="950"/>
      <c r="CC172" s="950"/>
      <c r="CD172" s="950"/>
      <c r="CE172" s="950"/>
      <c r="CF172" s="950"/>
      <c r="CG172" s="950"/>
      <c r="CH172" s="950"/>
      <c r="CI172" s="950"/>
      <c r="CJ172" s="950"/>
      <c r="CK172" s="950"/>
      <c r="CL172" s="950"/>
      <c r="CM172" s="950"/>
      <c r="CN172" s="950"/>
      <c r="CO172" s="950"/>
      <c r="CP172" s="950"/>
      <c r="CQ172" s="950"/>
      <c r="CR172" s="950"/>
      <c r="CS172" s="950"/>
      <c r="CT172" s="950"/>
      <c r="CU172" s="950"/>
      <c r="CV172" s="950"/>
      <c r="CW172" s="950"/>
      <c r="CX172" s="950"/>
      <c r="CY172" s="950"/>
      <c r="CZ172" s="950"/>
      <c r="DA172" s="950"/>
      <c r="DB172" s="950"/>
      <c r="DC172" s="950"/>
      <c r="DD172" s="950"/>
      <c r="DE172" s="950"/>
      <c r="DF172" s="950"/>
      <c r="DG172" s="950"/>
      <c r="DH172" s="950"/>
      <c r="DI172" s="950"/>
      <c r="DJ172" s="950"/>
      <c r="DK172" s="950"/>
      <c r="DL172" s="950"/>
      <c r="DM172" s="950"/>
      <c r="DN172" s="950"/>
      <c r="DO172" s="950"/>
      <c r="DP172" s="950"/>
      <c r="DQ172" s="950"/>
      <c r="DR172" s="950"/>
      <c r="DS172" s="950"/>
      <c r="DT172" s="950"/>
      <c r="DU172" s="950"/>
      <c r="DV172" s="950"/>
      <c r="DW172" s="950"/>
      <c r="DX172" s="950"/>
      <c r="DY172" s="950"/>
      <c r="DZ172" s="950"/>
      <c r="EA172" s="950"/>
      <c r="EB172" s="950"/>
      <c r="EC172" s="950"/>
      <c r="ED172" s="950"/>
      <c r="EE172" s="950"/>
      <c r="EF172" s="950"/>
    </row>
    <row r="173" spans="2:136" s="949" customFormat="1" ht="30" customHeight="1" x14ac:dyDescent="0.25">
      <c r="B173" s="226">
        <v>9</v>
      </c>
      <c r="C173" s="1330" t="s">
        <v>2359</v>
      </c>
      <c r="D173" s="1331"/>
      <c r="E173" s="1331"/>
      <c r="F173" s="1331"/>
      <c r="G173" s="1331"/>
      <c r="H173" s="1331"/>
      <c r="I173" s="1331"/>
      <c r="J173" s="1331"/>
      <c r="K173" s="1331"/>
      <c r="L173" s="1331"/>
      <c r="M173" s="1331"/>
      <c r="N173" s="1331"/>
      <c r="O173" s="1331"/>
      <c r="P173" s="1332"/>
      <c r="U173" s="993"/>
      <c r="V173" s="991"/>
      <c r="Y173" s="14"/>
      <c r="Z173" s="14"/>
      <c r="AA173" s="14"/>
      <c r="AB173" s="7"/>
      <c r="AC173" s="8"/>
      <c r="AD173" s="8"/>
      <c r="AE173" s="8"/>
      <c r="AF173" s="8"/>
      <c r="AG173" s="8"/>
      <c r="AH173" s="8"/>
      <c r="AI173" s="8"/>
      <c r="AJ173" s="8"/>
      <c r="AK173" s="8"/>
      <c r="AL173" s="8"/>
      <c r="AM173" s="8"/>
      <c r="AN173" s="8"/>
      <c r="AO173" s="8"/>
      <c r="AP173" s="8"/>
      <c r="AQ173" s="7"/>
      <c r="AR173" s="7"/>
      <c r="AS173" s="8"/>
      <c r="AT173" s="8"/>
      <c r="AU173" s="8"/>
      <c r="AV173" s="8"/>
      <c r="AW173" s="8"/>
      <c r="AX173" s="8"/>
      <c r="AY173" s="8"/>
      <c r="AZ173" s="8"/>
      <c r="BA173" s="8"/>
      <c r="BB173" s="8"/>
      <c r="BC173" s="8"/>
      <c r="BD173" s="8"/>
      <c r="BE173" s="8"/>
      <c r="BF173" s="8"/>
      <c r="BG173" s="7"/>
      <c r="BH173" s="950"/>
      <c r="BI173" s="950"/>
      <c r="BJ173" s="950"/>
      <c r="BK173" s="950"/>
      <c r="BL173" s="950"/>
      <c r="BM173" s="950"/>
      <c r="BN173" s="950"/>
      <c r="BO173" s="950"/>
      <c r="BP173" s="950"/>
      <c r="BQ173" s="950"/>
      <c r="BR173" s="950"/>
      <c r="BS173" s="950"/>
      <c r="BT173" s="950"/>
      <c r="BU173" s="950"/>
      <c r="BV173" s="950"/>
      <c r="BW173" s="950"/>
      <c r="BX173" s="950"/>
      <c r="BY173" s="950"/>
      <c r="BZ173" s="950"/>
      <c r="CA173" s="950"/>
      <c r="CB173" s="950"/>
      <c r="CC173" s="950"/>
      <c r="CD173" s="950"/>
      <c r="CE173" s="950"/>
      <c r="CF173" s="950"/>
      <c r="CG173" s="950"/>
      <c r="CH173" s="950"/>
      <c r="CI173" s="950"/>
      <c r="CJ173" s="950"/>
      <c r="CK173" s="950"/>
      <c r="CL173" s="950"/>
      <c r="CM173" s="950"/>
      <c r="CN173" s="950"/>
      <c r="CO173" s="950"/>
      <c r="CP173" s="950"/>
      <c r="CQ173" s="950"/>
      <c r="CR173" s="950"/>
      <c r="CS173" s="950"/>
      <c r="CT173" s="950"/>
      <c r="CU173" s="950"/>
      <c r="CV173" s="950"/>
      <c r="CW173" s="950"/>
      <c r="CX173" s="950"/>
      <c r="CY173" s="950"/>
      <c r="CZ173" s="950"/>
      <c r="DA173" s="950"/>
      <c r="DB173" s="950"/>
      <c r="DC173" s="950"/>
      <c r="DD173" s="950"/>
      <c r="DE173" s="950"/>
      <c r="DF173" s="950"/>
      <c r="DG173" s="950"/>
      <c r="DH173" s="950"/>
      <c r="DI173" s="950"/>
      <c r="DJ173" s="950"/>
      <c r="DK173" s="950"/>
      <c r="DL173" s="950"/>
      <c r="DM173" s="950"/>
      <c r="DN173" s="950"/>
      <c r="DO173" s="950"/>
      <c r="DP173" s="950"/>
      <c r="DQ173" s="950"/>
      <c r="DR173" s="950"/>
      <c r="DS173" s="950"/>
      <c r="DT173" s="950"/>
      <c r="DU173" s="950"/>
      <c r="DV173" s="950"/>
      <c r="DW173" s="950"/>
      <c r="DX173" s="950"/>
      <c r="DY173" s="950"/>
      <c r="DZ173" s="950"/>
      <c r="EA173" s="950"/>
      <c r="EB173" s="950"/>
      <c r="EC173" s="950"/>
      <c r="ED173" s="950"/>
      <c r="EE173" s="950"/>
      <c r="EF173" s="950"/>
    </row>
    <row r="174" spans="2:136" s="949" customFormat="1" ht="14.25" x14ac:dyDescent="0.25">
      <c r="B174" s="226">
        <v>11</v>
      </c>
      <c r="C174" s="1261" t="s">
        <v>2360</v>
      </c>
      <c r="D174" s="1262"/>
      <c r="E174" s="1262"/>
      <c r="F174" s="1262"/>
      <c r="G174" s="1262"/>
      <c r="H174" s="1262"/>
      <c r="I174" s="1262"/>
      <c r="J174" s="1262"/>
      <c r="K174" s="1262"/>
      <c r="L174" s="1262"/>
      <c r="M174" s="1262"/>
      <c r="N174" s="1262"/>
      <c r="O174" s="1262"/>
      <c r="P174" s="1263"/>
      <c r="U174" s="993"/>
      <c r="V174" s="991"/>
      <c r="Y174" s="14"/>
      <c r="Z174" s="14"/>
      <c r="AA174" s="14"/>
      <c r="AB174" s="7"/>
      <c r="AC174" s="8"/>
      <c r="AD174" s="8"/>
      <c r="AE174" s="8"/>
      <c r="AF174" s="8"/>
      <c r="AG174" s="8"/>
      <c r="AH174" s="8"/>
      <c r="AI174" s="8"/>
      <c r="AJ174" s="8"/>
      <c r="AK174" s="8"/>
      <c r="AL174" s="8"/>
      <c r="AM174" s="8"/>
      <c r="AN174" s="8"/>
      <c r="AO174" s="8"/>
      <c r="AP174" s="8"/>
      <c r="AQ174" s="7"/>
      <c r="AR174" s="7"/>
      <c r="AS174" s="8"/>
      <c r="AT174" s="8"/>
      <c r="AU174" s="8"/>
      <c r="AV174" s="8"/>
      <c r="AW174" s="8"/>
      <c r="AX174" s="8"/>
      <c r="AY174" s="8"/>
      <c r="AZ174" s="8"/>
      <c r="BA174" s="8"/>
      <c r="BB174" s="8"/>
      <c r="BC174" s="8"/>
      <c r="BD174" s="8"/>
      <c r="BE174" s="8"/>
      <c r="BF174" s="8"/>
      <c r="BG174" s="7"/>
      <c r="BH174" s="950"/>
      <c r="BI174" s="950"/>
      <c r="BJ174" s="950"/>
      <c r="BK174" s="950"/>
      <c r="BL174" s="950"/>
      <c r="BM174" s="950"/>
      <c r="BN174" s="950"/>
      <c r="BO174" s="950"/>
      <c r="BP174" s="950"/>
      <c r="BQ174" s="950"/>
      <c r="BR174" s="950"/>
      <c r="BS174" s="950"/>
      <c r="BT174" s="950"/>
      <c r="BU174" s="950"/>
      <c r="BV174" s="950"/>
      <c r="BW174" s="950"/>
      <c r="BX174" s="950"/>
      <c r="BY174" s="950"/>
      <c r="BZ174" s="950"/>
      <c r="CA174" s="950"/>
      <c r="CB174" s="950"/>
      <c r="CC174" s="950"/>
      <c r="CD174" s="950"/>
      <c r="CE174" s="950"/>
      <c r="CF174" s="950"/>
      <c r="CG174" s="950"/>
      <c r="CH174" s="950"/>
      <c r="CI174" s="950"/>
      <c r="CJ174" s="950"/>
      <c r="CK174" s="950"/>
      <c r="CL174" s="950"/>
      <c r="CM174" s="950"/>
      <c r="CN174" s="950"/>
      <c r="CO174" s="950"/>
      <c r="CP174" s="950"/>
      <c r="CQ174" s="950"/>
      <c r="CR174" s="950"/>
      <c r="CS174" s="950"/>
      <c r="CT174" s="950"/>
      <c r="CU174" s="950"/>
      <c r="CV174" s="950"/>
      <c r="CW174" s="950"/>
      <c r="CX174" s="950"/>
      <c r="CY174" s="950"/>
      <c r="CZ174" s="950"/>
      <c r="DA174" s="950"/>
      <c r="DB174" s="950"/>
      <c r="DC174" s="950"/>
      <c r="DD174" s="950"/>
      <c r="DE174" s="950"/>
      <c r="DF174" s="950"/>
      <c r="DG174" s="950"/>
      <c r="DH174" s="950"/>
      <c r="DI174" s="950"/>
      <c r="DJ174" s="950"/>
      <c r="DK174" s="950"/>
      <c r="DL174" s="950"/>
      <c r="DM174" s="950"/>
      <c r="DN174" s="950"/>
      <c r="DO174" s="950"/>
      <c r="DP174" s="950"/>
      <c r="DQ174" s="950"/>
      <c r="DR174" s="950"/>
      <c r="DS174" s="950"/>
      <c r="DT174" s="950"/>
      <c r="DU174" s="950"/>
      <c r="DV174" s="950"/>
      <c r="DW174" s="950"/>
      <c r="DX174" s="950"/>
      <c r="DY174" s="950"/>
      <c r="DZ174" s="950"/>
      <c r="EA174" s="950"/>
      <c r="EB174" s="950"/>
      <c r="EC174" s="950"/>
      <c r="ED174" s="950"/>
      <c r="EE174" s="950"/>
      <c r="EF174" s="950"/>
    </row>
    <row r="175" spans="2:136" s="949" customFormat="1" ht="14.25" x14ac:dyDescent="0.25">
      <c r="B175" s="800" t="s">
        <v>316</v>
      </c>
      <c r="C175" s="544" t="str">
        <f>$C$25</f>
        <v>Customer numbers</v>
      </c>
      <c r="D175" s="801"/>
      <c r="E175" s="801"/>
      <c r="F175" s="801"/>
      <c r="G175" s="801"/>
      <c r="H175" s="801"/>
      <c r="I175" s="801"/>
      <c r="J175" s="801"/>
      <c r="K175" s="801"/>
      <c r="L175" s="801"/>
      <c r="M175" s="801"/>
      <c r="N175" s="801"/>
      <c r="O175" s="801"/>
      <c r="P175" s="802"/>
      <c r="U175" s="993"/>
      <c r="V175" s="991"/>
      <c r="Y175" s="14"/>
      <c r="Z175" s="14"/>
      <c r="AA175" s="14"/>
      <c r="AB175" s="7"/>
      <c r="AC175" s="8"/>
      <c r="AD175" s="8"/>
      <c r="AE175" s="8"/>
      <c r="AF175" s="8"/>
      <c r="AG175" s="8"/>
      <c r="AH175" s="8"/>
      <c r="AI175" s="8"/>
      <c r="AJ175" s="8"/>
      <c r="AK175" s="8"/>
      <c r="AL175" s="8"/>
      <c r="AM175" s="8"/>
      <c r="AN175" s="8"/>
      <c r="AO175" s="8"/>
      <c r="AP175" s="8"/>
      <c r="AQ175" s="7"/>
      <c r="AR175" s="7"/>
      <c r="AS175" s="8"/>
      <c r="AT175" s="8"/>
      <c r="AU175" s="8"/>
      <c r="AV175" s="8"/>
      <c r="AW175" s="8"/>
      <c r="AX175" s="8"/>
      <c r="AY175" s="8"/>
      <c r="AZ175" s="8"/>
      <c r="BA175" s="8"/>
      <c r="BB175" s="8"/>
      <c r="BC175" s="8"/>
      <c r="BD175" s="8"/>
      <c r="BE175" s="8"/>
      <c r="BF175" s="8"/>
      <c r="BG175" s="7"/>
      <c r="BH175" s="950"/>
      <c r="BI175" s="950"/>
      <c r="BJ175" s="950"/>
      <c r="BK175" s="950"/>
      <c r="BL175" s="950"/>
      <c r="BM175" s="950"/>
      <c r="BN175" s="950"/>
      <c r="BO175" s="950"/>
      <c r="BP175" s="950"/>
      <c r="BQ175" s="950"/>
      <c r="BR175" s="950"/>
      <c r="BS175" s="950"/>
      <c r="BT175" s="950"/>
      <c r="BU175" s="950"/>
      <c r="BV175" s="950"/>
      <c r="BW175" s="950"/>
      <c r="BX175" s="950"/>
      <c r="BY175" s="950"/>
      <c r="BZ175" s="950"/>
      <c r="CA175" s="950"/>
      <c r="CB175" s="950"/>
      <c r="CC175" s="950"/>
      <c r="CD175" s="950"/>
      <c r="CE175" s="950"/>
      <c r="CF175" s="950"/>
      <c r="CG175" s="950"/>
      <c r="CH175" s="950"/>
      <c r="CI175" s="950"/>
      <c r="CJ175" s="950"/>
      <c r="CK175" s="950"/>
      <c r="CL175" s="950"/>
      <c r="CM175" s="950"/>
      <c r="CN175" s="950"/>
      <c r="CO175" s="950"/>
      <c r="CP175" s="950"/>
      <c r="CQ175" s="950"/>
      <c r="CR175" s="950"/>
      <c r="CS175" s="950"/>
      <c r="CT175" s="950"/>
      <c r="CU175" s="950"/>
      <c r="CV175" s="950"/>
      <c r="CW175" s="950"/>
      <c r="CX175" s="950"/>
      <c r="CY175" s="950"/>
      <c r="CZ175" s="950"/>
      <c r="DA175" s="950"/>
      <c r="DB175" s="950"/>
      <c r="DC175" s="950"/>
      <c r="DD175" s="950"/>
      <c r="DE175" s="950"/>
      <c r="DF175" s="950"/>
      <c r="DG175" s="950"/>
      <c r="DH175" s="950"/>
      <c r="DI175" s="950"/>
      <c r="DJ175" s="950"/>
      <c r="DK175" s="950"/>
      <c r="DL175" s="950"/>
      <c r="DM175" s="950"/>
      <c r="DN175" s="950"/>
      <c r="DO175" s="950"/>
      <c r="DP175" s="950"/>
      <c r="DQ175" s="950"/>
      <c r="DR175" s="950"/>
      <c r="DS175" s="950"/>
      <c r="DT175" s="950"/>
      <c r="DU175" s="950"/>
      <c r="DV175" s="950"/>
      <c r="DW175" s="950"/>
      <c r="DX175" s="950"/>
      <c r="DY175" s="950"/>
      <c r="DZ175" s="950"/>
      <c r="EA175" s="950"/>
      <c r="EB175" s="950"/>
      <c r="EC175" s="950"/>
      <c r="ED175" s="950"/>
      <c r="EE175" s="950"/>
      <c r="EF175" s="950"/>
    </row>
    <row r="176" spans="2:136" s="949" customFormat="1" ht="90" customHeight="1" x14ac:dyDescent="0.25">
      <c r="B176" s="226">
        <v>15</v>
      </c>
      <c r="C176" s="1261" t="s">
        <v>2361</v>
      </c>
      <c r="D176" s="1262"/>
      <c r="E176" s="1262"/>
      <c r="F176" s="1262"/>
      <c r="G176" s="1262"/>
      <c r="H176" s="1262"/>
      <c r="I176" s="1262"/>
      <c r="J176" s="1262"/>
      <c r="K176" s="1262"/>
      <c r="L176" s="1262"/>
      <c r="M176" s="1262"/>
      <c r="N176" s="1262"/>
      <c r="O176" s="1262"/>
      <c r="P176" s="1263"/>
      <c r="U176" s="993"/>
      <c r="V176" s="991"/>
      <c r="Y176" s="14"/>
      <c r="Z176" s="14"/>
      <c r="AA176" s="14"/>
      <c r="AB176" s="7"/>
      <c r="AC176" s="8"/>
      <c r="AD176" s="8"/>
      <c r="AE176" s="8"/>
      <c r="AF176" s="8"/>
      <c r="AG176" s="8"/>
      <c r="AH176" s="8"/>
      <c r="AI176" s="8"/>
      <c r="AJ176" s="8"/>
      <c r="AK176" s="8"/>
      <c r="AL176" s="8"/>
      <c r="AM176" s="8"/>
      <c r="AN176" s="8"/>
      <c r="AO176" s="8"/>
      <c r="AP176" s="8"/>
      <c r="AQ176" s="7"/>
      <c r="AR176" s="7"/>
      <c r="AS176" s="8"/>
      <c r="AT176" s="8"/>
      <c r="AU176" s="8"/>
      <c r="AV176" s="8"/>
      <c r="AW176" s="8"/>
      <c r="AX176" s="8"/>
      <c r="AY176" s="8"/>
      <c r="AZ176" s="8"/>
      <c r="BA176" s="8"/>
      <c r="BB176" s="8"/>
      <c r="BC176" s="8"/>
      <c r="BD176" s="8"/>
      <c r="BE176" s="8"/>
      <c r="BF176" s="8"/>
      <c r="BG176" s="7"/>
      <c r="BH176" s="950"/>
      <c r="BI176" s="950"/>
      <c r="BJ176" s="950"/>
      <c r="BK176" s="950"/>
      <c r="BL176" s="950"/>
      <c r="BM176" s="950"/>
      <c r="BN176" s="950"/>
      <c r="BO176" s="950"/>
      <c r="BP176" s="950"/>
      <c r="BQ176" s="950"/>
      <c r="BR176" s="950"/>
      <c r="BS176" s="950"/>
      <c r="BT176" s="950"/>
      <c r="BU176" s="950"/>
      <c r="BV176" s="950"/>
      <c r="BW176" s="950"/>
      <c r="BX176" s="950"/>
      <c r="BY176" s="950"/>
      <c r="BZ176" s="950"/>
      <c r="CA176" s="950"/>
      <c r="CB176" s="950"/>
      <c r="CC176" s="950"/>
      <c r="CD176" s="950"/>
      <c r="CE176" s="950"/>
      <c r="CF176" s="950"/>
      <c r="CG176" s="950"/>
      <c r="CH176" s="950"/>
      <c r="CI176" s="950"/>
      <c r="CJ176" s="950"/>
      <c r="CK176" s="950"/>
      <c r="CL176" s="950"/>
      <c r="CM176" s="950"/>
      <c r="CN176" s="950"/>
      <c r="CO176" s="950"/>
      <c r="CP176" s="950"/>
      <c r="CQ176" s="950"/>
      <c r="CR176" s="950"/>
      <c r="CS176" s="950"/>
      <c r="CT176" s="950"/>
      <c r="CU176" s="950"/>
      <c r="CV176" s="950"/>
      <c r="CW176" s="950"/>
      <c r="CX176" s="950"/>
      <c r="CY176" s="950"/>
      <c r="CZ176" s="950"/>
      <c r="DA176" s="950"/>
      <c r="DB176" s="950"/>
      <c r="DC176" s="950"/>
      <c r="DD176" s="950"/>
      <c r="DE176" s="950"/>
      <c r="DF176" s="950"/>
      <c r="DG176" s="950"/>
      <c r="DH176" s="950"/>
      <c r="DI176" s="950"/>
      <c r="DJ176" s="950"/>
      <c r="DK176" s="950"/>
      <c r="DL176" s="950"/>
      <c r="DM176" s="950"/>
      <c r="DN176" s="950"/>
      <c r="DO176" s="950"/>
      <c r="DP176" s="950"/>
      <c r="DQ176" s="950"/>
      <c r="DR176" s="950"/>
      <c r="DS176" s="950"/>
      <c r="DT176" s="950"/>
      <c r="DU176" s="950"/>
      <c r="DV176" s="950"/>
      <c r="DW176" s="950"/>
      <c r="DX176" s="950"/>
      <c r="DY176" s="950"/>
      <c r="DZ176" s="950"/>
      <c r="EA176" s="950"/>
      <c r="EB176" s="950"/>
      <c r="EC176" s="950"/>
      <c r="ED176" s="950"/>
      <c r="EE176" s="950"/>
      <c r="EF176" s="950"/>
    </row>
    <row r="177" spans="2:136" s="949" customFormat="1" ht="14.25" x14ac:dyDescent="0.25">
      <c r="B177" s="800" t="s">
        <v>321</v>
      </c>
      <c r="C177" s="544" t="str">
        <f>$C$28</f>
        <v>Operating expenditure part funded through wholesale</v>
      </c>
      <c r="D177" s="801"/>
      <c r="E177" s="801"/>
      <c r="F177" s="801"/>
      <c r="G177" s="801"/>
      <c r="H177" s="801"/>
      <c r="I177" s="801"/>
      <c r="J177" s="801"/>
      <c r="K177" s="801"/>
      <c r="L177" s="801"/>
      <c r="M177" s="801"/>
      <c r="N177" s="801"/>
      <c r="O177" s="801"/>
      <c r="P177" s="802"/>
      <c r="U177" s="993"/>
      <c r="V177" s="991"/>
      <c r="Y177" s="14"/>
      <c r="Z177" s="14"/>
      <c r="AA177" s="14"/>
      <c r="AB177" s="7"/>
      <c r="AC177" s="8"/>
      <c r="AD177" s="8"/>
      <c r="AE177" s="8"/>
      <c r="AF177" s="8"/>
      <c r="AG177" s="8"/>
      <c r="AH177" s="8"/>
      <c r="AI177" s="8"/>
      <c r="AJ177" s="8"/>
      <c r="AK177" s="8"/>
      <c r="AL177" s="8"/>
      <c r="AM177" s="8"/>
      <c r="AN177" s="8"/>
      <c r="AO177" s="8"/>
      <c r="AP177" s="8"/>
      <c r="AQ177" s="7"/>
      <c r="AR177" s="7"/>
      <c r="AS177" s="8"/>
      <c r="AT177" s="8"/>
      <c r="AU177" s="8"/>
      <c r="AV177" s="8"/>
      <c r="AW177" s="8"/>
      <c r="AX177" s="8"/>
      <c r="AY177" s="8"/>
      <c r="AZ177" s="8"/>
      <c r="BA177" s="8"/>
      <c r="BB177" s="8"/>
      <c r="BC177" s="8"/>
      <c r="BD177" s="8"/>
      <c r="BE177" s="8"/>
      <c r="BF177" s="8"/>
      <c r="BG177" s="7"/>
      <c r="BH177" s="950"/>
      <c r="BI177" s="950"/>
      <c r="BJ177" s="950"/>
      <c r="BK177" s="950"/>
      <c r="BL177" s="950"/>
      <c r="BM177" s="950"/>
      <c r="BN177" s="950"/>
      <c r="BO177" s="950"/>
      <c r="BP177" s="950"/>
      <c r="BQ177" s="950"/>
      <c r="BR177" s="950"/>
      <c r="BS177" s="950"/>
      <c r="BT177" s="950"/>
      <c r="BU177" s="950"/>
      <c r="BV177" s="950"/>
      <c r="BW177" s="950"/>
      <c r="BX177" s="950"/>
      <c r="BY177" s="950"/>
      <c r="BZ177" s="950"/>
      <c r="CA177" s="950"/>
      <c r="CB177" s="950"/>
      <c r="CC177" s="950"/>
      <c r="CD177" s="950"/>
      <c r="CE177" s="950"/>
      <c r="CF177" s="950"/>
      <c r="CG177" s="950"/>
      <c r="CH177" s="950"/>
      <c r="CI177" s="950"/>
      <c r="CJ177" s="950"/>
      <c r="CK177" s="950"/>
      <c r="CL177" s="950"/>
      <c r="CM177" s="950"/>
      <c r="CN177" s="950"/>
      <c r="CO177" s="950"/>
      <c r="CP177" s="950"/>
      <c r="CQ177" s="950"/>
      <c r="CR177" s="950"/>
      <c r="CS177" s="950"/>
      <c r="CT177" s="950"/>
      <c r="CU177" s="950"/>
      <c r="CV177" s="950"/>
      <c r="CW177" s="950"/>
      <c r="CX177" s="950"/>
      <c r="CY177" s="950"/>
      <c r="CZ177" s="950"/>
      <c r="DA177" s="950"/>
      <c r="DB177" s="950"/>
      <c r="DC177" s="950"/>
      <c r="DD177" s="950"/>
      <c r="DE177" s="950"/>
      <c r="DF177" s="950"/>
      <c r="DG177" s="950"/>
      <c r="DH177" s="950"/>
      <c r="DI177" s="950"/>
      <c r="DJ177" s="950"/>
      <c r="DK177" s="950"/>
      <c r="DL177" s="950"/>
      <c r="DM177" s="950"/>
      <c r="DN177" s="950"/>
      <c r="DO177" s="950"/>
      <c r="DP177" s="950"/>
      <c r="DQ177" s="950"/>
      <c r="DR177" s="950"/>
      <c r="DS177" s="950"/>
      <c r="DT177" s="950"/>
      <c r="DU177" s="950"/>
      <c r="DV177" s="950"/>
      <c r="DW177" s="950"/>
      <c r="DX177" s="950"/>
      <c r="DY177" s="950"/>
      <c r="DZ177" s="950"/>
      <c r="EA177" s="950"/>
      <c r="EB177" s="950"/>
      <c r="EC177" s="950"/>
      <c r="ED177" s="950"/>
      <c r="EE177" s="950"/>
      <c r="EF177" s="950"/>
    </row>
    <row r="178" spans="2:136" s="949" customFormat="1" ht="110.25" customHeight="1" x14ac:dyDescent="0.25">
      <c r="B178" s="226">
        <v>16</v>
      </c>
      <c r="C178" s="1261" t="s">
        <v>2362</v>
      </c>
      <c r="D178" s="1262"/>
      <c r="E178" s="1262"/>
      <c r="F178" s="1262"/>
      <c r="G178" s="1262"/>
      <c r="H178" s="1262"/>
      <c r="I178" s="1262"/>
      <c r="J178" s="1262"/>
      <c r="K178" s="1262"/>
      <c r="L178" s="1262"/>
      <c r="M178" s="1262"/>
      <c r="N178" s="1262"/>
      <c r="O178" s="1262"/>
      <c r="P178" s="1263"/>
      <c r="U178" s="993"/>
      <c r="V178" s="991"/>
      <c r="Y178" s="14"/>
      <c r="Z178" s="14"/>
      <c r="AA178" s="14"/>
      <c r="AB178" s="7"/>
      <c r="AC178" s="8"/>
      <c r="AD178" s="8"/>
      <c r="AE178" s="8"/>
      <c r="AF178" s="8"/>
      <c r="AG178" s="8"/>
      <c r="AH178" s="8"/>
      <c r="AI178" s="8"/>
      <c r="AJ178" s="8"/>
      <c r="AK178" s="8"/>
      <c r="AL178" s="8"/>
      <c r="AM178" s="8"/>
      <c r="AN178" s="8"/>
      <c r="AO178" s="8"/>
      <c r="AP178" s="8"/>
      <c r="AQ178" s="7"/>
      <c r="AR178" s="7"/>
      <c r="AS178" s="8"/>
      <c r="AT178" s="8"/>
      <c r="AU178" s="8"/>
      <c r="AV178" s="8"/>
      <c r="AW178" s="8"/>
      <c r="AX178" s="8"/>
      <c r="AY178" s="8"/>
      <c r="AZ178" s="8"/>
      <c r="BA178" s="8"/>
      <c r="BB178" s="8"/>
      <c r="BC178" s="8"/>
      <c r="BD178" s="8"/>
      <c r="BE178" s="8"/>
      <c r="BF178" s="8"/>
      <c r="BG178" s="7"/>
      <c r="BH178" s="950"/>
      <c r="BI178" s="950"/>
      <c r="BJ178" s="950"/>
      <c r="BK178" s="950"/>
      <c r="BL178" s="950"/>
      <c r="BM178" s="950"/>
      <c r="BN178" s="950"/>
      <c r="BO178" s="950"/>
      <c r="BP178" s="950"/>
      <c r="BQ178" s="950"/>
      <c r="BR178" s="950"/>
      <c r="BS178" s="950"/>
      <c r="BT178" s="950"/>
      <c r="BU178" s="950"/>
      <c r="BV178" s="950"/>
      <c r="BW178" s="950"/>
      <c r="BX178" s="950"/>
      <c r="BY178" s="950"/>
      <c r="BZ178" s="950"/>
      <c r="CA178" s="950"/>
      <c r="CB178" s="950"/>
      <c r="CC178" s="950"/>
      <c r="CD178" s="950"/>
      <c r="CE178" s="950"/>
      <c r="CF178" s="950"/>
      <c r="CG178" s="950"/>
      <c r="CH178" s="950"/>
      <c r="CI178" s="950"/>
      <c r="CJ178" s="950"/>
      <c r="CK178" s="950"/>
      <c r="CL178" s="950"/>
      <c r="CM178" s="950"/>
      <c r="CN178" s="950"/>
      <c r="CO178" s="950"/>
      <c r="CP178" s="950"/>
      <c r="CQ178" s="950"/>
      <c r="CR178" s="950"/>
      <c r="CS178" s="950"/>
      <c r="CT178" s="950"/>
      <c r="CU178" s="950"/>
      <c r="CV178" s="950"/>
      <c r="CW178" s="950"/>
      <c r="CX178" s="950"/>
      <c r="CY178" s="950"/>
      <c r="CZ178" s="950"/>
      <c r="DA178" s="950"/>
      <c r="DB178" s="950"/>
      <c r="DC178" s="950"/>
      <c r="DD178" s="950"/>
      <c r="DE178" s="950"/>
      <c r="DF178" s="950"/>
      <c r="DG178" s="950"/>
      <c r="DH178" s="950"/>
      <c r="DI178" s="950"/>
      <c r="DJ178" s="950"/>
      <c r="DK178" s="950"/>
      <c r="DL178" s="950"/>
      <c r="DM178" s="950"/>
      <c r="DN178" s="950"/>
      <c r="DO178" s="950"/>
      <c r="DP178" s="950"/>
      <c r="DQ178" s="950"/>
      <c r="DR178" s="950"/>
      <c r="DS178" s="950"/>
      <c r="DT178" s="950"/>
      <c r="DU178" s="950"/>
      <c r="DV178" s="950"/>
      <c r="DW178" s="950"/>
      <c r="DX178" s="950"/>
      <c r="DY178" s="950"/>
      <c r="DZ178" s="950"/>
      <c r="EA178" s="950"/>
      <c r="EB178" s="950"/>
      <c r="EC178" s="950"/>
      <c r="ED178" s="950"/>
      <c r="EE178" s="950"/>
      <c r="EF178" s="950"/>
    </row>
    <row r="179" spans="2:136" s="949" customFormat="1" ht="15" customHeight="1" x14ac:dyDescent="0.25">
      <c r="B179" s="226">
        <v>17</v>
      </c>
      <c r="C179" s="1261" t="s">
        <v>2363</v>
      </c>
      <c r="D179" s="1262"/>
      <c r="E179" s="1262"/>
      <c r="F179" s="1262"/>
      <c r="G179" s="1262"/>
      <c r="H179" s="1262"/>
      <c r="I179" s="1262"/>
      <c r="J179" s="1262"/>
      <c r="K179" s="1262"/>
      <c r="L179" s="1262"/>
      <c r="M179" s="1262"/>
      <c r="N179" s="1262"/>
      <c r="O179" s="1262"/>
      <c r="P179" s="1263"/>
      <c r="U179" s="993"/>
      <c r="V179" s="991"/>
      <c r="Y179" s="14"/>
      <c r="Z179" s="14"/>
      <c r="AA179" s="14"/>
      <c r="AB179" s="7"/>
      <c r="AC179" s="8"/>
      <c r="AD179" s="8"/>
      <c r="AE179" s="8"/>
      <c r="AF179" s="8"/>
      <c r="AG179" s="8"/>
      <c r="AH179" s="8"/>
      <c r="AI179" s="8"/>
      <c r="AJ179" s="8"/>
      <c r="AK179" s="8"/>
      <c r="AL179" s="8"/>
      <c r="AM179" s="8"/>
      <c r="AN179" s="8"/>
      <c r="AO179" s="8"/>
      <c r="AP179" s="8"/>
      <c r="AQ179" s="7"/>
      <c r="AR179" s="7"/>
      <c r="AS179" s="8"/>
      <c r="AT179" s="8"/>
      <c r="AU179" s="8"/>
      <c r="AV179" s="8"/>
      <c r="AW179" s="8"/>
      <c r="AX179" s="8"/>
      <c r="AY179" s="8"/>
      <c r="AZ179" s="8"/>
      <c r="BA179" s="8"/>
      <c r="BB179" s="8"/>
      <c r="BC179" s="8"/>
      <c r="BD179" s="8"/>
      <c r="BE179" s="8"/>
      <c r="BF179" s="8"/>
      <c r="BG179" s="7"/>
      <c r="BH179" s="950"/>
      <c r="BI179" s="950"/>
      <c r="BJ179" s="950"/>
      <c r="BK179" s="950"/>
      <c r="BL179" s="950"/>
      <c r="BM179" s="950"/>
      <c r="BN179" s="950"/>
      <c r="BO179" s="950"/>
      <c r="BP179" s="950"/>
      <c r="BQ179" s="950"/>
      <c r="BR179" s="950"/>
      <c r="BS179" s="950"/>
      <c r="BT179" s="950"/>
      <c r="BU179" s="950"/>
      <c r="BV179" s="950"/>
      <c r="BW179" s="950"/>
      <c r="BX179" s="950"/>
      <c r="BY179" s="950"/>
      <c r="BZ179" s="950"/>
      <c r="CA179" s="950"/>
      <c r="CB179" s="950"/>
      <c r="CC179" s="950"/>
      <c r="CD179" s="950"/>
      <c r="CE179" s="950"/>
      <c r="CF179" s="950"/>
      <c r="CG179" s="950"/>
      <c r="CH179" s="950"/>
      <c r="CI179" s="950"/>
      <c r="CJ179" s="950"/>
      <c r="CK179" s="950"/>
      <c r="CL179" s="950"/>
      <c r="CM179" s="950"/>
      <c r="CN179" s="950"/>
      <c r="CO179" s="950"/>
      <c r="CP179" s="950"/>
      <c r="CQ179" s="950"/>
      <c r="CR179" s="950"/>
      <c r="CS179" s="950"/>
      <c r="CT179" s="950"/>
      <c r="CU179" s="950"/>
      <c r="CV179" s="950"/>
      <c r="CW179" s="950"/>
      <c r="CX179" s="950"/>
      <c r="CY179" s="950"/>
      <c r="CZ179" s="950"/>
      <c r="DA179" s="950"/>
      <c r="DB179" s="950"/>
      <c r="DC179" s="950"/>
      <c r="DD179" s="950"/>
      <c r="DE179" s="950"/>
      <c r="DF179" s="950"/>
      <c r="DG179" s="950"/>
      <c r="DH179" s="950"/>
      <c r="DI179" s="950"/>
      <c r="DJ179" s="950"/>
      <c r="DK179" s="950"/>
      <c r="DL179" s="950"/>
      <c r="DM179" s="950"/>
      <c r="DN179" s="950"/>
      <c r="DO179" s="950"/>
      <c r="DP179" s="950"/>
      <c r="DQ179" s="950"/>
      <c r="DR179" s="950"/>
      <c r="DS179" s="950"/>
      <c r="DT179" s="950"/>
      <c r="DU179" s="950"/>
      <c r="DV179" s="950"/>
      <c r="DW179" s="950"/>
      <c r="DX179" s="950"/>
      <c r="DY179" s="950"/>
      <c r="DZ179" s="950"/>
      <c r="EA179" s="950"/>
      <c r="EB179" s="950"/>
      <c r="EC179" s="950"/>
      <c r="ED179" s="950"/>
      <c r="EE179" s="950"/>
      <c r="EF179" s="950"/>
    </row>
    <row r="180" spans="2:136" s="949" customFormat="1" ht="45" customHeight="1" x14ac:dyDescent="0.25">
      <c r="B180" s="226">
        <v>18</v>
      </c>
      <c r="C180" s="1261" t="s">
        <v>2364</v>
      </c>
      <c r="D180" s="1262"/>
      <c r="E180" s="1262"/>
      <c r="F180" s="1262"/>
      <c r="G180" s="1262"/>
      <c r="H180" s="1262"/>
      <c r="I180" s="1262"/>
      <c r="J180" s="1262"/>
      <c r="K180" s="1262"/>
      <c r="L180" s="1262"/>
      <c r="M180" s="1262"/>
      <c r="N180" s="1262"/>
      <c r="O180" s="1262"/>
      <c r="P180" s="1263"/>
      <c r="U180" s="993"/>
      <c r="V180" s="991"/>
      <c r="Y180" s="14"/>
      <c r="Z180" s="14"/>
      <c r="AA180" s="14"/>
      <c r="AB180" s="7"/>
      <c r="AC180" s="8"/>
      <c r="AD180" s="8"/>
      <c r="AE180" s="8"/>
      <c r="AF180" s="8"/>
      <c r="AG180" s="8"/>
      <c r="AH180" s="8"/>
      <c r="AI180" s="8"/>
      <c r="AJ180" s="8"/>
      <c r="AK180" s="8"/>
      <c r="AL180" s="8"/>
      <c r="AM180" s="8"/>
      <c r="AN180" s="8"/>
      <c r="AO180" s="8"/>
      <c r="AP180" s="8"/>
      <c r="AQ180" s="7"/>
      <c r="AR180" s="7"/>
      <c r="AS180" s="8"/>
      <c r="AT180" s="8"/>
      <c r="AU180" s="8"/>
      <c r="AV180" s="8"/>
      <c r="AW180" s="8"/>
      <c r="AX180" s="8"/>
      <c r="AY180" s="8"/>
      <c r="AZ180" s="8"/>
      <c r="BA180" s="8"/>
      <c r="BB180" s="8"/>
      <c r="BC180" s="8"/>
      <c r="BD180" s="8"/>
      <c r="BE180" s="8"/>
      <c r="BF180" s="8"/>
      <c r="BG180" s="7"/>
      <c r="BH180" s="950"/>
      <c r="BI180" s="950"/>
      <c r="BJ180" s="950"/>
      <c r="BK180" s="950"/>
      <c r="BL180" s="950"/>
      <c r="BM180" s="950"/>
      <c r="BN180" s="950"/>
      <c r="BO180" s="950"/>
      <c r="BP180" s="950"/>
      <c r="BQ180" s="950"/>
      <c r="BR180" s="950"/>
      <c r="BS180" s="950"/>
      <c r="BT180" s="950"/>
      <c r="BU180" s="950"/>
      <c r="BV180" s="950"/>
      <c r="BW180" s="950"/>
      <c r="BX180" s="950"/>
      <c r="BY180" s="950"/>
      <c r="BZ180" s="950"/>
      <c r="CA180" s="950"/>
      <c r="CB180" s="950"/>
      <c r="CC180" s="950"/>
      <c r="CD180" s="950"/>
      <c r="CE180" s="950"/>
      <c r="CF180" s="950"/>
      <c r="CG180" s="950"/>
      <c r="CH180" s="950"/>
      <c r="CI180" s="950"/>
      <c r="CJ180" s="950"/>
      <c r="CK180" s="950"/>
      <c r="CL180" s="950"/>
      <c r="CM180" s="950"/>
      <c r="CN180" s="950"/>
      <c r="CO180" s="950"/>
      <c r="CP180" s="950"/>
      <c r="CQ180" s="950"/>
      <c r="CR180" s="950"/>
      <c r="CS180" s="950"/>
      <c r="CT180" s="950"/>
      <c r="CU180" s="950"/>
      <c r="CV180" s="950"/>
      <c r="CW180" s="950"/>
      <c r="CX180" s="950"/>
      <c r="CY180" s="950"/>
      <c r="CZ180" s="950"/>
      <c r="DA180" s="950"/>
      <c r="DB180" s="950"/>
      <c r="DC180" s="950"/>
      <c r="DD180" s="950"/>
      <c r="DE180" s="950"/>
      <c r="DF180" s="950"/>
      <c r="DG180" s="950"/>
      <c r="DH180" s="950"/>
      <c r="DI180" s="950"/>
      <c r="DJ180" s="950"/>
      <c r="DK180" s="950"/>
      <c r="DL180" s="950"/>
      <c r="DM180" s="950"/>
      <c r="DN180" s="950"/>
      <c r="DO180" s="950"/>
      <c r="DP180" s="950"/>
      <c r="DQ180" s="950"/>
      <c r="DR180" s="950"/>
      <c r="DS180" s="950"/>
      <c r="DT180" s="950"/>
      <c r="DU180" s="950"/>
      <c r="DV180" s="950"/>
      <c r="DW180" s="950"/>
      <c r="DX180" s="950"/>
      <c r="DY180" s="950"/>
      <c r="DZ180" s="950"/>
      <c r="EA180" s="950"/>
      <c r="EB180" s="950"/>
      <c r="EC180" s="950"/>
      <c r="ED180" s="950"/>
      <c r="EE180" s="950"/>
      <c r="EF180" s="950"/>
    </row>
    <row r="181" spans="2:136" s="949" customFormat="1" ht="90" customHeight="1" x14ac:dyDescent="0.25">
      <c r="B181" s="226">
        <v>19</v>
      </c>
      <c r="C181" s="1261" t="s">
        <v>2365</v>
      </c>
      <c r="D181" s="1262"/>
      <c r="E181" s="1262"/>
      <c r="F181" s="1262"/>
      <c r="G181" s="1262"/>
      <c r="H181" s="1262"/>
      <c r="I181" s="1262"/>
      <c r="J181" s="1262"/>
      <c r="K181" s="1262"/>
      <c r="L181" s="1262"/>
      <c r="M181" s="1262"/>
      <c r="N181" s="1262"/>
      <c r="O181" s="1262"/>
      <c r="P181" s="1263"/>
      <c r="U181" s="993"/>
      <c r="V181" s="991"/>
      <c r="Y181" s="14"/>
      <c r="Z181" s="14"/>
      <c r="AA181" s="14"/>
      <c r="AB181" s="7"/>
      <c r="AC181" s="8"/>
      <c r="AD181" s="8"/>
      <c r="AE181" s="8"/>
      <c r="AF181" s="8"/>
      <c r="AG181" s="8"/>
      <c r="AH181" s="8"/>
      <c r="AI181" s="8"/>
      <c r="AJ181" s="8"/>
      <c r="AK181" s="8"/>
      <c r="AL181" s="8"/>
      <c r="AM181" s="8"/>
      <c r="AN181" s="8"/>
      <c r="AO181" s="8"/>
      <c r="AP181" s="8"/>
      <c r="AQ181" s="7"/>
      <c r="AR181" s="7"/>
      <c r="AS181" s="8"/>
      <c r="AT181" s="8"/>
      <c r="AU181" s="8"/>
      <c r="AV181" s="8"/>
      <c r="AW181" s="8"/>
      <c r="AX181" s="8"/>
      <c r="AY181" s="8"/>
      <c r="AZ181" s="8"/>
      <c r="BA181" s="8"/>
      <c r="BB181" s="8"/>
      <c r="BC181" s="8"/>
      <c r="BD181" s="8"/>
      <c r="BE181" s="8"/>
      <c r="BF181" s="8"/>
      <c r="BG181" s="7"/>
      <c r="BH181" s="950"/>
      <c r="BI181" s="950"/>
      <c r="BJ181" s="950"/>
      <c r="BK181" s="950"/>
      <c r="BL181" s="950"/>
      <c r="BM181" s="950"/>
      <c r="BN181" s="950"/>
      <c r="BO181" s="950"/>
      <c r="BP181" s="950"/>
      <c r="BQ181" s="950"/>
      <c r="BR181" s="950"/>
      <c r="BS181" s="950"/>
      <c r="BT181" s="950"/>
      <c r="BU181" s="950"/>
      <c r="BV181" s="950"/>
      <c r="BW181" s="950"/>
      <c r="BX181" s="950"/>
      <c r="BY181" s="950"/>
      <c r="BZ181" s="950"/>
      <c r="CA181" s="950"/>
      <c r="CB181" s="950"/>
      <c r="CC181" s="950"/>
      <c r="CD181" s="950"/>
      <c r="CE181" s="950"/>
      <c r="CF181" s="950"/>
      <c r="CG181" s="950"/>
      <c r="CH181" s="950"/>
      <c r="CI181" s="950"/>
      <c r="CJ181" s="950"/>
      <c r="CK181" s="950"/>
      <c r="CL181" s="950"/>
      <c r="CM181" s="950"/>
      <c r="CN181" s="950"/>
      <c r="CO181" s="950"/>
      <c r="CP181" s="950"/>
      <c r="CQ181" s="950"/>
      <c r="CR181" s="950"/>
      <c r="CS181" s="950"/>
      <c r="CT181" s="950"/>
      <c r="CU181" s="950"/>
      <c r="CV181" s="950"/>
      <c r="CW181" s="950"/>
      <c r="CX181" s="950"/>
      <c r="CY181" s="950"/>
      <c r="CZ181" s="950"/>
      <c r="DA181" s="950"/>
      <c r="DB181" s="950"/>
      <c r="DC181" s="950"/>
      <c r="DD181" s="950"/>
      <c r="DE181" s="950"/>
      <c r="DF181" s="950"/>
      <c r="DG181" s="950"/>
      <c r="DH181" s="950"/>
      <c r="DI181" s="950"/>
      <c r="DJ181" s="950"/>
      <c r="DK181" s="950"/>
      <c r="DL181" s="950"/>
      <c r="DM181" s="950"/>
      <c r="DN181" s="950"/>
      <c r="DO181" s="950"/>
      <c r="DP181" s="950"/>
      <c r="DQ181" s="950"/>
      <c r="DR181" s="950"/>
      <c r="DS181" s="950"/>
      <c r="DT181" s="950"/>
      <c r="DU181" s="950"/>
      <c r="DV181" s="950"/>
      <c r="DW181" s="950"/>
      <c r="DX181" s="950"/>
      <c r="DY181" s="950"/>
      <c r="DZ181" s="950"/>
      <c r="EA181" s="950"/>
      <c r="EB181" s="950"/>
      <c r="EC181" s="950"/>
      <c r="ED181" s="950"/>
      <c r="EE181" s="950"/>
      <c r="EF181" s="950"/>
    </row>
    <row r="182" spans="2:136" s="949" customFormat="1" ht="15" customHeight="1" x14ac:dyDescent="0.25">
      <c r="B182" s="226">
        <v>20</v>
      </c>
      <c r="C182" s="1261" t="s">
        <v>2366</v>
      </c>
      <c r="D182" s="1262"/>
      <c r="E182" s="1262"/>
      <c r="F182" s="1262"/>
      <c r="G182" s="1262"/>
      <c r="H182" s="1262"/>
      <c r="I182" s="1262"/>
      <c r="J182" s="1262"/>
      <c r="K182" s="1262"/>
      <c r="L182" s="1262"/>
      <c r="M182" s="1262"/>
      <c r="N182" s="1262"/>
      <c r="O182" s="1262"/>
      <c r="P182" s="1263"/>
      <c r="U182" s="993"/>
      <c r="V182" s="991"/>
      <c r="Y182" s="14"/>
      <c r="Z182" s="14"/>
      <c r="AA182" s="14"/>
      <c r="AB182" s="7"/>
      <c r="AC182" s="8"/>
      <c r="AD182" s="8"/>
      <c r="AE182" s="8"/>
      <c r="AF182" s="8"/>
      <c r="AG182" s="8"/>
      <c r="AH182" s="8"/>
      <c r="AI182" s="8"/>
      <c r="AJ182" s="8"/>
      <c r="AK182" s="8"/>
      <c r="AL182" s="8"/>
      <c r="AM182" s="8"/>
      <c r="AN182" s="8"/>
      <c r="AO182" s="8"/>
      <c r="AP182" s="8"/>
      <c r="AQ182" s="7"/>
      <c r="AR182" s="7"/>
      <c r="AS182" s="8"/>
      <c r="AT182" s="8"/>
      <c r="AU182" s="8"/>
      <c r="AV182" s="8"/>
      <c r="AW182" s="8"/>
      <c r="AX182" s="8"/>
      <c r="AY182" s="8"/>
      <c r="AZ182" s="8"/>
      <c r="BA182" s="8"/>
      <c r="BB182" s="8"/>
      <c r="BC182" s="8"/>
      <c r="BD182" s="8"/>
      <c r="BE182" s="8"/>
      <c r="BF182" s="8"/>
      <c r="BG182" s="7"/>
      <c r="BH182" s="950"/>
      <c r="BI182" s="950"/>
      <c r="BJ182" s="950"/>
      <c r="BK182" s="950"/>
      <c r="BL182" s="950"/>
      <c r="BM182" s="950"/>
      <c r="BN182" s="950"/>
      <c r="BO182" s="950"/>
      <c r="BP182" s="950"/>
      <c r="BQ182" s="950"/>
      <c r="BR182" s="950"/>
      <c r="BS182" s="950"/>
      <c r="BT182" s="950"/>
      <c r="BU182" s="950"/>
      <c r="BV182" s="950"/>
      <c r="BW182" s="950"/>
      <c r="BX182" s="950"/>
      <c r="BY182" s="950"/>
      <c r="BZ182" s="950"/>
      <c r="CA182" s="950"/>
      <c r="CB182" s="950"/>
      <c r="CC182" s="950"/>
      <c r="CD182" s="950"/>
      <c r="CE182" s="950"/>
      <c r="CF182" s="950"/>
      <c r="CG182" s="950"/>
      <c r="CH182" s="950"/>
      <c r="CI182" s="950"/>
      <c r="CJ182" s="950"/>
      <c r="CK182" s="950"/>
      <c r="CL182" s="950"/>
      <c r="CM182" s="950"/>
      <c r="CN182" s="950"/>
      <c r="CO182" s="950"/>
      <c r="CP182" s="950"/>
      <c r="CQ182" s="950"/>
      <c r="CR182" s="950"/>
      <c r="CS182" s="950"/>
      <c r="CT182" s="950"/>
      <c r="CU182" s="950"/>
      <c r="CV182" s="950"/>
      <c r="CW182" s="950"/>
      <c r="CX182" s="950"/>
      <c r="CY182" s="950"/>
      <c r="CZ182" s="950"/>
      <c r="DA182" s="950"/>
      <c r="DB182" s="950"/>
      <c r="DC182" s="950"/>
      <c r="DD182" s="950"/>
      <c r="DE182" s="950"/>
      <c r="DF182" s="950"/>
      <c r="DG182" s="950"/>
      <c r="DH182" s="950"/>
      <c r="DI182" s="950"/>
      <c r="DJ182" s="950"/>
      <c r="DK182" s="950"/>
      <c r="DL182" s="950"/>
      <c r="DM182" s="950"/>
      <c r="DN182" s="950"/>
      <c r="DO182" s="950"/>
      <c r="DP182" s="950"/>
      <c r="DQ182" s="950"/>
      <c r="DR182" s="950"/>
      <c r="DS182" s="950"/>
      <c r="DT182" s="950"/>
      <c r="DU182" s="950"/>
      <c r="DV182" s="950"/>
      <c r="DW182" s="950"/>
      <c r="DX182" s="950"/>
      <c r="DY182" s="950"/>
      <c r="DZ182" s="950"/>
      <c r="EA182" s="950"/>
      <c r="EB182" s="950"/>
      <c r="EC182" s="950"/>
      <c r="ED182" s="950"/>
      <c r="EE182" s="950"/>
      <c r="EF182" s="950"/>
    </row>
    <row r="183" spans="2:136" s="949" customFormat="1" ht="45" customHeight="1" x14ac:dyDescent="0.25">
      <c r="B183" s="226">
        <v>21</v>
      </c>
      <c r="C183" s="1261" t="s">
        <v>2367</v>
      </c>
      <c r="D183" s="1262"/>
      <c r="E183" s="1262"/>
      <c r="F183" s="1262"/>
      <c r="G183" s="1262"/>
      <c r="H183" s="1262"/>
      <c r="I183" s="1262"/>
      <c r="J183" s="1262"/>
      <c r="K183" s="1262"/>
      <c r="L183" s="1262"/>
      <c r="M183" s="1262"/>
      <c r="N183" s="1262"/>
      <c r="O183" s="1262"/>
      <c r="P183" s="1263"/>
      <c r="U183" s="993"/>
      <c r="V183" s="991"/>
      <c r="Y183" s="14"/>
      <c r="Z183" s="14"/>
      <c r="AA183" s="14"/>
      <c r="AB183" s="7"/>
      <c r="AC183" s="8"/>
      <c r="AD183" s="8"/>
      <c r="AE183" s="8"/>
      <c r="AF183" s="8"/>
      <c r="AG183" s="8"/>
      <c r="AH183" s="8"/>
      <c r="AI183" s="8"/>
      <c r="AJ183" s="8"/>
      <c r="AK183" s="8"/>
      <c r="AL183" s="8"/>
      <c r="AM183" s="8"/>
      <c r="AN183" s="8"/>
      <c r="AO183" s="8"/>
      <c r="AP183" s="8"/>
      <c r="AQ183" s="7"/>
      <c r="AR183" s="7"/>
      <c r="AS183" s="8"/>
      <c r="AT183" s="8"/>
      <c r="AU183" s="8"/>
      <c r="AV183" s="8"/>
      <c r="AW183" s="8"/>
      <c r="AX183" s="8"/>
      <c r="AY183" s="8"/>
      <c r="AZ183" s="8"/>
      <c r="BA183" s="8"/>
      <c r="BB183" s="8"/>
      <c r="BC183" s="8"/>
      <c r="BD183" s="8"/>
      <c r="BE183" s="8"/>
      <c r="BF183" s="8"/>
      <c r="BG183" s="7"/>
      <c r="BH183" s="950"/>
      <c r="BI183" s="950"/>
      <c r="BJ183" s="950"/>
      <c r="BK183" s="950"/>
      <c r="BL183" s="950"/>
      <c r="BM183" s="950"/>
      <c r="BN183" s="950"/>
      <c r="BO183" s="950"/>
      <c r="BP183" s="950"/>
      <c r="BQ183" s="950"/>
      <c r="BR183" s="950"/>
      <c r="BS183" s="950"/>
      <c r="BT183" s="950"/>
      <c r="BU183" s="950"/>
      <c r="BV183" s="950"/>
      <c r="BW183" s="950"/>
      <c r="BX183" s="950"/>
      <c r="BY183" s="950"/>
      <c r="BZ183" s="950"/>
      <c r="CA183" s="950"/>
      <c r="CB183" s="950"/>
      <c r="CC183" s="950"/>
      <c r="CD183" s="950"/>
      <c r="CE183" s="950"/>
      <c r="CF183" s="950"/>
      <c r="CG183" s="950"/>
      <c r="CH183" s="950"/>
      <c r="CI183" s="950"/>
      <c r="CJ183" s="950"/>
      <c r="CK183" s="950"/>
      <c r="CL183" s="950"/>
      <c r="CM183" s="950"/>
      <c r="CN183" s="950"/>
      <c r="CO183" s="950"/>
      <c r="CP183" s="950"/>
      <c r="CQ183" s="950"/>
      <c r="CR183" s="950"/>
      <c r="CS183" s="950"/>
      <c r="CT183" s="950"/>
      <c r="CU183" s="950"/>
      <c r="CV183" s="950"/>
      <c r="CW183" s="950"/>
      <c r="CX183" s="950"/>
      <c r="CY183" s="950"/>
      <c r="CZ183" s="950"/>
      <c r="DA183" s="950"/>
      <c r="DB183" s="950"/>
      <c r="DC183" s="950"/>
      <c r="DD183" s="950"/>
      <c r="DE183" s="950"/>
      <c r="DF183" s="950"/>
      <c r="DG183" s="950"/>
      <c r="DH183" s="950"/>
      <c r="DI183" s="950"/>
      <c r="DJ183" s="950"/>
      <c r="DK183" s="950"/>
      <c r="DL183" s="950"/>
      <c r="DM183" s="950"/>
      <c r="DN183" s="950"/>
      <c r="DO183" s="950"/>
      <c r="DP183" s="950"/>
      <c r="DQ183" s="950"/>
      <c r="DR183" s="950"/>
      <c r="DS183" s="950"/>
      <c r="DT183" s="950"/>
      <c r="DU183" s="950"/>
      <c r="DV183" s="950"/>
      <c r="DW183" s="950"/>
      <c r="DX183" s="950"/>
      <c r="DY183" s="950"/>
      <c r="DZ183" s="950"/>
      <c r="EA183" s="950"/>
      <c r="EB183" s="950"/>
      <c r="EC183" s="950"/>
      <c r="ED183" s="950"/>
      <c r="EE183" s="950"/>
      <c r="EF183" s="950"/>
    </row>
    <row r="184" spans="2:136" s="949" customFormat="1" ht="45" customHeight="1" x14ac:dyDescent="0.25">
      <c r="B184" s="226">
        <v>22</v>
      </c>
      <c r="C184" s="1261" t="s">
        <v>2368</v>
      </c>
      <c r="D184" s="1262"/>
      <c r="E184" s="1262"/>
      <c r="F184" s="1262"/>
      <c r="G184" s="1262"/>
      <c r="H184" s="1262"/>
      <c r="I184" s="1262"/>
      <c r="J184" s="1262"/>
      <c r="K184" s="1262"/>
      <c r="L184" s="1262"/>
      <c r="M184" s="1262"/>
      <c r="N184" s="1262"/>
      <c r="O184" s="1262"/>
      <c r="P184" s="1263"/>
      <c r="U184" s="993"/>
      <c r="V184" s="991"/>
      <c r="Y184" s="14"/>
      <c r="Z184" s="14"/>
      <c r="AA184" s="14"/>
      <c r="AB184" s="7"/>
      <c r="AC184" s="8"/>
      <c r="AD184" s="8"/>
      <c r="AE184" s="8"/>
      <c r="AF184" s="8"/>
      <c r="AG184" s="8"/>
      <c r="AH184" s="8"/>
      <c r="AI184" s="8"/>
      <c r="AJ184" s="8"/>
      <c r="AK184" s="8"/>
      <c r="AL184" s="8"/>
      <c r="AM184" s="8"/>
      <c r="AN184" s="8"/>
      <c r="AO184" s="8"/>
      <c r="AP184" s="8"/>
      <c r="AQ184" s="7"/>
      <c r="AR184" s="7"/>
      <c r="AS184" s="8"/>
      <c r="AT184" s="8"/>
      <c r="AU184" s="8"/>
      <c r="AV184" s="8"/>
      <c r="AW184" s="8"/>
      <c r="AX184" s="8"/>
      <c r="AY184" s="8"/>
      <c r="AZ184" s="8"/>
      <c r="BA184" s="8"/>
      <c r="BB184" s="8"/>
      <c r="BC184" s="8"/>
      <c r="BD184" s="8"/>
      <c r="BE184" s="8"/>
      <c r="BF184" s="8"/>
      <c r="BG184" s="7"/>
      <c r="BH184" s="950"/>
      <c r="BI184" s="950"/>
      <c r="BJ184" s="950"/>
      <c r="BK184" s="950"/>
      <c r="BL184" s="950"/>
      <c r="BM184" s="950"/>
      <c r="BN184" s="950"/>
      <c r="BO184" s="950"/>
      <c r="BP184" s="950"/>
      <c r="BQ184" s="950"/>
      <c r="BR184" s="950"/>
      <c r="BS184" s="950"/>
      <c r="BT184" s="950"/>
      <c r="BU184" s="950"/>
      <c r="BV184" s="950"/>
      <c r="BW184" s="950"/>
      <c r="BX184" s="950"/>
      <c r="BY184" s="950"/>
      <c r="BZ184" s="950"/>
      <c r="CA184" s="950"/>
      <c r="CB184" s="950"/>
      <c r="CC184" s="950"/>
      <c r="CD184" s="950"/>
      <c r="CE184" s="950"/>
      <c r="CF184" s="950"/>
      <c r="CG184" s="950"/>
      <c r="CH184" s="950"/>
      <c r="CI184" s="950"/>
      <c r="CJ184" s="950"/>
      <c r="CK184" s="950"/>
      <c r="CL184" s="950"/>
      <c r="CM184" s="950"/>
      <c r="CN184" s="950"/>
      <c r="CO184" s="950"/>
      <c r="CP184" s="950"/>
      <c r="CQ184" s="950"/>
      <c r="CR184" s="950"/>
      <c r="CS184" s="950"/>
      <c r="CT184" s="950"/>
      <c r="CU184" s="950"/>
      <c r="CV184" s="950"/>
      <c r="CW184" s="950"/>
      <c r="CX184" s="950"/>
      <c r="CY184" s="950"/>
      <c r="CZ184" s="950"/>
      <c r="DA184" s="950"/>
      <c r="DB184" s="950"/>
      <c r="DC184" s="950"/>
      <c r="DD184" s="950"/>
      <c r="DE184" s="950"/>
      <c r="DF184" s="950"/>
      <c r="DG184" s="950"/>
      <c r="DH184" s="950"/>
      <c r="DI184" s="950"/>
      <c r="DJ184" s="950"/>
      <c r="DK184" s="950"/>
      <c r="DL184" s="950"/>
      <c r="DM184" s="950"/>
      <c r="DN184" s="950"/>
      <c r="DO184" s="950"/>
      <c r="DP184" s="950"/>
      <c r="DQ184" s="950"/>
      <c r="DR184" s="950"/>
      <c r="DS184" s="950"/>
      <c r="DT184" s="950"/>
      <c r="DU184" s="950"/>
      <c r="DV184" s="950"/>
      <c r="DW184" s="950"/>
      <c r="DX184" s="950"/>
      <c r="DY184" s="950"/>
      <c r="DZ184" s="950"/>
      <c r="EA184" s="950"/>
      <c r="EB184" s="950"/>
      <c r="EC184" s="950"/>
      <c r="ED184" s="950"/>
      <c r="EE184" s="950"/>
      <c r="EF184" s="950"/>
    </row>
    <row r="185" spans="2:136" s="949" customFormat="1" ht="14.25" x14ac:dyDescent="0.25">
      <c r="B185" s="800" t="s">
        <v>324</v>
      </c>
      <c r="C185" s="544" t="str">
        <f>$C$37</f>
        <v>Recharges for assets shared by retail and wholesale</v>
      </c>
      <c r="D185" s="801"/>
      <c r="E185" s="801"/>
      <c r="F185" s="801"/>
      <c r="G185" s="801"/>
      <c r="H185" s="801"/>
      <c r="I185" s="801"/>
      <c r="J185" s="801"/>
      <c r="K185" s="801"/>
      <c r="L185" s="801"/>
      <c r="M185" s="801"/>
      <c r="N185" s="801"/>
      <c r="O185" s="801"/>
      <c r="P185" s="802"/>
      <c r="U185" s="993"/>
      <c r="V185" s="991"/>
      <c r="Y185" s="14"/>
      <c r="Z185" s="14"/>
      <c r="AA185" s="14"/>
      <c r="AB185" s="7"/>
      <c r="AC185" s="8"/>
      <c r="AD185" s="8"/>
      <c r="AE185" s="8"/>
      <c r="AF185" s="8"/>
      <c r="AG185" s="8"/>
      <c r="AH185" s="8"/>
      <c r="AI185" s="8"/>
      <c r="AJ185" s="8"/>
      <c r="AK185" s="8"/>
      <c r="AL185" s="8"/>
      <c r="AM185" s="8"/>
      <c r="AN185" s="8"/>
      <c r="AO185" s="8"/>
      <c r="AP185" s="8"/>
      <c r="AQ185" s="7"/>
      <c r="AR185" s="7"/>
      <c r="AS185" s="8"/>
      <c r="AT185" s="8"/>
      <c r="AU185" s="8"/>
      <c r="AV185" s="8"/>
      <c r="AW185" s="8"/>
      <c r="AX185" s="8"/>
      <c r="AY185" s="8"/>
      <c r="AZ185" s="8"/>
      <c r="BA185" s="8"/>
      <c r="BB185" s="8"/>
      <c r="BC185" s="8"/>
      <c r="BD185" s="8"/>
      <c r="BE185" s="8"/>
      <c r="BF185" s="8"/>
      <c r="BG185" s="7"/>
      <c r="BH185" s="950"/>
      <c r="BI185" s="950"/>
      <c r="BJ185" s="950"/>
      <c r="BK185" s="950"/>
      <c r="BL185" s="950"/>
      <c r="BM185" s="950"/>
      <c r="BN185" s="950"/>
      <c r="BO185" s="950"/>
      <c r="BP185" s="950"/>
      <c r="BQ185" s="950"/>
      <c r="BR185" s="950"/>
      <c r="BS185" s="950"/>
      <c r="BT185" s="950"/>
      <c r="BU185" s="950"/>
      <c r="BV185" s="950"/>
      <c r="BW185" s="950"/>
      <c r="BX185" s="950"/>
      <c r="BY185" s="950"/>
      <c r="BZ185" s="950"/>
      <c r="CA185" s="950"/>
      <c r="CB185" s="950"/>
      <c r="CC185" s="950"/>
      <c r="CD185" s="950"/>
      <c r="CE185" s="950"/>
      <c r="CF185" s="950"/>
      <c r="CG185" s="950"/>
      <c r="CH185" s="950"/>
      <c r="CI185" s="950"/>
      <c r="CJ185" s="950"/>
      <c r="CK185" s="950"/>
      <c r="CL185" s="950"/>
      <c r="CM185" s="950"/>
      <c r="CN185" s="950"/>
      <c r="CO185" s="950"/>
      <c r="CP185" s="950"/>
      <c r="CQ185" s="950"/>
      <c r="CR185" s="950"/>
      <c r="CS185" s="950"/>
      <c r="CT185" s="950"/>
      <c r="CU185" s="950"/>
      <c r="CV185" s="950"/>
      <c r="CW185" s="950"/>
      <c r="CX185" s="950"/>
      <c r="CY185" s="950"/>
      <c r="CZ185" s="950"/>
      <c r="DA185" s="950"/>
      <c r="DB185" s="950"/>
      <c r="DC185" s="950"/>
      <c r="DD185" s="950"/>
      <c r="DE185" s="950"/>
      <c r="DF185" s="950"/>
      <c r="DG185" s="950"/>
      <c r="DH185" s="950"/>
      <c r="DI185" s="950"/>
      <c r="DJ185" s="950"/>
      <c r="DK185" s="950"/>
      <c r="DL185" s="950"/>
      <c r="DM185" s="950"/>
      <c r="DN185" s="950"/>
      <c r="DO185" s="950"/>
      <c r="DP185" s="950"/>
      <c r="DQ185" s="950"/>
      <c r="DR185" s="950"/>
      <c r="DS185" s="950"/>
      <c r="DT185" s="950"/>
      <c r="DU185" s="950"/>
      <c r="DV185" s="950"/>
      <c r="DW185" s="950"/>
      <c r="DX185" s="950"/>
      <c r="DY185" s="950"/>
      <c r="DZ185" s="950"/>
      <c r="EA185" s="950"/>
      <c r="EB185" s="950"/>
      <c r="EC185" s="950"/>
      <c r="ED185" s="950"/>
      <c r="EE185" s="950"/>
      <c r="EF185" s="950"/>
    </row>
    <row r="186" spans="2:136" s="949" customFormat="1" ht="45" customHeight="1" x14ac:dyDescent="0.25">
      <c r="B186" s="803">
        <v>23</v>
      </c>
      <c r="C186" s="1261" t="s">
        <v>2369</v>
      </c>
      <c r="D186" s="1262"/>
      <c r="E186" s="1262"/>
      <c r="F186" s="1262"/>
      <c r="G186" s="1262"/>
      <c r="H186" s="1262"/>
      <c r="I186" s="1262"/>
      <c r="J186" s="1262"/>
      <c r="K186" s="1262"/>
      <c r="L186" s="1262"/>
      <c r="M186" s="1262"/>
      <c r="N186" s="1262"/>
      <c r="O186" s="1262"/>
      <c r="P186" s="1263"/>
      <c r="U186" s="993"/>
      <c r="V186" s="991"/>
      <c r="Y186" s="14"/>
      <c r="Z186" s="14"/>
      <c r="AA186" s="14"/>
      <c r="AB186" s="7"/>
      <c r="AC186" s="8"/>
      <c r="AD186" s="8"/>
      <c r="AE186" s="8"/>
      <c r="AF186" s="8"/>
      <c r="AG186" s="8"/>
      <c r="AH186" s="8"/>
      <c r="AI186" s="8"/>
      <c r="AJ186" s="8"/>
      <c r="AK186" s="8"/>
      <c r="AL186" s="8"/>
      <c r="AM186" s="8"/>
      <c r="AN186" s="8"/>
      <c r="AO186" s="8"/>
      <c r="AP186" s="8"/>
      <c r="AQ186" s="7"/>
      <c r="AR186" s="7"/>
      <c r="AS186" s="8"/>
      <c r="AT186" s="8"/>
      <c r="AU186" s="8"/>
      <c r="AV186" s="8"/>
      <c r="AW186" s="8"/>
      <c r="AX186" s="8"/>
      <c r="AY186" s="8"/>
      <c r="AZ186" s="8"/>
      <c r="BA186" s="8"/>
      <c r="BB186" s="8"/>
      <c r="BC186" s="8"/>
      <c r="BD186" s="8"/>
      <c r="BE186" s="8"/>
      <c r="BF186" s="8"/>
      <c r="BG186" s="7"/>
      <c r="BH186" s="950"/>
      <c r="BI186" s="950"/>
      <c r="BJ186" s="950"/>
      <c r="BK186" s="950"/>
      <c r="BL186" s="950"/>
      <c r="BM186" s="950"/>
      <c r="BN186" s="950"/>
      <c r="BO186" s="950"/>
      <c r="BP186" s="950"/>
      <c r="BQ186" s="950"/>
      <c r="BR186" s="950"/>
      <c r="BS186" s="950"/>
      <c r="BT186" s="950"/>
      <c r="BU186" s="950"/>
      <c r="BV186" s="950"/>
      <c r="BW186" s="950"/>
      <c r="BX186" s="950"/>
      <c r="BY186" s="950"/>
      <c r="BZ186" s="950"/>
      <c r="CA186" s="950"/>
      <c r="CB186" s="950"/>
      <c r="CC186" s="950"/>
      <c r="CD186" s="950"/>
      <c r="CE186" s="950"/>
      <c r="CF186" s="950"/>
      <c r="CG186" s="950"/>
      <c r="CH186" s="950"/>
      <c r="CI186" s="950"/>
      <c r="CJ186" s="950"/>
      <c r="CK186" s="950"/>
      <c r="CL186" s="950"/>
      <c r="CM186" s="950"/>
      <c r="CN186" s="950"/>
      <c r="CO186" s="950"/>
      <c r="CP186" s="950"/>
      <c r="CQ186" s="950"/>
      <c r="CR186" s="950"/>
      <c r="CS186" s="950"/>
      <c r="CT186" s="950"/>
      <c r="CU186" s="950"/>
      <c r="CV186" s="950"/>
      <c r="CW186" s="950"/>
      <c r="CX186" s="950"/>
      <c r="CY186" s="950"/>
      <c r="CZ186" s="950"/>
      <c r="DA186" s="950"/>
      <c r="DB186" s="950"/>
      <c r="DC186" s="950"/>
      <c r="DD186" s="950"/>
      <c r="DE186" s="950"/>
      <c r="DF186" s="950"/>
      <c r="DG186" s="950"/>
      <c r="DH186" s="950"/>
      <c r="DI186" s="950"/>
      <c r="DJ186" s="950"/>
      <c r="DK186" s="950"/>
      <c r="DL186" s="950"/>
      <c r="DM186" s="950"/>
      <c r="DN186" s="950"/>
      <c r="DO186" s="950"/>
      <c r="DP186" s="950"/>
      <c r="DQ186" s="950"/>
      <c r="DR186" s="950"/>
      <c r="DS186" s="950"/>
      <c r="DT186" s="950"/>
      <c r="DU186" s="950"/>
      <c r="DV186" s="950"/>
      <c r="DW186" s="950"/>
      <c r="DX186" s="950"/>
      <c r="DY186" s="950"/>
      <c r="DZ186" s="950"/>
      <c r="EA186" s="950"/>
      <c r="EB186" s="950"/>
      <c r="EC186" s="950"/>
      <c r="ED186" s="950"/>
      <c r="EE186" s="950"/>
      <c r="EF186" s="950"/>
    </row>
    <row r="187" spans="2:136" s="949" customFormat="1" ht="45" customHeight="1" x14ac:dyDescent="0.25">
      <c r="B187" s="803">
        <v>24</v>
      </c>
      <c r="C187" s="1261" t="s">
        <v>2370</v>
      </c>
      <c r="D187" s="1262"/>
      <c r="E187" s="1262"/>
      <c r="F187" s="1262"/>
      <c r="G187" s="1262"/>
      <c r="H187" s="1262"/>
      <c r="I187" s="1262"/>
      <c r="J187" s="1262"/>
      <c r="K187" s="1262"/>
      <c r="L187" s="1262"/>
      <c r="M187" s="1262"/>
      <c r="N187" s="1262"/>
      <c r="O187" s="1262"/>
      <c r="P187" s="1263"/>
      <c r="U187" s="993"/>
      <c r="V187" s="991"/>
      <c r="Y187" s="14"/>
      <c r="Z187" s="14"/>
      <c r="AA187" s="14"/>
      <c r="AB187" s="7"/>
      <c r="AC187" s="8"/>
      <c r="AD187" s="8"/>
      <c r="AE187" s="8"/>
      <c r="AF187" s="8"/>
      <c r="AG187" s="8"/>
      <c r="AH187" s="8"/>
      <c r="AI187" s="8"/>
      <c r="AJ187" s="8"/>
      <c r="AK187" s="8"/>
      <c r="AL187" s="8"/>
      <c r="AM187" s="8"/>
      <c r="AN187" s="8"/>
      <c r="AO187" s="8"/>
      <c r="AP187" s="8"/>
      <c r="AQ187" s="7"/>
      <c r="AR187" s="7"/>
      <c r="AS187" s="8"/>
      <c r="AT187" s="8"/>
      <c r="AU187" s="8"/>
      <c r="AV187" s="8"/>
      <c r="AW187" s="8"/>
      <c r="AX187" s="8"/>
      <c r="AY187" s="8"/>
      <c r="AZ187" s="8"/>
      <c r="BA187" s="8"/>
      <c r="BB187" s="8"/>
      <c r="BC187" s="8"/>
      <c r="BD187" s="8"/>
      <c r="BE187" s="8"/>
      <c r="BF187" s="8"/>
      <c r="BG187" s="7"/>
      <c r="BH187" s="950"/>
      <c r="BI187" s="950"/>
      <c r="BJ187" s="950"/>
      <c r="BK187" s="950"/>
      <c r="BL187" s="950"/>
      <c r="BM187" s="950"/>
      <c r="BN187" s="950"/>
      <c r="BO187" s="950"/>
      <c r="BP187" s="950"/>
      <c r="BQ187" s="950"/>
      <c r="BR187" s="950"/>
      <c r="BS187" s="950"/>
      <c r="BT187" s="950"/>
      <c r="BU187" s="950"/>
      <c r="BV187" s="950"/>
      <c r="BW187" s="950"/>
      <c r="BX187" s="950"/>
      <c r="BY187" s="950"/>
      <c r="BZ187" s="950"/>
      <c r="CA187" s="950"/>
      <c r="CB187" s="950"/>
      <c r="CC187" s="950"/>
      <c r="CD187" s="950"/>
      <c r="CE187" s="950"/>
      <c r="CF187" s="950"/>
      <c r="CG187" s="950"/>
      <c r="CH187" s="950"/>
      <c r="CI187" s="950"/>
      <c r="CJ187" s="950"/>
      <c r="CK187" s="950"/>
      <c r="CL187" s="950"/>
      <c r="CM187" s="950"/>
      <c r="CN187" s="950"/>
      <c r="CO187" s="950"/>
      <c r="CP187" s="950"/>
      <c r="CQ187" s="950"/>
      <c r="CR187" s="950"/>
      <c r="CS187" s="950"/>
      <c r="CT187" s="950"/>
      <c r="CU187" s="950"/>
      <c r="CV187" s="950"/>
      <c r="CW187" s="950"/>
      <c r="CX187" s="950"/>
      <c r="CY187" s="950"/>
      <c r="CZ187" s="950"/>
      <c r="DA187" s="950"/>
      <c r="DB187" s="950"/>
      <c r="DC187" s="950"/>
      <c r="DD187" s="950"/>
      <c r="DE187" s="950"/>
      <c r="DF187" s="950"/>
      <c r="DG187" s="950"/>
      <c r="DH187" s="950"/>
      <c r="DI187" s="950"/>
      <c r="DJ187" s="950"/>
      <c r="DK187" s="950"/>
      <c r="DL187" s="950"/>
      <c r="DM187" s="950"/>
      <c r="DN187" s="950"/>
      <c r="DO187" s="950"/>
      <c r="DP187" s="950"/>
      <c r="DQ187" s="950"/>
      <c r="DR187" s="950"/>
      <c r="DS187" s="950"/>
      <c r="DT187" s="950"/>
      <c r="DU187" s="950"/>
      <c r="DV187" s="950"/>
      <c r="DW187" s="950"/>
      <c r="DX187" s="950"/>
      <c r="DY187" s="950"/>
      <c r="DZ187" s="950"/>
      <c r="EA187" s="950"/>
      <c r="EB187" s="950"/>
      <c r="EC187" s="950"/>
      <c r="ED187" s="950"/>
      <c r="EE187" s="950"/>
      <c r="EF187" s="950"/>
    </row>
    <row r="188" spans="2:136" s="949" customFormat="1" ht="45" customHeight="1" x14ac:dyDescent="0.25">
      <c r="B188" s="803">
        <v>25</v>
      </c>
      <c r="C188" s="1261" t="s">
        <v>2371</v>
      </c>
      <c r="D188" s="1262"/>
      <c r="E188" s="1262"/>
      <c r="F188" s="1262"/>
      <c r="G188" s="1262"/>
      <c r="H188" s="1262"/>
      <c r="I188" s="1262"/>
      <c r="J188" s="1262"/>
      <c r="K188" s="1262"/>
      <c r="L188" s="1262"/>
      <c r="M188" s="1262"/>
      <c r="N188" s="1262"/>
      <c r="O188" s="1262"/>
      <c r="P188" s="1263"/>
      <c r="U188" s="993"/>
      <c r="V188" s="991"/>
      <c r="Y188" s="14"/>
      <c r="Z188" s="14"/>
      <c r="AA188" s="14"/>
      <c r="AB188" s="7"/>
      <c r="AC188" s="8"/>
      <c r="AD188" s="8"/>
      <c r="AE188" s="8"/>
      <c r="AF188" s="8"/>
      <c r="AG188" s="8"/>
      <c r="AH188" s="8"/>
      <c r="AI188" s="8"/>
      <c r="AJ188" s="8"/>
      <c r="AK188" s="8"/>
      <c r="AL188" s="8"/>
      <c r="AM188" s="8"/>
      <c r="AN188" s="8"/>
      <c r="AO188" s="8"/>
      <c r="AP188" s="8"/>
      <c r="AQ188" s="7"/>
      <c r="AR188" s="7"/>
      <c r="AS188" s="8"/>
      <c r="AT188" s="8"/>
      <c r="AU188" s="8"/>
      <c r="AV188" s="8"/>
      <c r="AW188" s="8"/>
      <c r="AX188" s="8"/>
      <c r="AY188" s="8"/>
      <c r="AZ188" s="8"/>
      <c r="BA188" s="8"/>
      <c r="BB188" s="8"/>
      <c r="BC188" s="8"/>
      <c r="BD188" s="8"/>
      <c r="BE188" s="8"/>
      <c r="BF188" s="8"/>
      <c r="BG188" s="7"/>
      <c r="BH188" s="950"/>
      <c r="BI188" s="950"/>
      <c r="BJ188" s="950"/>
      <c r="BK188" s="950"/>
      <c r="BL188" s="950"/>
      <c r="BM188" s="950"/>
      <c r="BN188" s="950"/>
      <c r="BO188" s="950"/>
      <c r="BP188" s="950"/>
      <c r="BQ188" s="950"/>
      <c r="BR188" s="950"/>
      <c r="BS188" s="950"/>
      <c r="BT188" s="950"/>
      <c r="BU188" s="950"/>
      <c r="BV188" s="950"/>
      <c r="BW188" s="950"/>
      <c r="BX188" s="950"/>
      <c r="BY188" s="950"/>
      <c r="BZ188" s="950"/>
      <c r="CA188" s="950"/>
      <c r="CB188" s="950"/>
      <c r="CC188" s="950"/>
      <c r="CD188" s="950"/>
      <c r="CE188" s="950"/>
      <c r="CF188" s="950"/>
      <c r="CG188" s="950"/>
      <c r="CH188" s="950"/>
      <c r="CI188" s="950"/>
      <c r="CJ188" s="950"/>
      <c r="CK188" s="950"/>
      <c r="CL188" s="950"/>
      <c r="CM188" s="950"/>
      <c r="CN188" s="950"/>
      <c r="CO188" s="950"/>
      <c r="CP188" s="950"/>
      <c r="CQ188" s="950"/>
      <c r="CR188" s="950"/>
      <c r="CS188" s="950"/>
      <c r="CT188" s="950"/>
      <c r="CU188" s="950"/>
      <c r="CV188" s="950"/>
      <c r="CW188" s="950"/>
      <c r="CX188" s="950"/>
      <c r="CY188" s="950"/>
      <c r="CZ188" s="950"/>
      <c r="DA188" s="950"/>
      <c r="DB188" s="950"/>
      <c r="DC188" s="950"/>
      <c r="DD188" s="950"/>
      <c r="DE188" s="950"/>
      <c r="DF188" s="950"/>
      <c r="DG188" s="950"/>
      <c r="DH188" s="950"/>
      <c r="DI188" s="950"/>
      <c r="DJ188" s="950"/>
      <c r="DK188" s="950"/>
      <c r="DL188" s="950"/>
      <c r="DM188" s="950"/>
      <c r="DN188" s="950"/>
      <c r="DO188" s="950"/>
      <c r="DP188" s="950"/>
      <c r="DQ188" s="950"/>
      <c r="DR188" s="950"/>
      <c r="DS188" s="950"/>
      <c r="DT188" s="950"/>
      <c r="DU188" s="950"/>
      <c r="DV188" s="950"/>
      <c r="DW188" s="950"/>
      <c r="DX188" s="950"/>
      <c r="DY188" s="950"/>
      <c r="DZ188" s="950"/>
      <c r="EA188" s="950"/>
      <c r="EB188" s="950"/>
      <c r="EC188" s="950"/>
      <c r="ED188" s="950"/>
      <c r="EE188" s="950"/>
      <c r="EF188" s="950"/>
    </row>
    <row r="189" spans="2:136" s="949" customFormat="1" ht="45" customHeight="1" x14ac:dyDescent="0.25">
      <c r="B189" s="803">
        <v>26</v>
      </c>
      <c r="C189" s="1261" t="s">
        <v>2372</v>
      </c>
      <c r="D189" s="1262"/>
      <c r="E189" s="1262"/>
      <c r="F189" s="1262"/>
      <c r="G189" s="1262"/>
      <c r="H189" s="1262"/>
      <c r="I189" s="1262"/>
      <c r="J189" s="1262"/>
      <c r="K189" s="1262"/>
      <c r="L189" s="1262"/>
      <c r="M189" s="1262"/>
      <c r="N189" s="1262"/>
      <c r="O189" s="1262"/>
      <c r="P189" s="1263"/>
      <c r="U189" s="993"/>
      <c r="V189" s="991"/>
      <c r="Y189" s="14"/>
      <c r="Z189" s="14"/>
      <c r="AA189" s="14"/>
      <c r="AB189" s="7"/>
      <c r="AC189" s="8"/>
      <c r="AD189" s="8"/>
      <c r="AE189" s="8"/>
      <c r="AF189" s="8"/>
      <c r="AG189" s="8"/>
      <c r="AH189" s="8"/>
      <c r="AI189" s="8"/>
      <c r="AJ189" s="8"/>
      <c r="AK189" s="8"/>
      <c r="AL189" s="8"/>
      <c r="AM189" s="8"/>
      <c r="AN189" s="8"/>
      <c r="AO189" s="8"/>
      <c r="AP189" s="8"/>
      <c r="AQ189" s="7"/>
      <c r="AR189" s="7"/>
      <c r="AS189" s="8"/>
      <c r="AT189" s="8"/>
      <c r="AU189" s="8"/>
      <c r="AV189" s="8"/>
      <c r="AW189" s="8"/>
      <c r="AX189" s="8"/>
      <c r="AY189" s="8"/>
      <c r="AZ189" s="8"/>
      <c r="BA189" s="8"/>
      <c r="BB189" s="8"/>
      <c r="BC189" s="8"/>
      <c r="BD189" s="8"/>
      <c r="BE189" s="8"/>
      <c r="BF189" s="8"/>
      <c r="BG189" s="7"/>
      <c r="BH189" s="950"/>
      <c r="BI189" s="950"/>
      <c r="BJ189" s="950"/>
      <c r="BK189" s="950"/>
      <c r="BL189" s="950"/>
      <c r="BM189" s="950"/>
      <c r="BN189" s="950"/>
      <c r="BO189" s="950"/>
      <c r="BP189" s="950"/>
      <c r="BQ189" s="950"/>
      <c r="BR189" s="950"/>
      <c r="BS189" s="950"/>
      <c r="BT189" s="950"/>
      <c r="BU189" s="950"/>
      <c r="BV189" s="950"/>
      <c r="BW189" s="950"/>
      <c r="BX189" s="950"/>
      <c r="BY189" s="950"/>
      <c r="BZ189" s="950"/>
      <c r="CA189" s="950"/>
      <c r="CB189" s="950"/>
      <c r="CC189" s="950"/>
      <c r="CD189" s="950"/>
      <c r="CE189" s="950"/>
      <c r="CF189" s="950"/>
      <c r="CG189" s="950"/>
      <c r="CH189" s="950"/>
      <c r="CI189" s="950"/>
      <c r="CJ189" s="950"/>
      <c r="CK189" s="950"/>
      <c r="CL189" s="950"/>
      <c r="CM189" s="950"/>
      <c r="CN189" s="950"/>
      <c r="CO189" s="950"/>
      <c r="CP189" s="950"/>
      <c r="CQ189" s="950"/>
      <c r="CR189" s="950"/>
      <c r="CS189" s="950"/>
      <c r="CT189" s="950"/>
      <c r="CU189" s="950"/>
      <c r="CV189" s="950"/>
      <c r="CW189" s="950"/>
      <c r="CX189" s="950"/>
      <c r="CY189" s="950"/>
      <c r="CZ189" s="950"/>
      <c r="DA189" s="950"/>
      <c r="DB189" s="950"/>
      <c r="DC189" s="950"/>
      <c r="DD189" s="950"/>
      <c r="DE189" s="950"/>
      <c r="DF189" s="950"/>
      <c r="DG189" s="950"/>
      <c r="DH189" s="950"/>
      <c r="DI189" s="950"/>
      <c r="DJ189" s="950"/>
      <c r="DK189" s="950"/>
      <c r="DL189" s="950"/>
      <c r="DM189" s="950"/>
      <c r="DN189" s="950"/>
      <c r="DO189" s="950"/>
      <c r="DP189" s="950"/>
      <c r="DQ189" s="950"/>
      <c r="DR189" s="950"/>
      <c r="DS189" s="950"/>
      <c r="DT189" s="950"/>
      <c r="DU189" s="950"/>
      <c r="DV189" s="950"/>
      <c r="DW189" s="950"/>
      <c r="DX189" s="950"/>
      <c r="DY189" s="950"/>
      <c r="DZ189" s="950"/>
      <c r="EA189" s="950"/>
      <c r="EB189" s="950"/>
      <c r="EC189" s="950"/>
      <c r="ED189" s="950"/>
      <c r="EE189" s="950"/>
      <c r="EF189" s="950"/>
    </row>
    <row r="190" spans="2:136" s="949" customFormat="1" ht="15" customHeight="1" x14ac:dyDescent="0.25">
      <c r="B190" s="994" t="s">
        <v>2373</v>
      </c>
      <c r="C190" s="995"/>
      <c r="D190" s="995"/>
      <c r="E190" s="995"/>
      <c r="F190" s="995"/>
      <c r="G190" s="995"/>
      <c r="H190" s="995"/>
      <c r="I190" s="995"/>
      <c r="J190" s="995"/>
      <c r="K190" s="995"/>
      <c r="L190" s="995"/>
      <c r="M190" s="995"/>
      <c r="N190" s="995"/>
      <c r="O190" s="995"/>
      <c r="P190" s="996"/>
      <c r="U190" s="993"/>
      <c r="V190" s="991"/>
      <c r="Y190" s="14"/>
      <c r="Z190" s="14"/>
      <c r="AA190" s="14"/>
      <c r="AB190" s="7"/>
      <c r="AC190" s="8"/>
      <c r="AD190" s="8"/>
      <c r="AE190" s="8"/>
      <c r="AF190" s="8"/>
      <c r="AG190" s="8"/>
      <c r="AH190" s="8"/>
      <c r="AI190" s="8"/>
      <c r="AJ190" s="8"/>
      <c r="AK190" s="8"/>
      <c r="AL190" s="8"/>
      <c r="AM190" s="8"/>
      <c r="AN190" s="8"/>
      <c r="AO190" s="8"/>
      <c r="AP190" s="8"/>
      <c r="AQ190" s="7"/>
      <c r="AR190" s="7"/>
      <c r="AS190" s="8"/>
      <c r="AT190" s="8"/>
      <c r="AU190" s="8"/>
      <c r="AV190" s="8"/>
      <c r="AW190" s="8"/>
      <c r="AX190" s="8"/>
      <c r="AY190" s="8"/>
      <c r="AZ190" s="8"/>
      <c r="BA190" s="8"/>
      <c r="BB190" s="8"/>
      <c r="BC190" s="8"/>
      <c r="BD190" s="8"/>
      <c r="BE190" s="8"/>
      <c r="BF190" s="8"/>
      <c r="BG190" s="7"/>
      <c r="BH190" s="950"/>
      <c r="BI190" s="950"/>
      <c r="BJ190" s="950"/>
      <c r="BK190" s="950"/>
      <c r="BL190" s="950"/>
      <c r="BM190" s="950"/>
      <c r="BN190" s="950"/>
      <c r="BO190" s="950"/>
      <c r="BP190" s="950"/>
      <c r="BQ190" s="950"/>
      <c r="BR190" s="950"/>
      <c r="BS190" s="950"/>
      <c r="BT190" s="950"/>
      <c r="BU190" s="950"/>
      <c r="BV190" s="950"/>
      <c r="BW190" s="950"/>
      <c r="BX190" s="950"/>
      <c r="BY190" s="950"/>
      <c r="BZ190" s="950"/>
      <c r="CA190" s="950"/>
      <c r="CB190" s="950"/>
      <c r="CC190" s="950"/>
      <c r="CD190" s="950"/>
      <c r="CE190" s="950"/>
      <c r="CF190" s="950"/>
      <c r="CG190" s="950"/>
      <c r="CH190" s="950"/>
      <c r="CI190" s="950"/>
      <c r="CJ190" s="950"/>
      <c r="CK190" s="950"/>
      <c r="CL190" s="950"/>
      <c r="CM190" s="950"/>
      <c r="CN190" s="950"/>
      <c r="CO190" s="950"/>
      <c r="CP190" s="950"/>
      <c r="CQ190" s="950"/>
      <c r="CR190" s="950"/>
      <c r="CS190" s="950"/>
      <c r="CT190" s="950"/>
      <c r="CU190" s="950"/>
      <c r="CV190" s="950"/>
      <c r="CW190" s="950"/>
      <c r="CX190" s="950"/>
      <c r="CY190" s="950"/>
      <c r="CZ190" s="950"/>
      <c r="DA190" s="950"/>
      <c r="DB190" s="950"/>
      <c r="DC190" s="950"/>
      <c r="DD190" s="950"/>
      <c r="DE190" s="950"/>
      <c r="DF190" s="950"/>
      <c r="DG190" s="950"/>
      <c r="DH190" s="950"/>
      <c r="DI190" s="950"/>
      <c r="DJ190" s="950"/>
      <c r="DK190" s="950"/>
      <c r="DL190" s="950"/>
      <c r="DM190" s="950"/>
      <c r="DN190" s="950"/>
      <c r="DO190" s="950"/>
      <c r="DP190" s="950"/>
      <c r="DQ190" s="950"/>
      <c r="DR190" s="950"/>
      <c r="DS190" s="950"/>
      <c r="DT190" s="950"/>
      <c r="DU190" s="950"/>
      <c r="DV190" s="950"/>
      <c r="DW190" s="950"/>
      <c r="DX190" s="950"/>
      <c r="DY190" s="950"/>
      <c r="DZ190" s="950"/>
      <c r="EA190" s="950"/>
      <c r="EB190" s="950"/>
      <c r="EC190" s="950"/>
      <c r="ED190" s="950"/>
      <c r="EE190" s="950"/>
      <c r="EF190" s="950"/>
    </row>
    <row r="191" spans="2:136" s="949" customFormat="1" ht="15" customHeight="1" x14ac:dyDescent="0.25">
      <c r="B191" s="803">
        <v>27</v>
      </c>
      <c r="C191" s="1261" t="s">
        <v>2374</v>
      </c>
      <c r="D191" s="1262"/>
      <c r="E191" s="1262"/>
      <c r="F191" s="1262"/>
      <c r="G191" s="1262"/>
      <c r="H191" s="1262"/>
      <c r="I191" s="1262"/>
      <c r="J191" s="1262"/>
      <c r="K191" s="1262"/>
      <c r="L191" s="1262"/>
      <c r="M191" s="1262"/>
      <c r="N191" s="1262"/>
      <c r="O191" s="1262"/>
      <c r="P191" s="1263"/>
      <c r="U191" s="993"/>
      <c r="V191" s="991"/>
      <c r="Y191" s="14"/>
      <c r="Z191" s="14"/>
      <c r="AA191" s="14"/>
      <c r="AB191" s="7"/>
      <c r="AC191" s="8"/>
      <c r="AD191" s="8"/>
      <c r="AE191" s="8"/>
      <c r="AF191" s="8"/>
      <c r="AG191" s="8"/>
      <c r="AH191" s="8"/>
      <c r="AI191" s="8"/>
      <c r="AJ191" s="8"/>
      <c r="AK191" s="8"/>
      <c r="AL191" s="8"/>
      <c r="AM191" s="8"/>
      <c r="AN191" s="8"/>
      <c r="AO191" s="8"/>
      <c r="AP191" s="8"/>
      <c r="AQ191" s="7"/>
      <c r="AR191" s="7"/>
      <c r="AS191" s="8"/>
      <c r="AT191" s="8"/>
      <c r="AU191" s="8"/>
      <c r="AV191" s="8"/>
      <c r="AW191" s="8"/>
      <c r="AX191" s="8"/>
      <c r="AY191" s="8"/>
      <c r="AZ191" s="8"/>
      <c r="BA191" s="8"/>
      <c r="BB191" s="8"/>
      <c r="BC191" s="8"/>
      <c r="BD191" s="8"/>
      <c r="BE191" s="8"/>
      <c r="BF191" s="8"/>
      <c r="BG191" s="7"/>
      <c r="BH191" s="950"/>
      <c r="BI191" s="950"/>
      <c r="BJ191" s="950"/>
      <c r="BK191" s="950"/>
      <c r="BL191" s="950"/>
      <c r="BM191" s="950"/>
      <c r="BN191" s="950"/>
      <c r="BO191" s="950"/>
      <c r="BP191" s="950"/>
      <c r="BQ191" s="950"/>
      <c r="BR191" s="950"/>
      <c r="BS191" s="950"/>
      <c r="BT191" s="950"/>
      <c r="BU191" s="950"/>
      <c r="BV191" s="950"/>
      <c r="BW191" s="950"/>
      <c r="BX191" s="950"/>
      <c r="BY191" s="950"/>
      <c r="BZ191" s="950"/>
      <c r="CA191" s="950"/>
      <c r="CB191" s="950"/>
      <c r="CC191" s="950"/>
      <c r="CD191" s="950"/>
      <c r="CE191" s="950"/>
      <c r="CF191" s="950"/>
      <c r="CG191" s="950"/>
      <c r="CH191" s="950"/>
      <c r="CI191" s="950"/>
      <c r="CJ191" s="950"/>
      <c r="CK191" s="950"/>
      <c r="CL191" s="950"/>
      <c r="CM191" s="950"/>
      <c r="CN191" s="950"/>
      <c r="CO191" s="950"/>
      <c r="CP191" s="950"/>
      <c r="CQ191" s="950"/>
      <c r="CR191" s="950"/>
      <c r="CS191" s="950"/>
      <c r="CT191" s="950"/>
      <c r="CU191" s="950"/>
      <c r="CV191" s="950"/>
      <c r="CW191" s="950"/>
      <c r="CX191" s="950"/>
      <c r="CY191" s="950"/>
      <c r="CZ191" s="950"/>
      <c r="DA191" s="950"/>
      <c r="DB191" s="950"/>
      <c r="DC191" s="950"/>
      <c r="DD191" s="950"/>
      <c r="DE191" s="950"/>
      <c r="DF191" s="950"/>
      <c r="DG191" s="950"/>
      <c r="DH191" s="950"/>
      <c r="DI191" s="950"/>
      <c r="DJ191" s="950"/>
      <c r="DK191" s="950"/>
      <c r="DL191" s="950"/>
      <c r="DM191" s="950"/>
      <c r="DN191" s="950"/>
      <c r="DO191" s="950"/>
      <c r="DP191" s="950"/>
      <c r="DQ191" s="950"/>
      <c r="DR191" s="950"/>
      <c r="DS191" s="950"/>
      <c r="DT191" s="950"/>
      <c r="DU191" s="950"/>
      <c r="DV191" s="950"/>
      <c r="DW191" s="950"/>
      <c r="DX191" s="950"/>
      <c r="DY191" s="950"/>
      <c r="DZ191" s="950"/>
      <c r="EA191" s="950"/>
      <c r="EB191" s="950"/>
      <c r="EC191" s="950"/>
      <c r="ED191" s="950"/>
      <c r="EE191" s="950"/>
      <c r="EF191" s="950"/>
    </row>
    <row r="192" spans="2:136" s="949" customFormat="1" ht="15" customHeight="1" x14ac:dyDescent="0.25">
      <c r="B192" s="803">
        <v>28</v>
      </c>
      <c r="C192" s="1261" t="s">
        <v>2375</v>
      </c>
      <c r="D192" s="1262"/>
      <c r="E192" s="1262"/>
      <c r="F192" s="1262"/>
      <c r="G192" s="1262"/>
      <c r="H192" s="1262"/>
      <c r="I192" s="1262"/>
      <c r="J192" s="1262"/>
      <c r="K192" s="1262"/>
      <c r="L192" s="1262"/>
      <c r="M192" s="1262"/>
      <c r="N192" s="1262"/>
      <c r="O192" s="1262"/>
      <c r="P192" s="1263"/>
      <c r="U192" s="993"/>
      <c r="V192" s="991"/>
      <c r="Y192" s="14"/>
      <c r="Z192" s="14"/>
      <c r="AA192" s="14"/>
      <c r="AB192" s="7"/>
      <c r="AC192" s="8"/>
      <c r="AD192" s="8"/>
      <c r="AE192" s="8"/>
      <c r="AF192" s="8"/>
      <c r="AG192" s="8"/>
      <c r="AH192" s="8"/>
      <c r="AI192" s="8"/>
      <c r="AJ192" s="8"/>
      <c r="AK192" s="8"/>
      <c r="AL192" s="8"/>
      <c r="AM192" s="8"/>
      <c r="AN192" s="8"/>
      <c r="AO192" s="8"/>
      <c r="AP192" s="8"/>
      <c r="AQ192" s="7"/>
      <c r="AR192" s="7"/>
      <c r="AS192" s="8"/>
      <c r="AT192" s="8"/>
      <c r="AU192" s="8"/>
      <c r="AV192" s="8"/>
      <c r="AW192" s="8"/>
      <c r="AX192" s="8"/>
      <c r="AY192" s="8"/>
      <c r="AZ192" s="8"/>
      <c r="BA192" s="8"/>
      <c r="BB192" s="8"/>
      <c r="BC192" s="8"/>
      <c r="BD192" s="8"/>
      <c r="BE192" s="8"/>
      <c r="BF192" s="8"/>
      <c r="BG192" s="7"/>
      <c r="BH192" s="950"/>
      <c r="BI192" s="950"/>
      <c r="BJ192" s="950"/>
      <c r="BK192" s="950"/>
      <c r="BL192" s="950"/>
      <c r="BM192" s="950"/>
      <c r="BN192" s="950"/>
      <c r="BO192" s="950"/>
      <c r="BP192" s="950"/>
      <c r="BQ192" s="950"/>
      <c r="BR192" s="950"/>
      <c r="BS192" s="950"/>
      <c r="BT192" s="950"/>
      <c r="BU192" s="950"/>
      <c r="BV192" s="950"/>
      <c r="BW192" s="950"/>
      <c r="BX192" s="950"/>
      <c r="BY192" s="950"/>
      <c r="BZ192" s="950"/>
      <c r="CA192" s="950"/>
      <c r="CB192" s="950"/>
      <c r="CC192" s="950"/>
      <c r="CD192" s="950"/>
      <c r="CE192" s="950"/>
      <c r="CF192" s="950"/>
      <c r="CG192" s="950"/>
      <c r="CH192" s="950"/>
      <c r="CI192" s="950"/>
      <c r="CJ192" s="950"/>
      <c r="CK192" s="950"/>
      <c r="CL192" s="950"/>
      <c r="CM192" s="950"/>
      <c r="CN192" s="950"/>
      <c r="CO192" s="950"/>
      <c r="CP192" s="950"/>
      <c r="CQ192" s="950"/>
      <c r="CR192" s="950"/>
      <c r="CS192" s="950"/>
      <c r="CT192" s="950"/>
      <c r="CU192" s="950"/>
      <c r="CV192" s="950"/>
      <c r="CW192" s="950"/>
      <c r="CX192" s="950"/>
      <c r="CY192" s="950"/>
      <c r="CZ192" s="950"/>
      <c r="DA192" s="950"/>
      <c r="DB192" s="950"/>
      <c r="DC192" s="950"/>
      <c r="DD192" s="950"/>
      <c r="DE192" s="950"/>
      <c r="DF192" s="950"/>
      <c r="DG192" s="950"/>
      <c r="DH192" s="950"/>
      <c r="DI192" s="950"/>
      <c r="DJ192" s="950"/>
      <c r="DK192" s="950"/>
      <c r="DL192" s="950"/>
      <c r="DM192" s="950"/>
      <c r="DN192" s="950"/>
      <c r="DO192" s="950"/>
      <c r="DP192" s="950"/>
      <c r="DQ192" s="950"/>
      <c r="DR192" s="950"/>
      <c r="DS192" s="950"/>
      <c r="DT192" s="950"/>
      <c r="DU192" s="950"/>
      <c r="DV192" s="950"/>
      <c r="DW192" s="950"/>
      <c r="DX192" s="950"/>
      <c r="DY192" s="950"/>
      <c r="DZ192" s="950"/>
      <c r="EA192" s="950"/>
      <c r="EB192" s="950"/>
      <c r="EC192" s="950"/>
      <c r="ED192" s="950"/>
      <c r="EE192" s="950"/>
      <c r="EF192" s="950"/>
    </row>
    <row r="193" spans="2:136" s="949" customFormat="1" ht="15" customHeight="1" x14ac:dyDescent="0.25">
      <c r="B193" s="803">
        <v>29</v>
      </c>
      <c r="C193" s="1261" t="s">
        <v>2376</v>
      </c>
      <c r="D193" s="1262"/>
      <c r="E193" s="1262"/>
      <c r="F193" s="1262"/>
      <c r="G193" s="1262"/>
      <c r="H193" s="1262"/>
      <c r="I193" s="1262"/>
      <c r="J193" s="1262"/>
      <c r="K193" s="1262"/>
      <c r="L193" s="1262"/>
      <c r="M193" s="1262"/>
      <c r="N193" s="1262"/>
      <c r="O193" s="1262"/>
      <c r="P193" s="1263"/>
      <c r="U193" s="993"/>
      <c r="V193" s="991"/>
      <c r="Y193" s="14"/>
      <c r="Z193" s="14"/>
      <c r="AA193" s="14"/>
      <c r="AB193" s="7"/>
      <c r="AC193" s="8"/>
      <c r="AD193" s="8"/>
      <c r="AE193" s="8"/>
      <c r="AF193" s="8"/>
      <c r="AG193" s="8"/>
      <c r="AH193" s="8"/>
      <c r="AI193" s="8"/>
      <c r="AJ193" s="8"/>
      <c r="AK193" s="8"/>
      <c r="AL193" s="8"/>
      <c r="AM193" s="8"/>
      <c r="AN193" s="8"/>
      <c r="AO193" s="8"/>
      <c r="AP193" s="8"/>
      <c r="AQ193" s="7"/>
      <c r="AR193" s="7"/>
      <c r="AS193" s="8"/>
      <c r="AT193" s="8"/>
      <c r="AU193" s="8"/>
      <c r="AV193" s="8"/>
      <c r="AW193" s="8"/>
      <c r="AX193" s="8"/>
      <c r="AY193" s="8"/>
      <c r="AZ193" s="8"/>
      <c r="BA193" s="8"/>
      <c r="BB193" s="8"/>
      <c r="BC193" s="8"/>
      <c r="BD193" s="8"/>
      <c r="BE193" s="8"/>
      <c r="BF193" s="8"/>
      <c r="BG193" s="7"/>
      <c r="BH193" s="950"/>
      <c r="BI193" s="950"/>
      <c r="BJ193" s="950"/>
      <c r="BK193" s="950"/>
      <c r="BL193" s="950"/>
      <c r="BM193" s="950"/>
      <c r="BN193" s="950"/>
      <c r="BO193" s="950"/>
      <c r="BP193" s="950"/>
      <c r="BQ193" s="950"/>
      <c r="BR193" s="950"/>
      <c r="BS193" s="950"/>
      <c r="BT193" s="950"/>
      <c r="BU193" s="950"/>
      <c r="BV193" s="950"/>
      <c r="BW193" s="950"/>
      <c r="BX193" s="950"/>
      <c r="BY193" s="950"/>
      <c r="BZ193" s="950"/>
      <c r="CA193" s="950"/>
      <c r="CB193" s="950"/>
      <c r="CC193" s="950"/>
      <c r="CD193" s="950"/>
      <c r="CE193" s="950"/>
      <c r="CF193" s="950"/>
      <c r="CG193" s="950"/>
      <c r="CH193" s="950"/>
      <c r="CI193" s="950"/>
      <c r="CJ193" s="950"/>
      <c r="CK193" s="950"/>
      <c r="CL193" s="950"/>
      <c r="CM193" s="950"/>
      <c r="CN193" s="950"/>
      <c r="CO193" s="950"/>
      <c r="CP193" s="950"/>
      <c r="CQ193" s="950"/>
      <c r="CR193" s="950"/>
      <c r="CS193" s="950"/>
      <c r="CT193" s="950"/>
      <c r="CU193" s="950"/>
      <c r="CV193" s="950"/>
      <c r="CW193" s="950"/>
      <c r="CX193" s="950"/>
      <c r="CY193" s="950"/>
      <c r="CZ193" s="950"/>
      <c r="DA193" s="950"/>
      <c r="DB193" s="950"/>
      <c r="DC193" s="950"/>
      <c r="DD193" s="950"/>
      <c r="DE193" s="950"/>
      <c r="DF193" s="950"/>
      <c r="DG193" s="950"/>
      <c r="DH193" s="950"/>
      <c r="DI193" s="950"/>
      <c r="DJ193" s="950"/>
      <c r="DK193" s="950"/>
      <c r="DL193" s="950"/>
      <c r="DM193" s="950"/>
      <c r="DN193" s="950"/>
      <c r="DO193" s="950"/>
      <c r="DP193" s="950"/>
      <c r="DQ193" s="950"/>
      <c r="DR193" s="950"/>
      <c r="DS193" s="950"/>
      <c r="DT193" s="950"/>
      <c r="DU193" s="950"/>
      <c r="DV193" s="950"/>
      <c r="DW193" s="950"/>
      <c r="DX193" s="950"/>
      <c r="DY193" s="950"/>
      <c r="DZ193" s="950"/>
      <c r="EA193" s="950"/>
      <c r="EB193" s="950"/>
      <c r="EC193" s="950"/>
      <c r="ED193" s="950"/>
      <c r="EE193" s="950"/>
      <c r="EF193" s="950"/>
    </row>
    <row r="194" spans="2:136" s="949" customFormat="1" ht="15" customHeight="1" x14ac:dyDescent="0.25">
      <c r="B194" s="803">
        <v>30</v>
      </c>
      <c r="C194" s="1261" t="s">
        <v>2377</v>
      </c>
      <c r="D194" s="1262"/>
      <c r="E194" s="1262"/>
      <c r="F194" s="1262"/>
      <c r="G194" s="1262"/>
      <c r="H194" s="1262"/>
      <c r="I194" s="1262"/>
      <c r="J194" s="1262"/>
      <c r="K194" s="1262"/>
      <c r="L194" s="1262"/>
      <c r="M194" s="1262"/>
      <c r="N194" s="1262"/>
      <c r="O194" s="1262"/>
      <c r="P194" s="1263"/>
      <c r="U194" s="993"/>
      <c r="V194" s="991"/>
      <c r="Y194" s="14"/>
      <c r="Z194" s="14"/>
      <c r="AA194" s="14"/>
      <c r="AB194" s="7"/>
      <c r="AC194" s="8"/>
      <c r="AD194" s="8"/>
      <c r="AE194" s="8"/>
      <c r="AF194" s="8"/>
      <c r="AG194" s="8"/>
      <c r="AH194" s="8"/>
      <c r="AI194" s="8"/>
      <c r="AJ194" s="8"/>
      <c r="AK194" s="8"/>
      <c r="AL194" s="8"/>
      <c r="AM194" s="8"/>
      <c r="AN194" s="8"/>
      <c r="AO194" s="8"/>
      <c r="AP194" s="8"/>
      <c r="AQ194" s="7"/>
      <c r="AR194" s="7"/>
      <c r="AS194" s="8"/>
      <c r="AT194" s="8"/>
      <c r="AU194" s="8"/>
      <c r="AV194" s="8"/>
      <c r="AW194" s="8"/>
      <c r="AX194" s="8"/>
      <c r="AY194" s="8"/>
      <c r="AZ194" s="8"/>
      <c r="BA194" s="8"/>
      <c r="BB194" s="8"/>
      <c r="BC194" s="8"/>
      <c r="BD194" s="8"/>
      <c r="BE194" s="8"/>
      <c r="BF194" s="8"/>
      <c r="BG194" s="7"/>
      <c r="BH194" s="950"/>
      <c r="BI194" s="950"/>
      <c r="BJ194" s="950"/>
      <c r="BK194" s="950"/>
      <c r="BL194" s="950"/>
      <c r="BM194" s="950"/>
      <c r="BN194" s="950"/>
      <c r="BO194" s="950"/>
      <c r="BP194" s="950"/>
      <c r="BQ194" s="950"/>
      <c r="BR194" s="950"/>
      <c r="BS194" s="950"/>
      <c r="BT194" s="950"/>
      <c r="BU194" s="950"/>
      <c r="BV194" s="950"/>
      <c r="BW194" s="950"/>
      <c r="BX194" s="950"/>
      <c r="BY194" s="950"/>
      <c r="BZ194" s="950"/>
      <c r="CA194" s="950"/>
      <c r="CB194" s="950"/>
      <c r="CC194" s="950"/>
      <c r="CD194" s="950"/>
      <c r="CE194" s="950"/>
      <c r="CF194" s="950"/>
      <c r="CG194" s="950"/>
      <c r="CH194" s="950"/>
      <c r="CI194" s="950"/>
      <c r="CJ194" s="950"/>
      <c r="CK194" s="950"/>
      <c r="CL194" s="950"/>
      <c r="CM194" s="950"/>
      <c r="CN194" s="950"/>
      <c r="CO194" s="950"/>
      <c r="CP194" s="950"/>
      <c r="CQ194" s="950"/>
      <c r="CR194" s="950"/>
      <c r="CS194" s="950"/>
      <c r="CT194" s="950"/>
      <c r="CU194" s="950"/>
      <c r="CV194" s="950"/>
      <c r="CW194" s="950"/>
      <c r="CX194" s="950"/>
      <c r="CY194" s="950"/>
      <c r="CZ194" s="950"/>
      <c r="DA194" s="950"/>
      <c r="DB194" s="950"/>
      <c r="DC194" s="950"/>
      <c r="DD194" s="950"/>
      <c r="DE194" s="950"/>
      <c r="DF194" s="950"/>
      <c r="DG194" s="950"/>
      <c r="DH194" s="950"/>
      <c r="DI194" s="950"/>
      <c r="DJ194" s="950"/>
      <c r="DK194" s="950"/>
      <c r="DL194" s="950"/>
      <c r="DM194" s="950"/>
      <c r="DN194" s="950"/>
      <c r="DO194" s="950"/>
      <c r="DP194" s="950"/>
      <c r="DQ194" s="950"/>
      <c r="DR194" s="950"/>
      <c r="DS194" s="950"/>
      <c r="DT194" s="950"/>
      <c r="DU194" s="950"/>
      <c r="DV194" s="950"/>
      <c r="DW194" s="950"/>
      <c r="DX194" s="950"/>
      <c r="DY194" s="950"/>
      <c r="DZ194" s="950"/>
      <c r="EA194" s="950"/>
      <c r="EB194" s="950"/>
      <c r="EC194" s="950"/>
      <c r="ED194" s="950"/>
      <c r="EE194" s="950"/>
      <c r="EF194" s="950"/>
    </row>
    <row r="195" spans="2:136" s="949" customFormat="1" ht="15" customHeight="1" x14ac:dyDescent="0.25">
      <c r="B195" s="803">
        <v>31</v>
      </c>
      <c r="C195" s="1261" t="s">
        <v>2378</v>
      </c>
      <c r="D195" s="1262"/>
      <c r="E195" s="1262"/>
      <c r="F195" s="1262"/>
      <c r="G195" s="1262"/>
      <c r="H195" s="1262"/>
      <c r="I195" s="1262"/>
      <c r="J195" s="1262"/>
      <c r="K195" s="1262"/>
      <c r="L195" s="1262"/>
      <c r="M195" s="1262"/>
      <c r="N195" s="1262"/>
      <c r="O195" s="1262"/>
      <c r="P195" s="1263"/>
      <c r="U195" s="993"/>
      <c r="V195" s="991"/>
      <c r="Y195" s="14"/>
      <c r="Z195" s="14"/>
      <c r="AA195" s="14"/>
      <c r="AB195" s="7"/>
      <c r="AC195" s="8"/>
      <c r="AD195" s="8"/>
      <c r="AE195" s="8"/>
      <c r="AF195" s="8"/>
      <c r="AG195" s="8"/>
      <c r="AH195" s="8"/>
      <c r="AI195" s="8"/>
      <c r="AJ195" s="8"/>
      <c r="AK195" s="8"/>
      <c r="AL195" s="8"/>
      <c r="AM195" s="8"/>
      <c r="AN195" s="8"/>
      <c r="AO195" s="8"/>
      <c r="AP195" s="8"/>
      <c r="AQ195" s="7"/>
      <c r="AR195" s="7"/>
      <c r="AS195" s="8"/>
      <c r="AT195" s="8"/>
      <c r="AU195" s="8"/>
      <c r="AV195" s="8"/>
      <c r="AW195" s="8"/>
      <c r="AX195" s="8"/>
      <c r="AY195" s="8"/>
      <c r="AZ195" s="8"/>
      <c r="BA195" s="8"/>
      <c r="BB195" s="8"/>
      <c r="BC195" s="8"/>
      <c r="BD195" s="8"/>
      <c r="BE195" s="8"/>
      <c r="BF195" s="8"/>
      <c r="BG195" s="7"/>
      <c r="BH195" s="950"/>
      <c r="BI195" s="950"/>
      <c r="BJ195" s="950"/>
      <c r="BK195" s="950"/>
      <c r="BL195" s="950"/>
      <c r="BM195" s="950"/>
      <c r="BN195" s="950"/>
      <c r="BO195" s="950"/>
      <c r="BP195" s="950"/>
      <c r="BQ195" s="950"/>
      <c r="BR195" s="950"/>
      <c r="BS195" s="950"/>
      <c r="BT195" s="950"/>
      <c r="BU195" s="950"/>
      <c r="BV195" s="950"/>
      <c r="BW195" s="950"/>
      <c r="BX195" s="950"/>
      <c r="BY195" s="950"/>
      <c r="BZ195" s="950"/>
      <c r="CA195" s="950"/>
      <c r="CB195" s="950"/>
      <c r="CC195" s="950"/>
      <c r="CD195" s="950"/>
      <c r="CE195" s="950"/>
      <c r="CF195" s="950"/>
      <c r="CG195" s="950"/>
      <c r="CH195" s="950"/>
      <c r="CI195" s="950"/>
      <c r="CJ195" s="950"/>
      <c r="CK195" s="950"/>
      <c r="CL195" s="950"/>
      <c r="CM195" s="950"/>
      <c r="CN195" s="950"/>
      <c r="CO195" s="950"/>
      <c r="CP195" s="950"/>
      <c r="CQ195" s="950"/>
      <c r="CR195" s="950"/>
      <c r="CS195" s="950"/>
      <c r="CT195" s="950"/>
      <c r="CU195" s="950"/>
      <c r="CV195" s="950"/>
      <c r="CW195" s="950"/>
      <c r="CX195" s="950"/>
      <c r="CY195" s="950"/>
      <c r="CZ195" s="950"/>
      <c r="DA195" s="950"/>
      <c r="DB195" s="950"/>
      <c r="DC195" s="950"/>
      <c r="DD195" s="950"/>
      <c r="DE195" s="950"/>
      <c r="DF195" s="950"/>
      <c r="DG195" s="950"/>
      <c r="DH195" s="950"/>
      <c r="DI195" s="950"/>
      <c r="DJ195" s="950"/>
      <c r="DK195" s="950"/>
      <c r="DL195" s="950"/>
      <c r="DM195" s="950"/>
      <c r="DN195" s="950"/>
      <c r="DO195" s="950"/>
      <c r="DP195" s="950"/>
      <c r="DQ195" s="950"/>
      <c r="DR195" s="950"/>
      <c r="DS195" s="950"/>
      <c r="DT195" s="950"/>
      <c r="DU195" s="950"/>
      <c r="DV195" s="950"/>
      <c r="DW195" s="950"/>
      <c r="DX195" s="950"/>
      <c r="DY195" s="950"/>
      <c r="DZ195" s="950"/>
      <c r="EA195" s="950"/>
      <c r="EB195" s="950"/>
      <c r="EC195" s="950"/>
      <c r="ED195" s="950"/>
      <c r="EE195" s="950"/>
      <c r="EF195" s="950"/>
    </row>
    <row r="196" spans="2:136" s="949" customFormat="1" ht="15" customHeight="1" x14ac:dyDescent="0.25">
      <c r="B196" s="803">
        <v>32</v>
      </c>
      <c r="C196" s="1261" t="s">
        <v>2379</v>
      </c>
      <c r="D196" s="1262"/>
      <c r="E196" s="1262"/>
      <c r="F196" s="1262"/>
      <c r="G196" s="1262"/>
      <c r="H196" s="1262"/>
      <c r="I196" s="1262"/>
      <c r="J196" s="1262"/>
      <c r="K196" s="1262"/>
      <c r="L196" s="1262"/>
      <c r="M196" s="1262"/>
      <c r="N196" s="1262"/>
      <c r="O196" s="1262"/>
      <c r="P196" s="1263"/>
      <c r="U196" s="993"/>
      <c r="V196" s="991"/>
      <c r="Y196" s="14"/>
      <c r="Z196" s="14"/>
      <c r="AA196" s="14"/>
      <c r="AB196" s="7"/>
      <c r="AC196" s="8"/>
      <c r="AD196" s="8"/>
      <c r="AE196" s="8"/>
      <c r="AF196" s="8"/>
      <c r="AG196" s="8"/>
      <c r="AH196" s="8"/>
      <c r="AI196" s="8"/>
      <c r="AJ196" s="8"/>
      <c r="AK196" s="8"/>
      <c r="AL196" s="8"/>
      <c r="AM196" s="8"/>
      <c r="AN196" s="8"/>
      <c r="AO196" s="8"/>
      <c r="AP196" s="8"/>
      <c r="AQ196" s="7"/>
      <c r="AR196" s="7"/>
      <c r="AS196" s="8"/>
      <c r="AT196" s="8"/>
      <c r="AU196" s="8"/>
      <c r="AV196" s="8"/>
      <c r="AW196" s="8"/>
      <c r="AX196" s="8"/>
      <c r="AY196" s="8"/>
      <c r="AZ196" s="8"/>
      <c r="BA196" s="8"/>
      <c r="BB196" s="8"/>
      <c r="BC196" s="8"/>
      <c r="BD196" s="8"/>
      <c r="BE196" s="8"/>
      <c r="BF196" s="8"/>
      <c r="BG196" s="7"/>
      <c r="BH196" s="950"/>
      <c r="BI196" s="950"/>
      <c r="BJ196" s="950"/>
      <c r="BK196" s="950"/>
      <c r="BL196" s="950"/>
      <c r="BM196" s="950"/>
      <c r="BN196" s="950"/>
      <c r="BO196" s="950"/>
      <c r="BP196" s="950"/>
      <c r="BQ196" s="950"/>
      <c r="BR196" s="950"/>
      <c r="BS196" s="950"/>
      <c r="BT196" s="950"/>
      <c r="BU196" s="950"/>
      <c r="BV196" s="950"/>
      <c r="BW196" s="950"/>
      <c r="BX196" s="950"/>
      <c r="BY196" s="950"/>
      <c r="BZ196" s="950"/>
      <c r="CA196" s="950"/>
      <c r="CB196" s="950"/>
      <c r="CC196" s="950"/>
      <c r="CD196" s="950"/>
      <c r="CE196" s="950"/>
      <c r="CF196" s="950"/>
      <c r="CG196" s="950"/>
      <c r="CH196" s="950"/>
      <c r="CI196" s="950"/>
      <c r="CJ196" s="950"/>
      <c r="CK196" s="950"/>
      <c r="CL196" s="950"/>
      <c r="CM196" s="950"/>
      <c r="CN196" s="950"/>
      <c r="CO196" s="950"/>
      <c r="CP196" s="950"/>
      <c r="CQ196" s="950"/>
      <c r="CR196" s="950"/>
      <c r="CS196" s="950"/>
      <c r="CT196" s="950"/>
      <c r="CU196" s="950"/>
      <c r="CV196" s="950"/>
      <c r="CW196" s="950"/>
      <c r="CX196" s="950"/>
      <c r="CY196" s="950"/>
      <c r="CZ196" s="950"/>
      <c r="DA196" s="950"/>
      <c r="DB196" s="950"/>
      <c r="DC196" s="950"/>
      <c r="DD196" s="950"/>
      <c r="DE196" s="950"/>
      <c r="DF196" s="950"/>
      <c r="DG196" s="950"/>
      <c r="DH196" s="950"/>
      <c r="DI196" s="950"/>
      <c r="DJ196" s="950"/>
      <c r="DK196" s="950"/>
      <c r="DL196" s="950"/>
      <c r="DM196" s="950"/>
      <c r="DN196" s="950"/>
      <c r="DO196" s="950"/>
      <c r="DP196" s="950"/>
      <c r="DQ196" s="950"/>
      <c r="DR196" s="950"/>
      <c r="DS196" s="950"/>
      <c r="DT196" s="950"/>
      <c r="DU196" s="950"/>
      <c r="DV196" s="950"/>
      <c r="DW196" s="950"/>
      <c r="DX196" s="950"/>
      <c r="DY196" s="950"/>
      <c r="DZ196" s="950"/>
      <c r="EA196" s="950"/>
      <c r="EB196" s="950"/>
      <c r="EC196" s="950"/>
      <c r="ED196" s="950"/>
      <c r="EE196" s="950"/>
      <c r="EF196" s="950"/>
    </row>
    <row r="197" spans="2:136" s="949" customFormat="1" ht="14.25" x14ac:dyDescent="0.25">
      <c r="B197" s="803">
        <v>33</v>
      </c>
      <c r="C197" s="1261" t="s">
        <v>2380</v>
      </c>
      <c r="D197" s="1262"/>
      <c r="E197" s="1262"/>
      <c r="F197" s="1262"/>
      <c r="G197" s="1262"/>
      <c r="H197" s="1262"/>
      <c r="I197" s="1262"/>
      <c r="J197" s="1262"/>
      <c r="K197" s="1262"/>
      <c r="L197" s="1262"/>
      <c r="M197" s="1262"/>
      <c r="N197" s="1262"/>
      <c r="O197" s="1262"/>
      <c r="P197" s="1263"/>
      <c r="U197" s="993"/>
      <c r="V197" s="991"/>
      <c r="Y197" s="14"/>
      <c r="Z197" s="14"/>
      <c r="AA197" s="14"/>
      <c r="AB197" s="7"/>
      <c r="AC197" s="8"/>
      <c r="AD197" s="8"/>
      <c r="AE197" s="8"/>
      <c r="AF197" s="8"/>
      <c r="AG197" s="8"/>
      <c r="AH197" s="8"/>
      <c r="AI197" s="8"/>
      <c r="AJ197" s="8"/>
      <c r="AK197" s="8"/>
      <c r="AL197" s="8"/>
      <c r="AM197" s="8"/>
      <c r="AN197" s="8"/>
      <c r="AO197" s="8"/>
      <c r="AP197" s="8"/>
      <c r="AQ197" s="7"/>
      <c r="AR197" s="7"/>
      <c r="AS197" s="8"/>
      <c r="AT197" s="8"/>
      <c r="AU197" s="8"/>
      <c r="AV197" s="8"/>
      <c r="AW197" s="8"/>
      <c r="AX197" s="8"/>
      <c r="AY197" s="8"/>
      <c r="AZ197" s="8"/>
      <c r="BA197" s="8"/>
      <c r="BB197" s="8"/>
      <c r="BC197" s="8"/>
      <c r="BD197" s="8"/>
      <c r="BE197" s="8"/>
      <c r="BF197" s="8"/>
      <c r="BG197" s="7"/>
      <c r="BH197" s="950"/>
      <c r="BI197" s="950"/>
      <c r="BJ197" s="950"/>
      <c r="BK197" s="950"/>
      <c r="BL197" s="950"/>
      <c r="BM197" s="950"/>
      <c r="BN197" s="950"/>
      <c r="BO197" s="950"/>
      <c r="BP197" s="950"/>
      <c r="BQ197" s="950"/>
      <c r="BR197" s="950"/>
      <c r="BS197" s="950"/>
      <c r="BT197" s="950"/>
      <c r="BU197" s="950"/>
      <c r="BV197" s="950"/>
      <c r="BW197" s="950"/>
      <c r="BX197" s="950"/>
      <c r="BY197" s="950"/>
      <c r="BZ197" s="950"/>
      <c r="CA197" s="950"/>
      <c r="CB197" s="950"/>
      <c r="CC197" s="950"/>
      <c r="CD197" s="950"/>
      <c r="CE197" s="950"/>
      <c r="CF197" s="950"/>
      <c r="CG197" s="950"/>
      <c r="CH197" s="950"/>
      <c r="CI197" s="950"/>
      <c r="CJ197" s="950"/>
      <c r="CK197" s="950"/>
      <c r="CL197" s="950"/>
      <c r="CM197" s="950"/>
      <c r="CN197" s="950"/>
      <c r="CO197" s="950"/>
      <c r="CP197" s="950"/>
      <c r="CQ197" s="950"/>
      <c r="CR197" s="950"/>
      <c r="CS197" s="950"/>
      <c r="CT197" s="950"/>
      <c r="CU197" s="950"/>
      <c r="CV197" s="950"/>
      <c r="CW197" s="950"/>
      <c r="CX197" s="950"/>
      <c r="CY197" s="950"/>
      <c r="CZ197" s="950"/>
      <c r="DA197" s="950"/>
      <c r="DB197" s="950"/>
      <c r="DC197" s="950"/>
      <c r="DD197" s="950"/>
      <c r="DE197" s="950"/>
      <c r="DF197" s="950"/>
      <c r="DG197" s="950"/>
      <c r="DH197" s="950"/>
      <c r="DI197" s="950"/>
      <c r="DJ197" s="950"/>
      <c r="DK197" s="950"/>
      <c r="DL197" s="950"/>
      <c r="DM197" s="950"/>
      <c r="DN197" s="950"/>
      <c r="DO197" s="950"/>
      <c r="DP197" s="950"/>
      <c r="DQ197" s="950"/>
      <c r="DR197" s="950"/>
      <c r="DS197" s="950"/>
      <c r="DT197" s="950"/>
      <c r="DU197" s="950"/>
      <c r="DV197" s="950"/>
      <c r="DW197" s="950"/>
      <c r="DX197" s="950"/>
      <c r="DY197" s="950"/>
      <c r="DZ197" s="950"/>
      <c r="EA197" s="950"/>
      <c r="EB197" s="950"/>
      <c r="EC197" s="950"/>
      <c r="ED197" s="950"/>
      <c r="EE197" s="950"/>
      <c r="EF197" s="950"/>
    </row>
    <row r="198" spans="2:136" s="949" customFormat="1" ht="14.25" x14ac:dyDescent="0.25">
      <c r="B198" s="803">
        <v>34</v>
      </c>
      <c r="C198" s="1261" t="s">
        <v>2381</v>
      </c>
      <c r="D198" s="1262"/>
      <c r="E198" s="1262"/>
      <c r="F198" s="1262"/>
      <c r="G198" s="1262"/>
      <c r="H198" s="1262"/>
      <c r="I198" s="1262"/>
      <c r="J198" s="1262"/>
      <c r="K198" s="1262"/>
      <c r="L198" s="1262"/>
      <c r="M198" s="1262"/>
      <c r="N198" s="1262"/>
      <c r="O198" s="1262"/>
      <c r="P198" s="1263"/>
      <c r="U198" s="993"/>
      <c r="V198" s="991"/>
      <c r="Y198" s="14"/>
      <c r="Z198" s="14"/>
      <c r="AA198" s="14"/>
      <c r="AB198" s="7"/>
      <c r="AC198" s="8"/>
      <c r="AD198" s="8"/>
      <c r="AE198" s="8"/>
      <c r="AF198" s="8"/>
      <c r="AG198" s="8"/>
      <c r="AH198" s="8"/>
      <c r="AI198" s="8"/>
      <c r="AJ198" s="8"/>
      <c r="AK198" s="8"/>
      <c r="AL198" s="8"/>
      <c r="AM198" s="8"/>
      <c r="AN198" s="8"/>
      <c r="AO198" s="8"/>
      <c r="AP198" s="8"/>
      <c r="AQ198" s="7"/>
      <c r="AR198" s="7"/>
      <c r="AS198" s="8"/>
      <c r="AT198" s="8"/>
      <c r="AU198" s="8"/>
      <c r="AV198" s="8"/>
      <c r="AW198" s="8"/>
      <c r="AX198" s="8"/>
      <c r="AY198" s="8"/>
      <c r="AZ198" s="8"/>
      <c r="BA198" s="8"/>
      <c r="BB198" s="8"/>
      <c r="BC198" s="8"/>
      <c r="BD198" s="8"/>
      <c r="BE198" s="8"/>
      <c r="BF198" s="8"/>
      <c r="BG198" s="7"/>
      <c r="BH198" s="950"/>
      <c r="BI198" s="950"/>
      <c r="BJ198" s="950"/>
      <c r="BK198" s="950"/>
      <c r="BL198" s="950"/>
      <c r="BM198" s="950"/>
      <c r="BN198" s="950"/>
      <c r="BO198" s="950"/>
      <c r="BP198" s="950"/>
      <c r="BQ198" s="950"/>
      <c r="BR198" s="950"/>
      <c r="BS198" s="950"/>
      <c r="BT198" s="950"/>
      <c r="BU198" s="950"/>
      <c r="BV198" s="950"/>
      <c r="BW198" s="950"/>
      <c r="BX198" s="950"/>
      <c r="BY198" s="950"/>
      <c r="BZ198" s="950"/>
      <c r="CA198" s="950"/>
      <c r="CB198" s="950"/>
      <c r="CC198" s="950"/>
      <c r="CD198" s="950"/>
      <c r="CE198" s="950"/>
      <c r="CF198" s="950"/>
      <c r="CG198" s="950"/>
      <c r="CH198" s="950"/>
      <c r="CI198" s="950"/>
      <c r="CJ198" s="950"/>
      <c r="CK198" s="950"/>
      <c r="CL198" s="950"/>
      <c r="CM198" s="950"/>
      <c r="CN198" s="950"/>
      <c r="CO198" s="950"/>
      <c r="CP198" s="950"/>
      <c r="CQ198" s="950"/>
      <c r="CR198" s="950"/>
      <c r="CS198" s="950"/>
      <c r="CT198" s="950"/>
      <c r="CU198" s="950"/>
      <c r="CV198" s="950"/>
      <c r="CW198" s="950"/>
      <c r="CX198" s="950"/>
      <c r="CY198" s="950"/>
      <c r="CZ198" s="950"/>
      <c r="DA198" s="950"/>
      <c r="DB198" s="950"/>
      <c r="DC198" s="950"/>
      <c r="DD198" s="950"/>
      <c r="DE198" s="950"/>
      <c r="DF198" s="950"/>
      <c r="DG198" s="950"/>
      <c r="DH198" s="950"/>
      <c r="DI198" s="950"/>
      <c r="DJ198" s="950"/>
      <c r="DK198" s="950"/>
      <c r="DL198" s="950"/>
      <c r="DM198" s="950"/>
      <c r="DN198" s="950"/>
      <c r="DO198" s="950"/>
      <c r="DP198" s="950"/>
      <c r="DQ198" s="950"/>
      <c r="DR198" s="950"/>
      <c r="DS198" s="950"/>
      <c r="DT198" s="950"/>
      <c r="DU198" s="950"/>
      <c r="DV198" s="950"/>
      <c r="DW198" s="950"/>
      <c r="DX198" s="950"/>
      <c r="DY198" s="950"/>
      <c r="DZ198" s="950"/>
      <c r="EA198" s="950"/>
      <c r="EB198" s="950"/>
      <c r="EC198" s="950"/>
      <c r="ED198" s="950"/>
      <c r="EE198" s="950"/>
      <c r="EF198" s="950"/>
    </row>
    <row r="199" spans="2:136" s="949" customFormat="1" thickBot="1" x14ac:dyDescent="0.3">
      <c r="B199" s="650">
        <v>35</v>
      </c>
      <c r="C199" s="1267" t="s">
        <v>2382</v>
      </c>
      <c r="D199" s="1268"/>
      <c r="E199" s="1268"/>
      <c r="F199" s="1268"/>
      <c r="G199" s="1268"/>
      <c r="H199" s="1268"/>
      <c r="I199" s="1268"/>
      <c r="J199" s="1268"/>
      <c r="K199" s="1268"/>
      <c r="L199" s="1268"/>
      <c r="M199" s="1268"/>
      <c r="N199" s="1268"/>
      <c r="O199" s="1268"/>
      <c r="P199" s="1269"/>
      <c r="U199" s="993"/>
      <c r="V199" s="991"/>
      <c r="Y199" s="14"/>
      <c r="Z199" s="14"/>
      <c r="AA199" s="14"/>
      <c r="AB199" s="7"/>
      <c r="AC199" s="8"/>
      <c r="AD199" s="8"/>
      <c r="AE199" s="8"/>
      <c r="AF199" s="8"/>
      <c r="AG199" s="8"/>
      <c r="AH199" s="8"/>
      <c r="AI199" s="8"/>
      <c r="AJ199" s="8"/>
      <c r="AK199" s="8"/>
      <c r="AL199" s="8"/>
      <c r="AM199" s="8"/>
      <c r="AN199" s="8"/>
      <c r="AO199" s="8"/>
      <c r="AP199" s="8"/>
      <c r="AQ199" s="7"/>
      <c r="AR199" s="7"/>
      <c r="AS199" s="8"/>
      <c r="AT199" s="8"/>
      <c r="AU199" s="8"/>
      <c r="AV199" s="8"/>
      <c r="AW199" s="8"/>
      <c r="AX199" s="8"/>
      <c r="AY199" s="8"/>
      <c r="AZ199" s="8"/>
      <c r="BA199" s="8"/>
      <c r="BB199" s="8"/>
      <c r="BC199" s="8"/>
      <c r="BD199" s="8"/>
      <c r="BE199" s="8"/>
      <c r="BF199" s="8"/>
      <c r="BG199" s="7"/>
      <c r="BH199" s="950"/>
      <c r="BI199" s="950"/>
      <c r="BJ199" s="950"/>
      <c r="BK199" s="950"/>
      <c r="BL199" s="950"/>
      <c r="BM199" s="950"/>
      <c r="BN199" s="950"/>
      <c r="BO199" s="950"/>
      <c r="BP199" s="950"/>
      <c r="BQ199" s="950"/>
      <c r="BR199" s="950"/>
      <c r="BS199" s="950"/>
      <c r="BT199" s="950"/>
      <c r="BU199" s="950"/>
      <c r="BV199" s="950"/>
      <c r="BW199" s="950"/>
      <c r="BX199" s="950"/>
      <c r="BY199" s="950"/>
      <c r="BZ199" s="950"/>
      <c r="CA199" s="950"/>
      <c r="CB199" s="950"/>
      <c r="CC199" s="950"/>
      <c r="CD199" s="950"/>
      <c r="CE199" s="950"/>
      <c r="CF199" s="950"/>
      <c r="CG199" s="950"/>
      <c r="CH199" s="950"/>
      <c r="CI199" s="950"/>
      <c r="CJ199" s="950"/>
      <c r="CK199" s="950"/>
      <c r="CL199" s="950"/>
      <c r="CM199" s="950"/>
      <c r="CN199" s="950"/>
      <c r="CO199" s="950"/>
      <c r="CP199" s="950"/>
      <c r="CQ199" s="950"/>
      <c r="CR199" s="950"/>
      <c r="CS199" s="950"/>
      <c r="CT199" s="950"/>
      <c r="CU199" s="950"/>
      <c r="CV199" s="950"/>
      <c r="CW199" s="950"/>
      <c r="CX199" s="950"/>
      <c r="CY199" s="950"/>
      <c r="CZ199" s="950"/>
      <c r="DA199" s="950"/>
      <c r="DB199" s="950"/>
      <c r="DC199" s="950"/>
      <c r="DD199" s="950"/>
      <c r="DE199" s="950"/>
      <c r="DF199" s="950"/>
      <c r="DG199" s="950"/>
      <c r="DH199" s="950"/>
      <c r="DI199" s="950"/>
      <c r="DJ199" s="950"/>
      <c r="DK199" s="950"/>
      <c r="DL199" s="950"/>
      <c r="DM199" s="950"/>
      <c r="DN199" s="950"/>
      <c r="DO199" s="950"/>
      <c r="DP199" s="950"/>
      <c r="DQ199" s="950"/>
      <c r="DR199" s="950"/>
      <c r="DS199" s="950"/>
      <c r="DT199" s="950"/>
      <c r="DU199" s="950"/>
      <c r="DV199" s="950"/>
      <c r="DW199" s="950"/>
      <c r="DX199" s="950"/>
      <c r="DY199" s="950"/>
      <c r="DZ199" s="950"/>
      <c r="EA199" s="950"/>
      <c r="EB199" s="950"/>
      <c r="EC199" s="950"/>
      <c r="ED199" s="950"/>
      <c r="EE199" s="950"/>
      <c r="EF199" s="950"/>
    </row>
    <row r="200" spans="2:136" ht="15.75" thickBot="1" x14ac:dyDescent="0.3"/>
    <row r="201" spans="2:136" ht="14.25" customHeight="1" x14ac:dyDescent="0.25">
      <c r="B201" s="1354" t="s">
        <v>2061</v>
      </c>
      <c r="C201" s="1355"/>
      <c r="D201" s="1355"/>
      <c r="E201" s="1355"/>
      <c r="F201" s="1355"/>
      <c r="G201" s="1355"/>
      <c r="H201" s="1355"/>
      <c r="I201" s="1355"/>
      <c r="J201" s="1355"/>
      <c r="K201" s="1355"/>
      <c r="L201" s="1355"/>
      <c r="M201" s="1355"/>
      <c r="N201" s="1355"/>
      <c r="O201" s="1355"/>
      <c r="P201" s="1356"/>
    </row>
    <row r="202" spans="2:136" ht="14.25" x14ac:dyDescent="0.25">
      <c r="B202" s="998" t="s">
        <v>304</v>
      </c>
      <c r="C202" s="1357" t="s">
        <v>305</v>
      </c>
      <c r="D202" s="1358"/>
      <c r="E202" s="1358"/>
      <c r="F202" s="1358"/>
      <c r="G202" s="1358"/>
      <c r="H202" s="1358"/>
      <c r="I202" s="1358"/>
      <c r="J202" s="1358"/>
      <c r="K202" s="1358"/>
      <c r="L202" s="1358"/>
      <c r="M202" s="1358"/>
      <c r="N202" s="1358"/>
      <c r="O202" s="1358"/>
      <c r="P202" s="1359"/>
    </row>
    <row r="203" spans="2:136" ht="14.25" x14ac:dyDescent="0.25">
      <c r="B203" s="800" t="s">
        <v>306</v>
      </c>
      <c r="C203" s="1352" t="str">
        <f>$C$9</f>
        <v>Total depreciation on assets existing at 31 March 2015</v>
      </c>
      <c r="D203" s="1352"/>
      <c r="E203" s="1352"/>
      <c r="F203" s="1352"/>
      <c r="G203" s="1352"/>
      <c r="H203" s="1352"/>
      <c r="I203" s="1352"/>
      <c r="J203" s="1352"/>
      <c r="K203" s="1352"/>
      <c r="L203" s="1352"/>
      <c r="M203" s="1352"/>
      <c r="N203" s="1352"/>
      <c r="O203" s="1352"/>
      <c r="P203" s="1353"/>
    </row>
    <row r="204" spans="2:136" ht="30.75" customHeight="1" x14ac:dyDescent="0.25">
      <c r="B204" s="226">
        <v>2</v>
      </c>
      <c r="C204" s="1261" t="s">
        <v>2383</v>
      </c>
      <c r="D204" s="1262"/>
      <c r="E204" s="1262"/>
      <c r="F204" s="1262"/>
      <c r="G204" s="1262"/>
      <c r="H204" s="1262"/>
      <c r="I204" s="1262"/>
      <c r="J204" s="1262"/>
      <c r="K204" s="1262"/>
      <c r="L204" s="1262"/>
      <c r="M204" s="1262"/>
      <c r="N204" s="1262"/>
      <c r="O204" s="1262"/>
      <c r="P204" s="1263"/>
    </row>
    <row r="205" spans="2:136" ht="35.25" customHeight="1" x14ac:dyDescent="0.25">
      <c r="B205" s="226">
        <v>3</v>
      </c>
      <c r="C205" s="1261" t="s">
        <v>2384</v>
      </c>
      <c r="D205" s="1262"/>
      <c r="E205" s="1262"/>
      <c r="F205" s="1262"/>
      <c r="G205" s="1262"/>
      <c r="H205" s="1262"/>
      <c r="I205" s="1262"/>
      <c r="J205" s="1262"/>
      <c r="K205" s="1262"/>
      <c r="L205" s="1262"/>
      <c r="M205" s="1262"/>
      <c r="N205" s="1262"/>
      <c r="O205" s="1262"/>
      <c r="P205" s="1263"/>
    </row>
    <row r="206" spans="2:136" s="949" customFormat="1" thickBot="1" x14ac:dyDescent="0.3">
      <c r="B206" s="650">
        <v>4</v>
      </c>
      <c r="C206" s="1267" t="s">
        <v>2385</v>
      </c>
      <c r="D206" s="1268"/>
      <c r="E206" s="1268"/>
      <c r="F206" s="1268"/>
      <c r="G206" s="1268"/>
      <c r="H206" s="1268"/>
      <c r="I206" s="1268"/>
      <c r="J206" s="1268"/>
      <c r="K206" s="1268"/>
      <c r="L206" s="1268"/>
      <c r="M206" s="1268"/>
      <c r="N206" s="1268"/>
      <c r="O206" s="1268"/>
      <c r="P206" s="1269"/>
      <c r="U206" s="993"/>
      <c r="V206" s="991"/>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950"/>
      <c r="BI206" s="950"/>
      <c r="BJ206" s="950"/>
      <c r="BK206" s="950"/>
      <c r="BL206" s="950"/>
      <c r="BM206" s="950"/>
      <c r="BN206" s="950"/>
      <c r="BO206" s="950"/>
      <c r="BP206" s="950"/>
      <c r="BQ206" s="950"/>
      <c r="BR206" s="950"/>
      <c r="BS206" s="950"/>
      <c r="BT206" s="950"/>
      <c r="BU206" s="950"/>
      <c r="BV206" s="950"/>
      <c r="BW206" s="950"/>
      <c r="BX206" s="950"/>
      <c r="BY206" s="950"/>
      <c r="BZ206" s="950"/>
      <c r="CA206" s="950"/>
      <c r="CB206" s="950"/>
      <c r="CC206" s="950"/>
      <c r="CD206" s="950"/>
      <c r="CE206" s="950"/>
      <c r="CF206" s="950"/>
      <c r="CG206" s="950"/>
      <c r="CH206" s="950"/>
      <c r="CI206" s="950"/>
      <c r="CJ206" s="950"/>
      <c r="CK206" s="950"/>
      <c r="CL206" s="950"/>
      <c r="CM206" s="950"/>
      <c r="CN206" s="950"/>
      <c r="CO206" s="950"/>
      <c r="CP206" s="950"/>
      <c r="CQ206" s="950"/>
      <c r="CR206" s="950"/>
      <c r="CS206" s="950"/>
      <c r="CT206" s="950"/>
      <c r="CU206" s="950"/>
      <c r="CV206" s="950"/>
      <c r="CW206" s="950"/>
      <c r="CX206" s="950"/>
      <c r="CY206" s="950"/>
      <c r="CZ206" s="950"/>
      <c r="DA206" s="950"/>
      <c r="DB206" s="950"/>
      <c r="DC206" s="950"/>
      <c r="DD206" s="950"/>
      <c r="DE206" s="950"/>
      <c r="DF206" s="950"/>
      <c r="DG206" s="950"/>
      <c r="DH206" s="950"/>
      <c r="DI206" s="950"/>
      <c r="DJ206" s="950"/>
      <c r="DK206" s="950"/>
      <c r="DL206" s="950"/>
      <c r="DM206" s="950"/>
      <c r="DN206" s="950"/>
      <c r="DO206" s="950"/>
      <c r="DP206" s="950"/>
      <c r="DQ206" s="950"/>
      <c r="DR206" s="950"/>
      <c r="DS206" s="950"/>
      <c r="DT206" s="950"/>
      <c r="DU206" s="950"/>
      <c r="DV206" s="950"/>
      <c r="DW206" s="950"/>
      <c r="DX206" s="950"/>
      <c r="DY206" s="950"/>
      <c r="DZ206" s="950"/>
      <c r="EA206" s="950"/>
      <c r="EB206" s="950"/>
      <c r="EC206" s="950"/>
      <c r="ED206" s="950"/>
      <c r="EE206" s="950"/>
      <c r="EF206" s="950"/>
    </row>
    <row r="207" spans="2:136" x14ac:dyDescent="0.25"/>
  </sheetData>
  <sheetProtection algorithmName="SHA-512" hashValue="0uMYx13UMma+59tKOMxOlN0Q4/Lf7hIj7g4BqQn2tSxq6HUeumJ+n4zUg62mlFsla0qO0qOaXW3xb7wiWzdC6A==" saltValue="nflESUCzwQtmoyi6hwl6GQ==" spinCount="100000" sheet="1" objects="1" scenarios="1"/>
  <mergeCells count="76">
    <mergeCell ref="C203:P203"/>
    <mergeCell ref="C204:P204"/>
    <mergeCell ref="C205:P205"/>
    <mergeCell ref="C206:P206"/>
    <mergeCell ref="C196:P196"/>
    <mergeCell ref="C197:P197"/>
    <mergeCell ref="C198:P198"/>
    <mergeCell ref="C199:P199"/>
    <mergeCell ref="B201:P201"/>
    <mergeCell ref="C202:P202"/>
    <mergeCell ref="C195:P195"/>
    <mergeCell ref="C182:P182"/>
    <mergeCell ref="C183:P183"/>
    <mergeCell ref="C184:P184"/>
    <mergeCell ref="C186:P186"/>
    <mergeCell ref="C187:P187"/>
    <mergeCell ref="C188:P188"/>
    <mergeCell ref="C189:P189"/>
    <mergeCell ref="C191:P191"/>
    <mergeCell ref="C192:P192"/>
    <mergeCell ref="C193:P193"/>
    <mergeCell ref="C194:P194"/>
    <mergeCell ref="C181:P181"/>
    <mergeCell ref="C168:P168"/>
    <mergeCell ref="C169:P169"/>
    <mergeCell ref="C170:P170"/>
    <mergeCell ref="C171:P171"/>
    <mergeCell ref="C172:P172"/>
    <mergeCell ref="C173:P173"/>
    <mergeCell ref="C174:P174"/>
    <mergeCell ref="C176:P176"/>
    <mergeCell ref="C178:P178"/>
    <mergeCell ref="C179:P179"/>
    <mergeCell ref="C180:P180"/>
    <mergeCell ref="C167:P167"/>
    <mergeCell ref="G132:I132"/>
    <mergeCell ref="G133:I133"/>
    <mergeCell ref="G134:I134"/>
    <mergeCell ref="G143:I143"/>
    <mergeCell ref="G144:I144"/>
    <mergeCell ref="G145:I145"/>
    <mergeCell ref="B159:P159"/>
    <mergeCell ref="B161:P161"/>
    <mergeCell ref="C163:P163"/>
    <mergeCell ref="C165:P165"/>
    <mergeCell ref="C166:P166"/>
    <mergeCell ref="G123:I123"/>
    <mergeCell ref="G88:I88"/>
    <mergeCell ref="G89:I89"/>
    <mergeCell ref="G90:I90"/>
    <mergeCell ref="G99:I99"/>
    <mergeCell ref="G100:I100"/>
    <mergeCell ref="G101:I101"/>
    <mergeCell ref="G110:I110"/>
    <mergeCell ref="G111:I111"/>
    <mergeCell ref="G112:I112"/>
    <mergeCell ref="G121:I121"/>
    <mergeCell ref="G122:I122"/>
    <mergeCell ref="G79:I79"/>
    <mergeCell ref="G44:I44"/>
    <mergeCell ref="G45:I45"/>
    <mergeCell ref="G46:I46"/>
    <mergeCell ref="G55:I55"/>
    <mergeCell ref="G56:I56"/>
    <mergeCell ref="G57:I57"/>
    <mergeCell ref="G66:I66"/>
    <mergeCell ref="G67:I67"/>
    <mergeCell ref="G68:I68"/>
    <mergeCell ref="G77:I77"/>
    <mergeCell ref="G78:I78"/>
    <mergeCell ref="V1:Y1"/>
    <mergeCell ref="B3:C3"/>
    <mergeCell ref="AC4:AP4"/>
    <mergeCell ref="AS4:BF4"/>
    <mergeCell ref="B5:F5"/>
    <mergeCell ref="G5:T5"/>
  </mergeCells>
  <conditionalFormatting sqref="Y66:Y74">
    <cfRule type="cellIs" dxfId="166" priority="141" operator="equal">
      <formula>0</formula>
    </cfRule>
  </conditionalFormatting>
  <conditionalFormatting sqref="Y77:Y85">
    <cfRule type="cellIs" dxfId="165" priority="140" operator="equal">
      <formula>0</formula>
    </cfRule>
  </conditionalFormatting>
  <conditionalFormatting sqref="Y88:Y96">
    <cfRule type="cellIs" dxfId="164" priority="139" operator="equal">
      <formula>0</formula>
    </cfRule>
  </conditionalFormatting>
  <conditionalFormatting sqref="Y99:Y107">
    <cfRule type="cellIs" dxfId="163" priority="138" operator="equal">
      <formula>0</formula>
    </cfRule>
  </conditionalFormatting>
  <conditionalFormatting sqref="Y110:Y118">
    <cfRule type="cellIs" dxfId="162" priority="137" operator="equal">
      <formula>0</formula>
    </cfRule>
  </conditionalFormatting>
  <conditionalFormatting sqref="Y121:Y129">
    <cfRule type="cellIs" dxfId="161" priority="136" operator="equal">
      <formula>0</formula>
    </cfRule>
  </conditionalFormatting>
  <conditionalFormatting sqref="Y132:Y140">
    <cfRule type="cellIs" dxfId="160" priority="135" operator="equal">
      <formula>0</formula>
    </cfRule>
  </conditionalFormatting>
  <conditionalFormatting sqref="Y143:Y151">
    <cfRule type="cellIs" dxfId="159" priority="134" operator="equal">
      <formula>0</formula>
    </cfRule>
  </conditionalFormatting>
  <conditionalFormatting sqref="Y6 Y42:Y43 Y53:Y54">
    <cfRule type="cellIs" dxfId="158" priority="144" operator="equal">
      <formula>0</formula>
    </cfRule>
  </conditionalFormatting>
  <conditionalFormatting sqref="Y44:Y52">
    <cfRule type="cellIs" dxfId="157" priority="143" operator="equal">
      <formula>0</formula>
    </cfRule>
  </conditionalFormatting>
  <conditionalFormatting sqref="Y55:Y63">
    <cfRule type="cellIs" dxfId="156" priority="142" operator="equal">
      <formula>0</formula>
    </cfRule>
  </conditionalFormatting>
  <conditionalFormatting sqref="Y7:Y41">
    <cfRule type="cellIs" dxfId="155" priority="133" operator="equal">
      <formula>0</formula>
    </cfRule>
  </conditionalFormatting>
  <conditionalFormatting sqref="Z66:Z68">
    <cfRule type="cellIs" dxfId="154" priority="129" operator="equal">
      <formula>0</formula>
    </cfRule>
  </conditionalFormatting>
  <conditionalFormatting sqref="Z77:Z79">
    <cfRule type="cellIs" dxfId="153" priority="128" operator="equal">
      <formula>0</formula>
    </cfRule>
  </conditionalFormatting>
  <conditionalFormatting sqref="Z88:Z90">
    <cfRule type="cellIs" dxfId="152" priority="127" operator="equal">
      <formula>0</formula>
    </cfRule>
  </conditionalFormatting>
  <conditionalFormatting sqref="Z99:Z101">
    <cfRule type="cellIs" dxfId="151" priority="126" operator="equal">
      <formula>0</formula>
    </cfRule>
  </conditionalFormatting>
  <conditionalFormatting sqref="Z110:Z112">
    <cfRule type="cellIs" dxfId="150" priority="125" operator="equal">
      <formula>0</formula>
    </cfRule>
  </conditionalFormatting>
  <conditionalFormatting sqref="Z121:Z123">
    <cfRule type="cellIs" dxfId="149" priority="124" operator="equal">
      <formula>0</formula>
    </cfRule>
  </conditionalFormatting>
  <conditionalFormatting sqref="Z132:Z134">
    <cfRule type="cellIs" dxfId="148" priority="123" operator="equal">
      <formula>0</formula>
    </cfRule>
  </conditionalFormatting>
  <conditionalFormatting sqref="Z143:Z145">
    <cfRule type="cellIs" dxfId="147" priority="122" operator="equal">
      <formula>0</formula>
    </cfRule>
  </conditionalFormatting>
  <conditionalFormatting sqref="Z6 Z42:Z43 Z53:Z54">
    <cfRule type="cellIs" dxfId="146" priority="132" operator="equal">
      <formula>0</formula>
    </cfRule>
  </conditionalFormatting>
  <conditionalFormatting sqref="Z44:Z46 Z49">
    <cfRule type="cellIs" dxfId="145" priority="131" operator="equal">
      <formula>0</formula>
    </cfRule>
  </conditionalFormatting>
  <conditionalFormatting sqref="Z55:Z57">
    <cfRule type="cellIs" dxfId="144" priority="130" operator="equal">
      <formula>0</formula>
    </cfRule>
  </conditionalFormatting>
  <conditionalFormatting sqref="Z7 Z24:Z28 Z13:Z14 Z18:Z22 Z31 Z34:Z37">
    <cfRule type="cellIs" dxfId="143" priority="121" operator="equal">
      <formula>0</formula>
    </cfRule>
  </conditionalFormatting>
  <conditionalFormatting sqref="Z146:Z147">
    <cfRule type="cellIs" dxfId="142" priority="78" operator="equal">
      <formula>0</formula>
    </cfRule>
  </conditionalFormatting>
  <conditionalFormatting sqref="Z8:Z12">
    <cfRule type="cellIs" dxfId="141" priority="120" operator="equal">
      <formula>0</formula>
    </cfRule>
  </conditionalFormatting>
  <conditionalFormatting sqref="Z15:Z17">
    <cfRule type="cellIs" dxfId="140" priority="119" operator="equal">
      <formula>0</formula>
    </cfRule>
  </conditionalFormatting>
  <conditionalFormatting sqref="Z23">
    <cfRule type="cellIs" dxfId="139" priority="118" operator="equal">
      <formula>0</formula>
    </cfRule>
  </conditionalFormatting>
  <conditionalFormatting sqref="Z29:Z30">
    <cfRule type="cellIs" dxfId="138" priority="117" operator="equal">
      <formula>0</formula>
    </cfRule>
  </conditionalFormatting>
  <conditionalFormatting sqref="Z32:Z33">
    <cfRule type="cellIs" dxfId="137" priority="116" operator="equal">
      <formula>0</formula>
    </cfRule>
  </conditionalFormatting>
  <conditionalFormatting sqref="Z38:Z41">
    <cfRule type="cellIs" dxfId="136" priority="115" operator="equal">
      <formula>0</formula>
    </cfRule>
  </conditionalFormatting>
  <conditionalFormatting sqref="Z47:Z48">
    <cfRule type="cellIs" dxfId="135" priority="114" operator="equal">
      <formula>0</formula>
    </cfRule>
  </conditionalFormatting>
  <conditionalFormatting sqref="Z51:Z52">
    <cfRule type="cellIs" dxfId="134" priority="113" operator="equal">
      <formula>0</formula>
    </cfRule>
  </conditionalFormatting>
  <conditionalFormatting sqref="Z102:Z103">
    <cfRule type="cellIs" dxfId="133" priority="94" operator="equal">
      <formula>0</formula>
    </cfRule>
  </conditionalFormatting>
  <conditionalFormatting sqref="Z106:Z107">
    <cfRule type="cellIs" dxfId="132" priority="93" operator="equal">
      <formula>0</formula>
    </cfRule>
  </conditionalFormatting>
  <conditionalFormatting sqref="Z94">
    <cfRule type="cellIs" dxfId="131" priority="96" operator="equal">
      <formula>0</formula>
    </cfRule>
  </conditionalFormatting>
  <conditionalFormatting sqref="Z104">
    <cfRule type="cellIs" dxfId="130" priority="95" operator="equal">
      <formula>0</formula>
    </cfRule>
  </conditionalFormatting>
  <conditionalFormatting sqref="Z91:Z92">
    <cfRule type="cellIs" dxfId="129" priority="98" operator="equal">
      <formula>0</formula>
    </cfRule>
  </conditionalFormatting>
  <conditionalFormatting sqref="Z95:Z96">
    <cfRule type="cellIs" dxfId="128" priority="97" operator="equal">
      <formula>0</formula>
    </cfRule>
  </conditionalFormatting>
  <conditionalFormatting sqref="Z83">
    <cfRule type="cellIs" dxfId="127" priority="100" operator="equal">
      <formula>0</formula>
    </cfRule>
  </conditionalFormatting>
  <conditionalFormatting sqref="Z93">
    <cfRule type="cellIs" dxfId="126" priority="99" operator="equal">
      <formula>0</formula>
    </cfRule>
  </conditionalFormatting>
  <conditionalFormatting sqref="Z80:Z81">
    <cfRule type="cellIs" dxfId="125" priority="102" operator="equal">
      <formula>0</formula>
    </cfRule>
  </conditionalFormatting>
  <conditionalFormatting sqref="Z84:Z85">
    <cfRule type="cellIs" dxfId="124" priority="101" operator="equal">
      <formula>0</formula>
    </cfRule>
  </conditionalFormatting>
  <conditionalFormatting sqref="Z72">
    <cfRule type="cellIs" dxfId="123" priority="104" operator="equal">
      <formula>0</formula>
    </cfRule>
  </conditionalFormatting>
  <conditionalFormatting sqref="Z82">
    <cfRule type="cellIs" dxfId="122" priority="103" operator="equal">
      <formula>0</formula>
    </cfRule>
  </conditionalFormatting>
  <conditionalFormatting sqref="Z69:Z70">
    <cfRule type="cellIs" dxfId="121" priority="106" operator="equal">
      <formula>0</formula>
    </cfRule>
  </conditionalFormatting>
  <conditionalFormatting sqref="Z73:Z74">
    <cfRule type="cellIs" dxfId="120" priority="105" operator="equal">
      <formula>0</formula>
    </cfRule>
  </conditionalFormatting>
  <conditionalFormatting sqref="Z61">
    <cfRule type="cellIs" dxfId="119" priority="108" operator="equal">
      <formula>0</formula>
    </cfRule>
  </conditionalFormatting>
  <conditionalFormatting sqref="Z71">
    <cfRule type="cellIs" dxfId="118" priority="107" operator="equal">
      <formula>0</formula>
    </cfRule>
  </conditionalFormatting>
  <conditionalFormatting sqref="Z58:Z59">
    <cfRule type="cellIs" dxfId="117" priority="110" operator="equal">
      <formula>0</formula>
    </cfRule>
  </conditionalFormatting>
  <conditionalFormatting sqref="Z62:Z63">
    <cfRule type="cellIs" dxfId="116" priority="109" operator="equal">
      <formula>0</formula>
    </cfRule>
  </conditionalFormatting>
  <conditionalFormatting sqref="Z50">
    <cfRule type="cellIs" dxfId="115" priority="112" operator="equal">
      <formula>0</formula>
    </cfRule>
  </conditionalFormatting>
  <conditionalFormatting sqref="Z149">
    <cfRule type="cellIs" dxfId="114" priority="76" operator="equal">
      <formula>0</formula>
    </cfRule>
  </conditionalFormatting>
  <conditionalFormatting sqref="Z60">
    <cfRule type="cellIs" dxfId="113" priority="111" operator="equal">
      <formula>0</formula>
    </cfRule>
  </conditionalFormatting>
  <conditionalFormatting sqref="Z105">
    <cfRule type="cellIs" dxfId="112" priority="92" operator="equal">
      <formula>0</formula>
    </cfRule>
  </conditionalFormatting>
  <conditionalFormatting sqref="Z115">
    <cfRule type="cellIs" dxfId="111" priority="91" operator="equal">
      <formula>0</formula>
    </cfRule>
  </conditionalFormatting>
  <conditionalFormatting sqref="Z113:Z114">
    <cfRule type="cellIs" dxfId="110" priority="90" operator="equal">
      <formula>0</formula>
    </cfRule>
  </conditionalFormatting>
  <conditionalFormatting sqref="Z117:Z118">
    <cfRule type="cellIs" dxfId="109" priority="89" operator="equal">
      <formula>0</formula>
    </cfRule>
  </conditionalFormatting>
  <conditionalFormatting sqref="Z116">
    <cfRule type="cellIs" dxfId="108" priority="88" operator="equal">
      <formula>0</formula>
    </cfRule>
  </conditionalFormatting>
  <conditionalFormatting sqref="Z126">
    <cfRule type="cellIs" dxfId="107" priority="87" operator="equal">
      <formula>0</formula>
    </cfRule>
  </conditionalFormatting>
  <conditionalFormatting sqref="Z124:Z125">
    <cfRule type="cellIs" dxfId="106" priority="86" operator="equal">
      <formula>0</formula>
    </cfRule>
  </conditionalFormatting>
  <conditionalFormatting sqref="Z128:Z129">
    <cfRule type="cellIs" dxfId="105" priority="85" operator="equal">
      <formula>0</formula>
    </cfRule>
  </conditionalFormatting>
  <conditionalFormatting sqref="Z127">
    <cfRule type="cellIs" dxfId="104" priority="84" operator="equal">
      <formula>0</formula>
    </cfRule>
  </conditionalFormatting>
  <conditionalFormatting sqref="Z137">
    <cfRule type="cellIs" dxfId="103" priority="83" operator="equal">
      <formula>0</formula>
    </cfRule>
  </conditionalFormatting>
  <conditionalFormatting sqref="Z135:Z136">
    <cfRule type="cellIs" dxfId="102" priority="82" operator="equal">
      <formula>0</formula>
    </cfRule>
  </conditionalFormatting>
  <conditionalFormatting sqref="Z139:Z140">
    <cfRule type="cellIs" dxfId="101" priority="81" operator="equal">
      <formula>0</formula>
    </cfRule>
  </conditionalFormatting>
  <conditionalFormatting sqref="Z138">
    <cfRule type="cellIs" dxfId="100" priority="80" operator="equal">
      <formula>0</formula>
    </cfRule>
  </conditionalFormatting>
  <conditionalFormatting sqref="Z148">
    <cfRule type="cellIs" dxfId="99" priority="79" operator="equal">
      <formula>0</formula>
    </cfRule>
  </conditionalFormatting>
  <conditionalFormatting sqref="Z150:Z151">
    <cfRule type="cellIs" dxfId="98" priority="77" operator="equal">
      <formula>0</formula>
    </cfRule>
  </conditionalFormatting>
  <conditionalFormatting sqref="G50:T50">
    <cfRule type="expression" dxfId="97" priority="57">
      <formula>$G$45="Net"</formula>
    </cfRule>
  </conditionalFormatting>
  <conditionalFormatting sqref="G49:T49">
    <cfRule type="expression" dxfId="96" priority="56">
      <formula>$G$45="Gross"</formula>
    </cfRule>
  </conditionalFormatting>
  <conditionalFormatting sqref="G105:T105">
    <cfRule type="expression" dxfId="95" priority="51">
      <formula>$G$100="Net"</formula>
    </cfRule>
  </conditionalFormatting>
  <conditionalFormatting sqref="G104:T104">
    <cfRule type="expression" dxfId="94" priority="50">
      <formula>$G$100="Gross"</formula>
    </cfRule>
  </conditionalFormatting>
  <conditionalFormatting sqref="G116:T116">
    <cfRule type="expression" dxfId="93" priority="45">
      <formula>$G$111="Net"</formula>
    </cfRule>
  </conditionalFormatting>
  <conditionalFormatting sqref="G115:T115">
    <cfRule type="expression" dxfId="92" priority="44">
      <formula>$G$111="Gross"</formula>
    </cfRule>
  </conditionalFormatting>
  <conditionalFormatting sqref="G127:T127">
    <cfRule type="expression" dxfId="91" priority="39">
      <formula>$G$122="Net"</formula>
    </cfRule>
  </conditionalFormatting>
  <conditionalFormatting sqref="G126:T126">
    <cfRule type="expression" dxfId="90" priority="38">
      <formula>$G$122="Gross"</formula>
    </cfRule>
  </conditionalFormatting>
  <conditionalFormatting sqref="G138:T138">
    <cfRule type="expression" dxfId="89" priority="33">
      <formula>$G$133="Net"</formula>
    </cfRule>
  </conditionalFormatting>
  <conditionalFormatting sqref="G137:T137">
    <cfRule type="expression" dxfId="88" priority="32">
      <formula>$G$133="Gross"</formula>
    </cfRule>
  </conditionalFormatting>
  <conditionalFormatting sqref="G149:T149">
    <cfRule type="expression" dxfId="87" priority="27">
      <formula>$G$144="Net"</formula>
    </cfRule>
  </conditionalFormatting>
  <conditionalFormatting sqref="G148:T148">
    <cfRule type="expression" dxfId="86" priority="26">
      <formula>$G$144="Gross"</formula>
    </cfRule>
  </conditionalFormatting>
  <conditionalFormatting sqref="G61:T61">
    <cfRule type="expression" dxfId="85" priority="21">
      <formula>$G$56="Net"</formula>
    </cfRule>
  </conditionalFormatting>
  <conditionalFormatting sqref="G60:T60">
    <cfRule type="expression" dxfId="84" priority="20">
      <formula>$G$56="Gross"</formula>
    </cfRule>
  </conditionalFormatting>
  <conditionalFormatting sqref="G72:T72">
    <cfRule type="expression" dxfId="83" priority="15">
      <formula>$G$67="Net"</formula>
    </cfRule>
  </conditionalFormatting>
  <conditionalFormatting sqref="G71:T71">
    <cfRule type="expression" dxfId="82" priority="14">
      <formula>$G$67="Gross"</formula>
    </cfRule>
  </conditionalFormatting>
  <conditionalFormatting sqref="G83:T83">
    <cfRule type="expression" dxfId="81" priority="9">
      <formula>$G$78="Net"</formula>
    </cfRule>
  </conditionalFormatting>
  <conditionalFormatting sqref="G82:T82">
    <cfRule type="expression" dxfId="80" priority="8">
      <formula>$G$78="Gross"</formula>
    </cfRule>
  </conditionalFormatting>
  <conditionalFormatting sqref="G94:T94">
    <cfRule type="expression" dxfId="79" priority="3">
      <formula>$G$89="Net"</formula>
    </cfRule>
  </conditionalFormatting>
  <conditionalFormatting sqref="G93:T93">
    <cfRule type="expression" dxfId="78" priority="2">
      <formula>$G$89="Gross"</formula>
    </cfRule>
  </conditionalFormatting>
  <dataValidations count="4">
    <dataValidation type="list" allowBlank="1" showInputMessage="1" showErrorMessage="1" sqref="G45:I45 G122:I122 G133:I133 G56:I56 G67:I67 G78:I78 G89:I89 G100:I100 G111:I111 G144:I144">
      <formula1>"Net, Gross"</formula1>
    </dataValidation>
    <dataValidation type="decimal" errorStyle="warning" operator="greaterThanOrEqual" allowBlank="1" showInputMessage="1" showErrorMessage="1" error="Inputs should be expressed as positive numbers" sqref="G29:S30 G15:S17 G38:S41 G32:S33 G8:S12">
      <formula1>0</formula1>
    </dataValidation>
    <dataValidation type="decimal" errorStyle="warning" operator="greaterThanOrEqual" allowBlank="1" showInputMessage="1" showErrorMessage="1" error="Inputs should be expressed as positive figures" sqref="G51:T52 G47:T48 G62:T63 G58:T59 G73:T74 G69:T70 G84:T85 G80:T81 G95:T96 G91:T92 G146:T147 G102:T103 G117:T118 G113:T114 G128:T129 G124:T125 G139:T140 G135:T136 G150:T151 G106:T107">
      <formula1>0</formula1>
    </dataValidation>
    <dataValidation type="decimal" errorStyle="warning" operator="lessThanOrEqual" allowBlank="1" showInputMessage="1" showErrorMessage="1" error="Margins are not expected to be more than 100%" sqref="G50:T50 G61:T61 G72:T72 G83:T83 G94:T94 G105:T105 G116:T116 G127:T127 G138:T138 G149:T149">
      <formula1>1</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75" id="{A31C6A0D-0AF7-4DD4-B677-4BCED56F5E42}">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G8:S9</xm:sqref>
        </x14:conditionalFormatting>
        <x14:conditionalFormatting xmlns:xm="http://schemas.microsoft.com/office/excel/2006/main">
          <x14:cfRule type="expression" priority="74" id="{8AF22164-F41F-44F5-AA4B-0411B2D2346F}">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J10:N10</xm:sqref>
        </x14:conditionalFormatting>
        <x14:conditionalFormatting xmlns:xm="http://schemas.microsoft.com/office/excel/2006/main">
          <x14:cfRule type="expression" priority="73" id="{DEF1BB42-586E-4130-9F8F-8ECA6ADC04C6}">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O10:S10</xm:sqref>
        </x14:conditionalFormatting>
        <x14:conditionalFormatting xmlns:xm="http://schemas.microsoft.com/office/excel/2006/main">
          <x14:cfRule type="expression" priority="72" id="{A00B2827-E7DD-418F-9BAE-420D93E111C9}">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O11:S11</xm:sqref>
        </x14:conditionalFormatting>
        <x14:conditionalFormatting xmlns:xm="http://schemas.microsoft.com/office/excel/2006/main">
          <x14:cfRule type="expression" priority="71" id="{AF7755AF-0969-409B-86D3-D6BD5EB5D577}">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O12:S12</xm:sqref>
        </x14:conditionalFormatting>
        <x14:conditionalFormatting xmlns:xm="http://schemas.microsoft.com/office/excel/2006/main">
          <x14:cfRule type="expression" priority="70" id="{0F52EC0B-4CA5-4CA2-9A4C-49352990F28C}">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G12:N12</xm:sqref>
        </x14:conditionalFormatting>
        <x14:conditionalFormatting xmlns:xm="http://schemas.microsoft.com/office/excel/2006/main">
          <x14:cfRule type="expression" priority="69" id="{9CB50A6F-031C-4EB0-9E69-63F5851EF9DD}">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G15:S15</xm:sqref>
        </x14:conditionalFormatting>
        <x14:conditionalFormatting xmlns:xm="http://schemas.microsoft.com/office/excel/2006/main">
          <x14:cfRule type="expression" priority="68" id="{9AD0BAC7-6F1B-414C-B558-E33C85741247}">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G16:S16</xm:sqref>
        </x14:conditionalFormatting>
        <x14:conditionalFormatting xmlns:xm="http://schemas.microsoft.com/office/excel/2006/main">
          <x14:cfRule type="expression" priority="67" id="{7842E084-4E0E-47AD-BA83-BFB451D89118}">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G17:S17</xm:sqref>
        </x14:conditionalFormatting>
        <x14:conditionalFormatting xmlns:xm="http://schemas.microsoft.com/office/excel/2006/main">
          <x14:cfRule type="expression" priority="66" id="{E8DEABB4-115C-4A5B-81C8-360DB34705D6}">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G29:S29</xm:sqref>
        </x14:conditionalFormatting>
        <x14:conditionalFormatting xmlns:xm="http://schemas.microsoft.com/office/excel/2006/main">
          <x14:cfRule type="expression" priority="65" id="{BCD6D8FF-2FFB-44CC-B118-101E3ECC9A57}">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G30:S30</xm:sqref>
        </x14:conditionalFormatting>
        <x14:conditionalFormatting xmlns:xm="http://schemas.microsoft.com/office/excel/2006/main">
          <x14:cfRule type="expression" priority="64" id="{0B951051-3E8E-4503-856F-4D9DD94658F9}">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G32:S32</xm:sqref>
        </x14:conditionalFormatting>
        <x14:conditionalFormatting xmlns:xm="http://schemas.microsoft.com/office/excel/2006/main">
          <x14:cfRule type="expression" priority="63" id="{214086A7-CB65-4705-BFEA-8564285723CE}">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G33:S33</xm:sqref>
        </x14:conditionalFormatting>
        <x14:conditionalFormatting xmlns:xm="http://schemas.microsoft.com/office/excel/2006/main">
          <x14:cfRule type="expression" priority="62" id="{76F7D48F-D099-4079-8297-9A55701DE9B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G38:S41</xm:sqref>
        </x14:conditionalFormatting>
        <x14:conditionalFormatting xmlns:xm="http://schemas.microsoft.com/office/excel/2006/main">
          <x14:cfRule type="expression" priority="61" id="{2F39E1AE-43D1-4397-A8D5-1C49BAB0896A}">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G47:T52</xm:sqref>
        </x14:conditionalFormatting>
        <x14:conditionalFormatting xmlns:xm="http://schemas.microsoft.com/office/excel/2006/main">
          <x14:cfRule type="expression" priority="60" id="{5235F24C-3636-4F32-ADE0-E8D79768D0B0}">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G44:I44</xm:sqref>
        </x14:conditionalFormatting>
        <x14:conditionalFormatting xmlns:xm="http://schemas.microsoft.com/office/excel/2006/main">
          <x14:cfRule type="expression" priority="59" id="{91D5A886-C76E-4039-8149-684E6E3DCF0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G45:I45</xm:sqref>
        </x14:conditionalFormatting>
        <x14:conditionalFormatting xmlns:xm="http://schemas.microsoft.com/office/excel/2006/main">
          <x14:cfRule type="expression" priority="58" id="{E9D3CD9B-61B6-434A-B24D-838CEBCDCAD7}">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G46:I46</xm:sqref>
        </x14:conditionalFormatting>
        <x14:conditionalFormatting xmlns:xm="http://schemas.microsoft.com/office/excel/2006/main">
          <x14:cfRule type="expression" priority="55" id="{3760D152-FCD1-47FF-92DD-FF9326E7930F}">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G102:T106 G107:K107</xm:sqref>
        </x14:conditionalFormatting>
        <x14:conditionalFormatting xmlns:xm="http://schemas.microsoft.com/office/excel/2006/main">
          <x14:cfRule type="expression" priority="54" id="{D6B7A2FC-5DDA-43E0-9380-156AA331AD88}">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G99:I99</xm:sqref>
        </x14:conditionalFormatting>
        <x14:conditionalFormatting xmlns:xm="http://schemas.microsoft.com/office/excel/2006/main">
          <x14:cfRule type="expression" priority="53" id="{8D6971BD-AE74-406D-BAFB-111DD139D3C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G100:I100</xm:sqref>
        </x14:conditionalFormatting>
        <x14:conditionalFormatting xmlns:xm="http://schemas.microsoft.com/office/excel/2006/main">
          <x14:cfRule type="expression" priority="52" id="{BDE8EAFA-41F9-4494-8883-FD9C4D47BBB1}">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G101:I101</xm:sqref>
        </x14:conditionalFormatting>
        <x14:conditionalFormatting xmlns:xm="http://schemas.microsoft.com/office/excel/2006/main">
          <x14:cfRule type="expression" priority="49" id="{D3091658-89BF-495D-B1D5-B8CD8CD94E5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G113:T118</xm:sqref>
        </x14:conditionalFormatting>
        <x14:conditionalFormatting xmlns:xm="http://schemas.microsoft.com/office/excel/2006/main">
          <x14:cfRule type="expression" priority="48" id="{DBF1EA8B-CD79-43C3-A8A0-8F4578AFFECC}">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G110:I110</xm:sqref>
        </x14:conditionalFormatting>
        <x14:conditionalFormatting xmlns:xm="http://schemas.microsoft.com/office/excel/2006/main">
          <x14:cfRule type="expression" priority="47" id="{BD076F75-6D08-4976-B8E2-7087B30AD547}">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G111:I111</xm:sqref>
        </x14:conditionalFormatting>
        <x14:conditionalFormatting xmlns:xm="http://schemas.microsoft.com/office/excel/2006/main">
          <x14:cfRule type="expression" priority="46" id="{5345E546-77E9-4838-B8AC-8BB3A176FF40}">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G112:I112</xm:sqref>
        </x14:conditionalFormatting>
        <x14:conditionalFormatting xmlns:xm="http://schemas.microsoft.com/office/excel/2006/main">
          <x14:cfRule type="expression" priority="43" id="{551AE6E7-3633-4D9F-8173-7BFE97B27843}">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G124:T129</xm:sqref>
        </x14:conditionalFormatting>
        <x14:conditionalFormatting xmlns:xm="http://schemas.microsoft.com/office/excel/2006/main">
          <x14:cfRule type="expression" priority="42" id="{60C27CB6-D8DB-44C8-A364-812A77BB6DC1}">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G121:I121</xm:sqref>
        </x14:conditionalFormatting>
        <x14:conditionalFormatting xmlns:xm="http://schemas.microsoft.com/office/excel/2006/main">
          <x14:cfRule type="expression" priority="41" id="{B2C7A2E3-DCDA-49BE-AAF2-DE2225A4AC6B}">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G122:I122</xm:sqref>
        </x14:conditionalFormatting>
        <x14:conditionalFormatting xmlns:xm="http://schemas.microsoft.com/office/excel/2006/main">
          <x14:cfRule type="expression" priority="40" id="{866EFBBF-07C3-44EF-8E54-30D8190E81AD}">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G123:I123</xm:sqref>
        </x14:conditionalFormatting>
        <x14:conditionalFormatting xmlns:xm="http://schemas.microsoft.com/office/excel/2006/main">
          <x14:cfRule type="expression" priority="37" id="{990BDBB9-8CF3-4A37-A76B-2195EDD3ACD3}">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G135:T140</xm:sqref>
        </x14:conditionalFormatting>
        <x14:conditionalFormatting xmlns:xm="http://schemas.microsoft.com/office/excel/2006/main">
          <x14:cfRule type="expression" priority="36" id="{13112CF4-FBC5-4C0F-B4AC-1913E2A348DC}">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G132:I132</xm:sqref>
        </x14:conditionalFormatting>
        <x14:conditionalFormatting xmlns:xm="http://schemas.microsoft.com/office/excel/2006/main">
          <x14:cfRule type="expression" priority="35" id="{D9CF634E-DDE6-4708-BF51-88566FC41513}">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G133:I133</xm:sqref>
        </x14:conditionalFormatting>
        <x14:conditionalFormatting xmlns:xm="http://schemas.microsoft.com/office/excel/2006/main">
          <x14:cfRule type="expression" priority="34" id="{2FC1AF24-CF72-4671-9592-0CFEA80D9F16}">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G134:I134</xm:sqref>
        </x14:conditionalFormatting>
        <x14:conditionalFormatting xmlns:xm="http://schemas.microsoft.com/office/excel/2006/main">
          <x14:cfRule type="expression" priority="31" id="{4534465F-B047-463E-BA2E-8C1019BFDA9F}">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G146:T151</xm:sqref>
        </x14:conditionalFormatting>
        <x14:conditionalFormatting xmlns:xm="http://schemas.microsoft.com/office/excel/2006/main">
          <x14:cfRule type="expression" priority="30" id="{487C5EAD-B223-4F4B-9D5C-E35A271038DD}">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G143:I143</xm:sqref>
        </x14:conditionalFormatting>
        <x14:conditionalFormatting xmlns:xm="http://schemas.microsoft.com/office/excel/2006/main">
          <x14:cfRule type="expression" priority="29" id="{ADEBE262-B5FE-4442-91FE-8892AECBB5F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G144:I144</xm:sqref>
        </x14:conditionalFormatting>
        <x14:conditionalFormatting xmlns:xm="http://schemas.microsoft.com/office/excel/2006/main">
          <x14:cfRule type="expression" priority="28" id="{F8F311C8-374F-4650-8BAD-D7E4A996E690}">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G145:I145</xm:sqref>
        </x14:conditionalFormatting>
        <x14:conditionalFormatting xmlns:xm="http://schemas.microsoft.com/office/excel/2006/main">
          <x14:cfRule type="expression" priority="25" id="{A4B7F803-7F1D-46E2-AC65-F538FB48C72C}">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G58:T63</xm:sqref>
        </x14:conditionalFormatting>
        <x14:conditionalFormatting xmlns:xm="http://schemas.microsoft.com/office/excel/2006/main">
          <x14:cfRule type="expression" priority="24" id="{AD0A2E07-6C02-441F-BC88-94B539B49A3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G55:I55</xm:sqref>
        </x14:conditionalFormatting>
        <x14:conditionalFormatting xmlns:xm="http://schemas.microsoft.com/office/excel/2006/main">
          <x14:cfRule type="expression" priority="23" id="{1FF6FD1F-6299-46C3-82A4-362AFC01B151}">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G56:I56</xm:sqref>
        </x14:conditionalFormatting>
        <x14:conditionalFormatting xmlns:xm="http://schemas.microsoft.com/office/excel/2006/main">
          <x14:cfRule type="expression" priority="22" id="{6BC9D99E-B115-43DE-B552-060E2DDE3364}">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G57:I57</xm:sqref>
        </x14:conditionalFormatting>
        <x14:conditionalFormatting xmlns:xm="http://schemas.microsoft.com/office/excel/2006/main">
          <x14:cfRule type="expression" priority="19" id="{579A7A5B-FC44-40F9-8EA4-0E9F3A3DDEFB}">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G69:T74</xm:sqref>
        </x14:conditionalFormatting>
        <x14:conditionalFormatting xmlns:xm="http://schemas.microsoft.com/office/excel/2006/main">
          <x14:cfRule type="expression" priority="18" id="{16BF7DF6-6C7D-4947-90A1-92DC6E4F81F3}">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G66:I66</xm:sqref>
        </x14:conditionalFormatting>
        <x14:conditionalFormatting xmlns:xm="http://schemas.microsoft.com/office/excel/2006/main">
          <x14:cfRule type="expression" priority="17" id="{E22B6B52-7DF1-4579-B61D-5F082A6F7A04}">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G67:I67</xm:sqref>
        </x14:conditionalFormatting>
        <x14:conditionalFormatting xmlns:xm="http://schemas.microsoft.com/office/excel/2006/main">
          <x14:cfRule type="expression" priority="16" id="{F938BF70-F264-4CD7-9D2D-D2B9856CD3DF}">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G68:I68</xm:sqref>
        </x14:conditionalFormatting>
        <x14:conditionalFormatting xmlns:xm="http://schemas.microsoft.com/office/excel/2006/main">
          <x14:cfRule type="expression" priority="13" id="{A162A508-23F9-4144-8255-E8769D117628}">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G80:T85</xm:sqref>
        </x14:conditionalFormatting>
        <x14:conditionalFormatting xmlns:xm="http://schemas.microsoft.com/office/excel/2006/main">
          <x14:cfRule type="expression" priority="12" id="{63A375C2-B472-437C-9B97-97F4653BC99A}">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G77:I77</xm:sqref>
        </x14:conditionalFormatting>
        <x14:conditionalFormatting xmlns:xm="http://schemas.microsoft.com/office/excel/2006/main">
          <x14:cfRule type="expression" priority="11" id="{F8AF2101-0EFE-4E9C-8044-FE98696CABC1}">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G78:I78</xm:sqref>
        </x14:conditionalFormatting>
        <x14:conditionalFormatting xmlns:xm="http://schemas.microsoft.com/office/excel/2006/main">
          <x14:cfRule type="expression" priority="10" id="{0B316E43-7544-4ECD-89FD-B72BDE9B36A0}">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G79:I79</xm:sqref>
        </x14:conditionalFormatting>
        <x14:conditionalFormatting xmlns:xm="http://schemas.microsoft.com/office/excel/2006/main">
          <x14:cfRule type="expression" priority="7" id="{8A3D41FF-757D-46EC-A626-8324DB0A9158}">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G91:T96</xm:sqref>
        </x14:conditionalFormatting>
        <x14:conditionalFormatting xmlns:xm="http://schemas.microsoft.com/office/excel/2006/main">
          <x14:cfRule type="expression" priority="6" id="{A6B1312C-8EF9-4B8F-956C-50EA0D901CB0}">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G88:I88</xm:sqref>
        </x14:conditionalFormatting>
        <x14:conditionalFormatting xmlns:xm="http://schemas.microsoft.com/office/excel/2006/main">
          <x14:cfRule type="expression" priority="5" id="{1772BC72-C08C-4B91-8425-A5E636186AE5}">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G89:I89</xm:sqref>
        </x14:conditionalFormatting>
        <x14:conditionalFormatting xmlns:xm="http://schemas.microsoft.com/office/excel/2006/main">
          <x14:cfRule type="expression" priority="4" id="{6B091946-1A47-4544-B77D-2DD2E570CBB7}">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G90:I90</xm:sqref>
        </x14:conditionalFormatting>
        <x14:conditionalFormatting xmlns:xm="http://schemas.microsoft.com/office/excel/2006/main">
          <x14:cfRule type="expression" priority="1" id="{D4AC8FC0-BB69-4420-929F-1C32908BA738}">
            <xm:f>'\\stwater.intra\stw\Strategy &amp; Regulation\Asset Strategy\925 PR19\Dee Valley\16 IAP\resubmission documents\Final Submission\Appendices\[Supporting Information - HDD Data Tables.xlsb]Validation flags'!#REF!=0</xm:f>
            <x14:dxf>
              <fill>
                <patternFill>
                  <bgColor theme="2" tint="-9.9948118533890809E-2"/>
                </patternFill>
              </fill>
            </x14:dxf>
          </x14:cfRule>
          <xm:sqref>L107:T107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318"/>
  <sheetViews>
    <sheetView tabSelected="1" workbookViewId="0">
      <selection activeCell="G8" sqref="G8"/>
    </sheetView>
  </sheetViews>
  <sheetFormatPr defaultColWidth="0" defaultRowHeight="14.25" customHeight="1" zeroHeight="1" outlineLevelRow="1" x14ac:dyDescent="0.25"/>
  <cols>
    <col min="1" max="1" width="1.85546875" style="1050" customWidth="1"/>
    <col min="2" max="2" width="7.5703125" style="1050" customWidth="1"/>
    <col min="3" max="3" width="95.5703125" style="1050" bestFit="1" customWidth="1"/>
    <col min="4" max="4" width="13.85546875" style="1050" bestFit="1" customWidth="1"/>
    <col min="5" max="6" width="6.42578125" style="1050" customWidth="1"/>
    <col min="7" max="11" width="11" style="1050" customWidth="1"/>
    <col min="12" max="12" width="3" style="1050" customWidth="1"/>
    <col min="13" max="13" width="61.28515625" style="1050" bestFit="1" customWidth="1"/>
    <col min="14" max="14" width="31" style="1050" bestFit="1" customWidth="1"/>
    <col min="15" max="15" width="3" style="1050" customWidth="1"/>
    <col min="16" max="16" width="24.7109375" style="9" customWidth="1"/>
    <col min="17" max="17" width="41.140625" style="9" bestFit="1" customWidth="1"/>
    <col min="18" max="18" width="3.42578125" style="14" customWidth="1"/>
    <col min="19" max="19" width="3" style="8" hidden="1" customWidth="1"/>
    <col min="20" max="24" width="9.28515625" style="8" hidden="1" customWidth="1"/>
    <col min="25" max="25" width="1.85546875" style="8" hidden="1" customWidth="1"/>
    <col min="26" max="26" width="3" style="8" hidden="1" customWidth="1"/>
    <col min="27" max="31" width="11" style="1062" hidden="1" customWidth="1"/>
    <col min="32" max="32" width="1.85546875" style="8" hidden="1" customWidth="1"/>
    <col min="33" max="16384" width="11" style="1050" hidden="1"/>
  </cols>
  <sheetData>
    <row r="1" spans="2:32" ht="20.25" x14ac:dyDescent="0.25">
      <c r="B1" s="1048" t="s">
        <v>2389</v>
      </c>
      <c r="C1" s="1048"/>
      <c r="D1" s="1048"/>
      <c r="E1" s="1048"/>
      <c r="F1" s="1048"/>
      <c r="G1" s="1048"/>
      <c r="H1" s="1048"/>
      <c r="I1" s="1048"/>
      <c r="J1" s="1048"/>
      <c r="K1" s="4" t="str">
        <f>[3]AppValidation!$D$2</f>
        <v xml:space="preserve">Hafren Dyfrdwy </v>
      </c>
      <c r="L1" s="809"/>
      <c r="M1" s="1185" t="s">
        <v>1</v>
      </c>
      <c r="N1" s="1185"/>
      <c r="O1" s="1185"/>
      <c r="P1" s="1185"/>
      <c r="Q1" s="1045"/>
      <c r="S1" s="7"/>
      <c r="T1" s="9"/>
      <c r="U1" s="9"/>
      <c r="V1" s="9"/>
      <c r="W1" s="9"/>
      <c r="X1" s="9"/>
      <c r="Y1" s="7"/>
      <c r="Z1" s="7"/>
      <c r="AA1" s="1049"/>
      <c r="AB1" s="1049"/>
      <c r="AC1" s="1049"/>
      <c r="AD1" s="1049"/>
      <c r="AE1" s="1049"/>
      <c r="AF1" s="7"/>
    </row>
    <row r="2" spans="2:32" ht="15" thickBot="1" x14ac:dyDescent="0.3">
      <c r="B2" s="35"/>
      <c r="C2" s="35"/>
      <c r="D2" s="35"/>
      <c r="E2" s="35"/>
      <c r="F2" s="35"/>
      <c r="G2" s="35"/>
      <c r="H2" s="35"/>
      <c r="I2" s="35"/>
      <c r="J2" s="35"/>
      <c r="K2" s="35"/>
      <c r="L2" s="35"/>
      <c r="M2" s="35"/>
      <c r="N2" s="35"/>
      <c r="P2" s="14"/>
      <c r="Q2" s="14"/>
      <c r="S2" s="7"/>
      <c r="T2" s="9"/>
      <c r="U2" s="9"/>
      <c r="V2" s="9"/>
      <c r="W2" s="9"/>
      <c r="X2" s="9"/>
      <c r="Y2" s="7"/>
      <c r="Z2" s="7"/>
      <c r="AA2" s="1049"/>
      <c r="AB2" s="1049"/>
      <c r="AC2" s="1049"/>
      <c r="AD2" s="1049"/>
      <c r="AE2" s="1049"/>
      <c r="AF2" s="7"/>
    </row>
    <row r="3" spans="2:32" ht="15" thickBot="1" x14ac:dyDescent="0.3">
      <c r="B3" s="1376" t="s">
        <v>14</v>
      </c>
      <c r="C3" s="1377"/>
      <c r="D3" s="1051" t="s">
        <v>15</v>
      </c>
      <c r="E3" s="1052" t="s">
        <v>16</v>
      </c>
      <c r="F3" s="1053" t="s">
        <v>17</v>
      </c>
      <c r="G3" s="1054" t="s">
        <v>351</v>
      </c>
      <c r="H3" s="1052" t="s">
        <v>352</v>
      </c>
      <c r="I3" s="1052" t="s">
        <v>353</v>
      </c>
      <c r="J3" s="1052" t="s">
        <v>354</v>
      </c>
      <c r="K3" s="1055" t="s">
        <v>355</v>
      </c>
      <c r="L3" s="1056"/>
      <c r="M3" s="1057" t="s">
        <v>23</v>
      </c>
      <c r="N3" s="1058" t="s">
        <v>24</v>
      </c>
      <c r="P3" s="1059" t="s">
        <v>25</v>
      </c>
      <c r="Q3" s="1060" t="s">
        <v>13</v>
      </c>
      <c r="S3" s="7"/>
      <c r="T3" s="9"/>
      <c r="U3" s="9"/>
      <c r="V3" s="9"/>
      <c r="W3" s="9"/>
      <c r="X3" s="9"/>
      <c r="Y3" s="7"/>
      <c r="Z3" s="7"/>
      <c r="AA3" s="1049"/>
      <c r="AB3" s="1049"/>
      <c r="AC3" s="1049"/>
      <c r="AD3" s="1049"/>
      <c r="AE3" s="1049"/>
      <c r="AF3" s="7"/>
    </row>
    <row r="4" spans="2:32" ht="15" customHeight="1" thickBot="1" x14ac:dyDescent="0.3">
      <c r="B4" s="35"/>
      <c r="C4" s="35"/>
      <c r="D4" s="35"/>
      <c r="E4" s="35"/>
      <c r="F4" s="35"/>
      <c r="G4" s="35"/>
      <c r="H4" s="35"/>
      <c r="I4" s="35"/>
      <c r="J4" s="35"/>
      <c r="K4" s="35"/>
      <c r="L4" s="35"/>
      <c r="M4" s="35"/>
      <c r="N4" s="35"/>
      <c r="P4" s="1061"/>
      <c r="Q4" s="441"/>
      <c r="S4" s="7"/>
      <c r="T4" s="1236" t="s">
        <v>12</v>
      </c>
      <c r="U4" s="1236"/>
      <c r="V4" s="1236"/>
      <c r="W4" s="1236"/>
      <c r="X4" s="1236"/>
      <c r="Y4" s="7"/>
      <c r="Z4" s="7"/>
      <c r="AA4" s="1236" t="s">
        <v>2073</v>
      </c>
      <c r="AB4" s="1236"/>
      <c r="AC4" s="1236"/>
      <c r="AD4" s="1236"/>
      <c r="AE4" s="1236"/>
      <c r="AF4" s="7"/>
    </row>
    <row r="5" spans="2:32" ht="15" thickBot="1" x14ac:dyDescent="0.3">
      <c r="B5" s="1376" t="s">
        <v>30</v>
      </c>
      <c r="C5" s="1378"/>
      <c r="D5" s="1378"/>
      <c r="E5" s="1378"/>
      <c r="F5" s="1379"/>
      <c r="G5" s="1380" t="s">
        <v>32</v>
      </c>
      <c r="H5" s="1381"/>
      <c r="I5" s="1381"/>
      <c r="J5" s="1381"/>
      <c r="K5" s="1382"/>
      <c r="L5" s="35"/>
      <c r="M5" s="35"/>
      <c r="N5" s="35"/>
      <c r="P5" s="14"/>
      <c r="Q5" s="14"/>
      <c r="S5" s="7"/>
      <c r="T5" s="38" t="s">
        <v>27</v>
      </c>
      <c r="U5" s="60"/>
      <c r="V5" s="60"/>
      <c r="W5" s="60"/>
      <c r="X5" s="60"/>
      <c r="Y5" s="7"/>
      <c r="Z5" s="7"/>
      <c r="AB5" s="60"/>
      <c r="AC5" s="60"/>
      <c r="AD5" s="60"/>
      <c r="AE5" s="60"/>
      <c r="AF5" s="7"/>
    </row>
    <row r="6" spans="2:32" ht="15" thickBot="1" x14ac:dyDescent="0.3">
      <c r="B6" s="35"/>
      <c r="C6" s="1063"/>
      <c r="D6" s="35"/>
      <c r="E6" s="35"/>
      <c r="F6" s="35"/>
      <c r="G6" s="35"/>
      <c r="H6" s="35"/>
      <c r="I6" s="35"/>
      <c r="J6" s="35"/>
      <c r="K6" s="35"/>
      <c r="L6" s="35"/>
      <c r="M6" s="35"/>
      <c r="N6" s="35"/>
      <c r="P6" s="43"/>
      <c r="Q6" s="567"/>
      <c r="S6" s="7"/>
      <c r="T6" s="60"/>
      <c r="U6" s="60"/>
      <c r="V6" s="60"/>
      <c r="W6" s="60"/>
      <c r="X6" s="60"/>
      <c r="Y6" s="7"/>
      <c r="Z6" s="7"/>
      <c r="AA6" s="60"/>
      <c r="AB6" s="60"/>
      <c r="AC6" s="60"/>
      <c r="AD6" s="60"/>
      <c r="AE6" s="60"/>
      <c r="AF6" s="7"/>
    </row>
    <row r="7" spans="2:32" ht="15" thickBot="1" x14ac:dyDescent="0.3">
      <c r="B7" s="1054" t="s">
        <v>36</v>
      </c>
      <c r="C7" s="1064" t="s">
        <v>2390</v>
      </c>
      <c r="D7" s="35"/>
      <c r="E7" s="35"/>
      <c r="F7" s="35"/>
      <c r="G7" s="35"/>
      <c r="H7" s="35"/>
      <c r="I7" s="35"/>
      <c r="J7" s="35"/>
      <c r="K7" s="35"/>
      <c r="L7" s="35"/>
      <c r="M7" s="35"/>
      <c r="N7" s="35"/>
      <c r="P7" s="43"/>
      <c r="Q7" s="567"/>
      <c r="S7" s="7"/>
      <c r="T7" s="9"/>
      <c r="U7" s="9"/>
      <c r="V7" s="9"/>
      <c r="W7" s="9"/>
      <c r="X7" s="9"/>
      <c r="Y7" s="7"/>
      <c r="Z7" s="7"/>
      <c r="AA7" s="1049" t="s">
        <v>2391</v>
      </c>
      <c r="AB7" s="1049"/>
      <c r="AC7" s="1049"/>
      <c r="AD7" s="1049"/>
      <c r="AE7" s="1049"/>
      <c r="AF7" s="7"/>
    </row>
    <row r="8" spans="2:32" x14ac:dyDescent="0.2">
      <c r="B8" s="1065">
        <v>1</v>
      </c>
      <c r="C8" s="1066" t="s">
        <v>2392</v>
      </c>
      <c r="D8" s="1067" t="s">
        <v>2393</v>
      </c>
      <c r="E8" s="1068" t="s">
        <v>41</v>
      </c>
      <c r="F8" s="1069">
        <v>3</v>
      </c>
      <c r="G8" s="1070">
        <v>0</v>
      </c>
      <c r="H8" s="1071">
        <v>0</v>
      </c>
      <c r="I8" s="1071">
        <v>0</v>
      </c>
      <c r="J8" s="1071">
        <v>0</v>
      </c>
      <c r="K8" s="1072">
        <v>0</v>
      </c>
      <c r="L8" s="35"/>
      <c r="M8" s="1073"/>
      <c r="N8" s="53" t="s">
        <v>2394</v>
      </c>
      <c r="O8" s="1074"/>
      <c r="P8" s="43">
        <f t="shared" ref="P8:P18" si="0" xml:space="preserve"> IF( SUM( T8:X8 ) = 0, 0, $T$5 )</f>
        <v>0</v>
      </c>
      <c r="Q8" s="43">
        <f xml:space="preserve"> IF( SUM( AA8:AE8 ) = 0, 0, $AA$7 )</f>
        <v>0</v>
      </c>
      <c r="S8" s="7"/>
      <c r="T8" s="61">
        <f t="shared" ref="T8:X18" si="1" xml:space="preserve"> IF( ISNUMBER(G8), 0, 1 )</f>
        <v>0</v>
      </c>
      <c r="U8" s="61">
        <f t="shared" si="1"/>
        <v>0</v>
      </c>
      <c r="V8" s="61">
        <f t="shared" si="1"/>
        <v>0</v>
      </c>
      <c r="W8" s="61">
        <f t="shared" si="1"/>
        <v>0</v>
      </c>
      <c r="X8" s="61">
        <f t="shared" si="1"/>
        <v>0</v>
      </c>
      <c r="Y8" s="7"/>
      <c r="Z8" s="7"/>
      <c r="AA8" s="61">
        <f t="shared" ref="AA8:AE18" si="2">IF( AND( ISNUMBER( G8), G8&gt;=0), 0, 1)</f>
        <v>0</v>
      </c>
      <c r="AB8" s="61">
        <f t="shared" si="2"/>
        <v>0</v>
      </c>
      <c r="AC8" s="61">
        <f t="shared" si="2"/>
        <v>0</v>
      </c>
      <c r="AD8" s="61">
        <f t="shared" si="2"/>
        <v>0</v>
      </c>
      <c r="AE8" s="61">
        <f t="shared" si="2"/>
        <v>0</v>
      </c>
      <c r="AF8" s="7"/>
    </row>
    <row r="9" spans="2:32" x14ac:dyDescent="0.2">
      <c r="B9" s="1075">
        <f>B8+1</f>
        <v>2</v>
      </c>
      <c r="C9" s="1076" t="s">
        <v>2395</v>
      </c>
      <c r="D9" s="1077" t="s">
        <v>2396</v>
      </c>
      <c r="E9" s="1078" t="s">
        <v>41</v>
      </c>
      <c r="F9" s="1079">
        <v>3</v>
      </c>
      <c r="G9" s="1080">
        <v>0</v>
      </c>
      <c r="H9" s="156">
        <v>0</v>
      </c>
      <c r="I9" s="156">
        <v>0</v>
      </c>
      <c r="J9" s="156">
        <v>0</v>
      </c>
      <c r="K9" s="1081">
        <v>0</v>
      </c>
      <c r="L9" s="35"/>
      <c r="M9" s="91"/>
      <c r="N9" s="1082" t="s">
        <v>2394</v>
      </c>
      <c r="O9" s="1074"/>
      <c r="P9" s="43">
        <f t="shared" si="0"/>
        <v>0</v>
      </c>
      <c r="Q9" s="43">
        <f t="shared" ref="Q9:Q18" si="3" xml:space="preserve"> IF( SUM( AA9:AE9 ) = 0, 0, $AA$7 )</f>
        <v>0</v>
      </c>
      <c r="S9" s="7"/>
      <c r="T9" s="61">
        <f t="shared" si="1"/>
        <v>0</v>
      </c>
      <c r="U9" s="61">
        <f t="shared" si="1"/>
        <v>0</v>
      </c>
      <c r="V9" s="61">
        <f t="shared" si="1"/>
        <v>0</v>
      </c>
      <c r="W9" s="61">
        <f t="shared" si="1"/>
        <v>0</v>
      </c>
      <c r="X9" s="61">
        <f t="shared" si="1"/>
        <v>0</v>
      </c>
      <c r="Y9" s="7"/>
      <c r="Z9" s="7"/>
      <c r="AA9" s="61">
        <f t="shared" si="2"/>
        <v>0</v>
      </c>
      <c r="AB9" s="61">
        <f t="shared" si="2"/>
        <v>0</v>
      </c>
      <c r="AC9" s="61">
        <f t="shared" si="2"/>
        <v>0</v>
      </c>
      <c r="AD9" s="61">
        <f t="shared" si="2"/>
        <v>0</v>
      </c>
      <c r="AE9" s="61">
        <f t="shared" si="2"/>
        <v>0</v>
      </c>
      <c r="AF9" s="7"/>
    </row>
    <row r="10" spans="2:32" x14ac:dyDescent="0.2">
      <c r="B10" s="1075">
        <f t="shared" ref="B10:B18" si="4">B9+1</f>
        <v>3</v>
      </c>
      <c r="C10" s="1076" t="s">
        <v>2397</v>
      </c>
      <c r="D10" s="1077" t="s">
        <v>2398</v>
      </c>
      <c r="E10" s="1078" t="s">
        <v>41</v>
      </c>
      <c r="F10" s="1079">
        <v>3</v>
      </c>
      <c r="G10" s="1080">
        <v>0</v>
      </c>
      <c r="H10" s="156">
        <v>0</v>
      </c>
      <c r="I10" s="156">
        <v>0</v>
      </c>
      <c r="J10" s="156">
        <v>0</v>
      </c>
      <c r="K10" s="1081">
        <v>0</v>
      </c>
      <c r="L10" s="35"/>
      <c r="M10" s="91"/>
      <c r="N10" s="1082" t="s">
        <v>2394</v>
      </c>
      <c r="O10" s="1074"/>
      <c r="P10" s="43">
        <f t="shared" si="0"/>
        <v>0</v>
      </c>
      <c r="Q10" s="43">
        <f t="shared" si="3"/>
        <v>0</v>
      </c>
      <c r="S10" s="7"/>
      <c r="T10" s="61">
        <f t="shared" si="1"/>
        <v>0</v>
      </c>
      <c r="U10" s="61">
        <f t="shared" si="1"/>
        <v>0</v>
      </c>
      <c r="V10" s="61">
        <f t="shared" si="1"/>
        <v>0</v>
      </c>
      <c r="W10" s="61">
        <f t="shared" si="1"/>
        <v>0</v>
      </c>
      <c r="X10" s="61">
        <f t="shared" si="1"/>
        <v>0</v>
      </c>
      <c r="Y10" s="7"/>
      <c r="Z10" s="7"/>
      <c r="AA10" s="61">
        <f t="shared" si="2"/>
        <v>0</v>
      </c>
      <c r="AB10" s="61">
        <f t="shared" si="2"/>
        <v>0</v>
      </c>
      <c r="AC10" s="61">
        <f t="shared" si="2"/>
        <v>0</v>
      </c>
      <c r="AD10" s="61">
        <f t="shared" si="2"/>
        <v>0</v>
      </c>
      <c r="AE10" s="61">
        <f t="shared" si="2"/>
        <v>0</v>
      </c>
      <c r="AF10" s="7"/>
    </row>
    <row r="11" spans="2:32" x14ac:dyDescent="0.2">
      <c r="B11" s="1075">
        <f t="shared" si="4"/>
        <v>4</v>
      </c>
      <c r="C11" s="1076" t="s">
        <v>2399</v>
      </c>
      <c r="D11" s="1077" t="s">
        <v>2400</v>
      </c>
      <c r="E11" s="1078" t="s">
        <v>41</v>
      </c>
      <c r="F11" s="1079">
        <v>3</v>
      </c>
      <c r="G11" s="1080">
        <v>0</v>
      </c>
      <c r="H11" s="156">
        <v>0</v>
      </c>
      <c r="I11" s="156">
        <v>0</v>
      </c>
      <c r="J11" s="156">
        <v>0</v>
      </c>
      <c r="K11" s="1081">
        <v>0</v>
      </c>
      <c r="L11" s="35"/>
      <c r="M11" s="91"/>
      <c r="N11" s="1082" t="s">
        <v>2394</v>
      </c>
      <c r="O11" s="1074"/>
      <c r="P11" s="43">
        <f t="shared" si="0"/>
        <v>0</v>
      </c>
      <c r="Q11" s="43">
        <f t="shared" si="3"/>
        <v>0</v>
      </c>
      <c r="S11" s="7"/>
      <c r="T11" s="61">
        <f t="shared" si="1"/>
        <v>0</v>
      </c>
      <c r="U11" s="61">
        <f t="shared" si="1"/>
        <v>0</v>
      </c>
      <c r="V11" s="61">
        <f t="shared" si="1"/>
        <v>0</v>
      </c>
      <c r="W11" s="61">
        <f t="shared" si="1"/>
        <v>0</v>
      </c>
      <c r="X11" s="61">
        <f t="shared" si="1"/>
        <v>0</v>
      </c>
      <c r="Y11" s="7"/>
      <c r="Z11" s="7"/>
      <c r="AA11" s="61">
        <f t="shared" si="2"/>
        <v>0</v>
      </c>
      <c r="AB11" s="61">
        <f t="shared" si="2"/>
        <v>0</v>
      </c>
      <c r="AC11" s="61">
        <f t="shared" si="2"/>
        <v>0</v>
      </c>
      <c r="AD11" s="61">
        <f t="shared" si="2"/>
        <v>0</v>
      </c>
      <c r="AE11" s="61">
        <f t="shared" si="2"/>
        <v>0</v>
      </c>
      <c r="AF11" s="7"/>
    </row>
    <row r="12" spans="2:32" x14ac:dyDescent="0.2">
      <c r="B12" s="1075">
        <f t="shared" si="4"/>
        <v>5</v>
      </c>
      <c r="C12" s="1076" t="s">
        <v>2401</v>
      </c>
      <c r="D12" s="1077" t="s">
        <v>2402</v>
      </c>
      <c r="E12" s="1078" t="s">
        <v>41</v>
      </c>
      <c r="F12" s="1079">
        <v>3</v>
      </c>
      <c r="G12" s="1080">
        <v>0</v>
      </c>
      <c r="H12" s="156">
        <v>0</v>
      </c>
      <c r="I12" s="156">
        <v>0</v>
      </c>
      <c r="J12" s="156">
        <v>0</v>
      </c>
      <c r="K12" s="1081">
        <v>0</v>
      </c>
      <c r="L12" s="35"/>
      <c r="M12" s="91"/>
      <c r="N12" s="1082" t="s">
        <v>2394</v>
      </c>
      <c r="O12" s="1074"/>
      <c r="P12" s="43">
        <f t="shared" si="0"/>
        <v>0</v>
      </c>
      <c r="Q12" s="43">
        <f t="shared" si="3"/>
        <v>0</v>
      </c>
      <c r="S12" s="7"/>
      <c r="T12" s="61">
        <f t="shared" si="1"/>
        <v>0</v>
      </c>
      <c r="U12" s="61">
        <f t="shared" si="1"/>
        <v>0</v>
      </c>
      <c r="V12" s="61">
        <f t="shared" si="1"/>
        <v>0</v>
      </c>
      <c r="W12" s="61">
        <f t="shared" si="1"/>
        <v>0</v>
      </c>
      <c r="X12" s="61">
        <f t="shared" si="1"/>
        <v>0</v>
      </c>
      <c r="Y12" s="7"/>
      <c r="Z12" s="7"/>
      <c r="AA12" s="61">
        <f t="shared" si="2"/>
        <v>0</v>
      </c>
      <c r="AB12" s="61">
        <f t="shared" si="2"/>
        <v>0</v>
      </c>
      <c r="AC12" s="61">
        <f t="shared" si="2"/>
        <v>0</v>
      </c>
      <c r="AD12" s="61">
        <f t="shared" si="2"/>
        <v>0</v>
      </c>
      <c r="AE12" s="61">
        <f t="shared" si="2"/>
        <v>0</v>
      </c>
      <c r="AF12" s="7"/>
    </row>
    <row r="13" spans="2:32" x14ac:dyDescent="0.2">
      <c r="B13" s="1075">
        <f t="shared" si="4"/>
        <v>6</v>
      </c>
      <c r="C13" s="1076" t="s">
        <v>2403</v>
      </c>
      <c r="D13" s="1077" t="s">
        <v>2404</v>
      </c>
      <c r="E13" s="1078" t="s">
        <v>41</v>
      </c>
      <c r="F13" s="1079">
        <v>3</v>
      </c>
      <c r="G13" s="1080">
        <v>0</v>
      </c>
      <c r="H13" s="156">
        <v>0</v>
      </c>
      <c r="I13" s="156">
        <v>0</v>
      </c>
      <c r="J13" s="156">
        <v>0</v>
      </c>
      <c r="K13" s="1081">
        <v>0</v>
      </c>
      <c r="L13" s="35"/>
      <c r="M13" s="91"/>
      <c r="N13" s="1082" t="s">
        <v>2394</v>
      </c>
      <c r="O13" s="1074"/>
      <c r="P13" s="43">
        <f t="shared" si="0"/>
        <v>0</v>
      </c>
      <c r="Q13" s="43">
        <f t="shared" si="3"/>
        <v>0</v>
      </c>
      <c r="S13" s="7"/>
      <c r="T13" s="61">
        <f t="shared" si="1"/>
        <v>0</v>
      </c>
      <c r="U13" s="61">
        <f t="shared" si="1"/>
        <v>0</v>
      </c>
      <c r="V13" s="61">
        <f t="shared" si="1"/>
        <v>0</v>
      </c>
      <c r="W13" s="61">
        <f t="shared" si="1"/>
        <v>0</v>
      </c>
      <c r="X13" s="61">
        <f t="shared" si="1"/>
        <v>0</v>
      </c>
      <c r="Y13" s="7"/>
      <c r="Z13" s="7"/>
      <c r="AA13" s="61">
        <f t="shared" si="2"/>
        <v>0</v>
      </c>
      <c r="AB13" s="61">
        <f t="shared" si="2"/>
        <v>0</v>
      </c>
      <c r="AC13" s="61">
        <f t="shared" si="2"/>
        <v>0</v>
      </c>
      <c r="AD13" s="61">
        <f t="shared" si="2"/>
        <v>0</v>
      </c>
      <c r="AE13" s="61">
        <f t="shared" si="2"/>
        <v>0</v>
      </c>
      <c r="AF13" s="7"/>
    </row>
    <row r="14" spans="2:32" x14ac:dyDescent="0.2">
      <c r="B14" s="1075">
        <f t="shared" si="4"/>
        <v>7</v>
      </c>
      <c r="C14" s="1076" t="s">
        <v>2405</v>
      </c>
      <c r="D14" s="1077" t="s">
        <v>2406</v>
      </c>
      <c r="E14" s="1078" t="s">
        <v>41</v>
      </c>
      <c r="F14" s="1079">
        <v>3</v>
      </c>
      <c r="G14" s="463">
        <v>0</v>
      </c>
      <c r="H14" s="451">
        <v>0</v>
      </c>
      <c r="I14" s="451">
        <v>0</v>
      </c>
      <c r="J14" s="451">
        <v>0</v>
      </c>
      <c r="K14" s="580">
        <v>0</v>
      </c>
      <c r="L14" s="35"/>
      <c r="M14" s="91"/>
      <c r="N14" s="1082" t="s">
        <v>2394</v>
      </c>
      <c r="O14" s="1074"/>
      <c r="P14" s="43">
        <f t="shared" si="0"/>
        <v>0</v>
      </c>
      <c r="Q14" s="43">
        <f t="shared" si="3"/>
        <v>0</v>
      </c>
      <c r="S14" s="7"/>
      <c r="T14" s="61">
        <f>IF('[3]Validation flags'!$H$3=1,0, IF( ISNUMBER(G14), 0, 1 ))</f>
        <v>0</v>
      </c>
      <c r="U14" s="61">
        <f>IF('[3]Validation flags'!$H$3=1,0, IF( ISNUMBER(H14), 0, 1 ))</f>
        <v>0</v>
      </c>
      <c r="V14" s="61">
        <f>IF('[3]Validation flags'!$H$3=1,0, IF( ISNUMBER(I14), 0, 1 ))</f>
        <v>0</v>
      </c>
      <c r="W14" s="61">
        <f>IF('[3]Validation flags'!$H$3=1,0, IF( ISNUMBER(J14), 0, 1 ))</f>
        <v>0</v>
      </c>
      <c r="X14" s="61">
        <f>IF('[3]Validation flags'!$H$3=1,0, IF( ISNUMBER(K14), 0, 1 ))</f>
        <v>0</v>
      </c>
      <c r="Y14" s="7"/>
      <c r="Z14" s="7"/>
      <c r="AA14" s="61">
        <f t="shared" si="2"/>
        <v>0</v>
      </c>
      <c r="AB14" s="61">
        <f t="shared" si="2"/>
        <v>0</v>
      </c>
      <c r="AC14" s="61">
        <f t="shared" si="2"/>
        <v>0</v>
      </c>
      <c r="AD14" s="61">
        <f t="shared" si="2"/>
        <v>0</v>
      </c>
      <c r="AE14" s="61">
        <f t="shared" si="2"/>
        <v>0</v>
      </c>
      <c r="AF14" s="7"/>
    </row>
    <row r="15" spans="2:32" x14ac:dyDescent="0.2">
      <c r="B15" s="1075">
        <f t="shared" si="4"/>
        <v>8</v>
      </c>
      <c r="C15" s="1076" t="s">
        <v>2407</v>
      </c>
      <c r="D15" s="1077" t="s">
        <v>2408</v>
      </c>
      <c r="E15" s="1078" t="s">
        <v>41</v>
      </c>
      <c r="F15" s="1079">
        <v>3</v>
      </c>
      <c r="G15" s="463">
        <v>6.4327915164680838E-2</v>
      </c>
      <c r="H15" s="451">
        <v>6.1959910628339498E-2</v>
      </c>
      <c r="I15" s="451">
        <v>6.5761023046629341E-2</v>
      </c>
      <c r="J15" s="451">
        <v>6.9694042643496101E-2</v>
      </c>
      <c r="K15" s="580">
        <v>7.3740411043097032E-2</v>
      </c>
      <c r="L15" s="35"/>
      <c r="M15" s="91"/>
      <c r="N15" s="1082" t="s">
        <v>2394</v>
      </c>
      <c r="O15" s="1074"/>
      <c r="P15" s="43">
        <f t="shared" si="0"/>
        <v>0</v>
      </c>
      <c r="Q15" s="43">
        <f t="shared" si="3"/>
        <v>0</v>
      </c>
      <c r="S15" s="7"/>
      <c r="T15" s="61">
        <f>IF('[3]Validation flags'!$H$3=1,0, IF( ISNUMBER(G15), 0, 1 ))</f>
        <v>0</v>
      </c>
      <c r="U15" s="61">
        <f>IF('[3]Validation flags'!$H$3=1,0, IF( ISNUMBER(H15), 0, 1 ))</f>
        <v>0</v>
      </c>
      <c r="V15" s="61">
        <f>IF('[3]Validation flags'!$H$3=1,0, IF( ISNUMBER(I15), 0, 1 ))</f>
        <v>0</v>
      </c>
      <c r="W15" s="61">
        <f>IF('[3]Validation flags'!$H$3=1,0, IF( ISNUMBER(J15), 0, 1 ))</f>
        <v>0</v>
      </c>
      <c r="X15" s="61">
        <f>IF('[3]Validation flags'!$H$3=1,0, IF( ISNUMBER(K15), 0, 1 ))</f>
        <v>0</v>
      </c>
      <c r="Y15" s="7"/>
      <c r="Z15" s="7"/>
      <c r="AA15" s="61">
        <f t="shared" si="2"/>
        <v>0</v>
      </c>
      <c r="AB15" s="61">
        <f t="shared" si="2"/>
        <v>0</v>
      </c>
      <c r="AC15" s="61">
        <f t="shared" si="2"/>
        <v>0</v>
      </c>
      <c r="AD15" s="61">
        <f t="shared" si="2"/>
        <v>0</v>
      </c>
      <c r="AE15" s="61">
        <f t="shared" si="2"/>
        <v>0</v>
      </c>
      <c r="AF15" s="7"/>
    </row>
    <row r="16" spans="2:32" x14ac:dyDescent="0.2">
      <c r="B16" s="1075">
        <f t="shared" si="4"/>
        <v>9</v>
      </c>
      <c r="C16" s="1076" t="s">
        <v>2409</v>
      </c>
      <c r="D16" s="1077" t="s">
        <v>2410</v>
      </c>
      <c r="E16" s="1078" t="s">
        <v>41</v>
      </c>
      <c r="F16" s="1079">
        <v>3</v>
      </c>
      <c r="G16" s="463">
        <v>0</v>
      </c>
      <c r="H16" s="451">
        <v>0</v>
      </c>
      <c r="I16" s="451">
        <v>0</v>
      </c>
      <c r="J16" s="451">
        <v>0</v>
      </c>
      <c r="K16" s="580">
        <v>0</v>
      </c>
      <c r="L16" s="35"/>
      <c r="M16" s="91"/>
      <c r="N16" s="1082" t="s">
        <v>2394</v>
      </c>
      <c r="O16" s="1074"/>
      <c r="P16" s="43">
        <f t="shared" si="0"/>
        <v>0</v>
      </c>
      <c r="Q16" s="43">
        <f t="shared" si="3"/>
        <v>0</v>
      </c>
      <c r="S16" s="7"/>
      <c r="T16" s="61">
        <f>IF('[3]Validation flags'!$B$3="Thames Water", IF( ISNUMBER(G16), 0, 1 ),0)</f>
        <v>0</v>
      </c>
      <c r="U16" s="61">
        <f>IF('[3]Validation flags'!$B$3="Thames Water", IF( ISNUMBER(H16), 0, 1 ),0)</f>
        <v>0</v>
      </c>
      <c r="V16" s="61">
        <f>IF('[3]Validation flags'!$B$3="Thames Water", IF( ISNUMBER(I16), 0, 1 ),0)</f>
        <v>0</v>
      </c>
      <c r="W16" s="61">
        <f>IF('[3]Validation flags'!$B$3="Thames Water", IF( ISNUMBER(J16), 0, 1 ),0)</f>
        <v>0</v>
      </c>
      <c r="X16" s="61">
        <f>IF('[3]Validation flags'!$B$3="Thames Water", IF( ISNUMBER(K16), 0, 1 ),0)</f>
        <v>0</v>
      </c>
      <c r="Y16" s="7"/>
      <c r="Z16" s="7"/>
      <c r="AA16" s="61">
        <f t="shared" si="2"/>
        <v>0</v>
      </c>
      <c r="AB16" s="61">
        <f t="shared" si="2"/>
        <v>0</v>
      </c>
      <c r="AC16" s="61">
        <f t="shared" si="2"/>
        <v>0</v>
      </c>
      <c r="AD16" s="61">
        <f t="shared" si="2"/>
        <v>0</v>
      </c>
      <c r="AE16" s="61">
        <f t="shared" si="2"/>
        <v>0</v>
      </c>
      <c r="AF16" s="7"/>
    </row>
    <row r="17" spans="2:32" x14ac:dyDescent="0.2">
      <c r="B17" s="1075">
        <f t="shared" si="4"/>
        <v>10</v>
      </c>
      <c r="C17" s="1076" t="s">
        <v>2411</v>
      </c>
      <c r="D17" s="1077" t="s">
        <v>2412</v>
      </c>
      <c r="E17" s="1078" t="s">
        <v>41</v>
      </c>
      <c r="F17" s="1079">
        <v>3</v>
      </c>
      <c r="G17" s="1080">
        <v>7.7117270218716172E-3</v>
      </c>
      <c r="H17" s="156">
        <v>7.4980601567680161E-3</v>
      </c>
      <c r="I17" s="156">
        <v>7.4640940255337185E-3</v>
      </c>
      <c r="J17" s="156">
        <v>6.6607345842966126E-3</v>
      </c>
      <c r="K17" s="1081">
        <v>6.796552120797994E-3</v>
      </c>
      <c r="L17" s="35"/>
      <c r="M17" s="91"/>
      <c r="N17" s="1082" t="s">
        <v>2394</v>
      </c>
      <c r="O17" s="1074"/>
      <c r="P17" s="43">
        <f t="shared" si="0"/>
        <v>0</v>
      </c>
      <c r="Q17" s="43">
        <f t="shared" si="3"/>
        <v>0</v>
      </c>
      <c r="S17" s="7"/>
      <c r="T17" s="61">
        <f t="shared" si="1"/>
        <v>0</v>
      </c>
      <c r="U17" s="61">
        <f t="shared" si="1"/>
        <v>0</v>
      </c>
      <c r="V17" s="61">
        <f t="shared" si="1"/>
        <v>0</v>
      </c>
      <c r="W17" s="61">
        <f t="shared" si="1"/>
        <v>0</v>
      </c>
      <c r="X17" s="61">
        <f t="shared" si="1"/>
        <v>0</v>
      </c>
      <c r="Y17" s="7"/>
      <c r="Z17" s="7"/>
      <c r="AA17" s="61">
        <f t="shared" si="2"/>
        <v>0</v>
      </c>
      <c r="AB17" s="61">
        <f t="shared" si="2"/>
        <v>0</v>
      </c>
      <c r="AC17" s="61">
        <f t="shared" si="2"/>
        <v>0</v>
      </c>
      <c r="AD17" s="61">
        <f t="shared" si="2"/>
        <v>0</v>
      </c>
      <c r="AE17" s="61">
        <f t="shared" si="2"/>
        <v>0</v>
      </c>
      <c r="AF17" s="7"/>
    </row>
    <row r="18" spans="2:32" ht="15" thickBot="1" x14ac:dyDescent="0.25">
      <c r="B18" s="1083">
        <f t="shared" si="4"/>
        <v>11</v>
      </c>
      <c r="C18" s="1084" t="s">
        <v>2413</v>
      </c>
      <c r="D18" s="1085" t="s">
        <v>2414</v>
      </c>
      <c r="E18" s="1086" t="s">
        <v>41</v>
      </c>
      <c r="F18" s="1087">
        <v>3</v>
      </c>
      <c r="G18" s="1088">
        <v>6.1595402327468138E-3</v>
      </c>
      <c r="H18" s="1089">
        <v>6.2425287976552351E-3</v>
      </c>
      <c r="I18" s="1089">
        <v>6.3946654141141509E-3</v>
      </c>
      <c r="J18" s="1089">
        <v>6.5947198800188995E-3</v>
      </c>
      <c r="K18" s="1090">
        <v>6.6741721266553719E-3</v>
      </c>
      <c r="L18" s="35"/>
      <c r="M18" s="1091"/>
      <c r="N18" s="1092" t="s">
        <v>2394</v>
      </c>
      <c r="O18" s="1074"/>
      <c r="P18" s="43">
        <f t="shared" si="0"/>
        <v>0</v>
      </c>
      <c r="Q18" s="43">
        <f t="shared" si="3"/>
        <v>0</v>
      </c>
      <c r="S18" s="7"/>
      <c r="T18" s="61">
        <f t="shared" si="1"/>
        <v>0</v>
      </c>
      <c r="U18" s="61">
        <f t="shared" si="1"/>
        <v>0</v>
      </c>
      <c r="V18" s="61">
        <f t="shared" si="1"/>
        <v>0</v>
      </c>
      <c r="W18" s="61">
        <f t="shared" si="1"/>
        <v>0</v>
      </c>
      <c r="X18" s="61">
        <f t="shared" si="1"/>
        <v>0</v>
      </c>
      <c r="Y18" s="7"/>
      <c r="Z18" s="7"/>
      <c r="AA18" s="61">
        <f t="shared" si="2"/>
        <v>0</v>
      </c>
      <c r="AB18" s="61">
        <f t="shared" si="2"/>
        <v>0</v>
      </c>
      <c r="AC18" s="61">
        <f t="shared" si="2"/>
        <v>0</v>
      </c>
      <c r="AD18" s="61">
        <f t="shared" si="2"/>
        <v>0</v>
      </c>
      <c r="AE18" s="61">
        <f t="shared" si="2"/>
        <v>0</v>
      </c>
      <c r="AF18" s="7"/>
    </row>
    <row r="19" spans="2:32" ht="15" thickBot="1" x14ac:dyDescent="0.25">
      <c r="B19" s="35"/>
      <c r="C19" s="35"/>
      <c r="D19" s="35"/>
      <c r="E19" s="35"/>
      <c r="F19" s="35"/>
      <c r="G19" s="35"/>
      <c r="H19" s="35"/>
      <c r="I19" s="35"/>
      <c r="J19" s="35"/>
      <c r="K19" s="35"/>
      <c r="L19" s="35"/>
      <c r="M19" s="120"/>
      <c r="N19" s="1093"/>
      <c r="O19" s="1074"/>
      <c r="P19" s="43"/>
      <c r="Q19" s="567"/>
      <c r="S19" s="7"/>
      <c r="T19" s="60"/>
      <c r="U19" s="60"/>
      <c r="V19" s="60"/>
      <c r="W19" s="60"/>
      <c r="X19" s="60"/>
      <c r="Y19" s="7"/>
      <c r="Z19" s="7"/>
      <c r="AA19" s="60"/>
      <c r="AB19" s="60"/>
      <c r="AC19" s="60"/>
      <c r="AD19" s="60"/>
      <c r="AE19" s="60"/>
      <c r="AF19" s="7"/>
    </row>
    <row r="20" spans="2:32" ht="15" thickBot="1" x14ac:dyDescent="0.25">
      <c r="B20" s="1054" t="s">
        <v>116</v>
      </c>
      <c r="C20" s="1064" t="s">
        <v>2415</v>
      </c>
      <c r="D20" s="35"/>
      <c r="E20" s="35"/>
      <c r="F20" s="35"/>
      <c r="G20" s="35"/>
      <c r="H20" s="35"/>
      <c r="I20" s="35"/>
      <c r="J20" s="35"/>
      <c r="K20" s="35"/>
      <c r="L20" s="35"/>
      <c r="M20" s="35"/>
      <c r="N20" s="1094"/>
      <c r="O20" s="1074"/>
      <c r="P20" s="43"/>
      <c r="Q20" s="567"/>
      <c r="S20" s="7"/>
      <c r="T20" s="60"/>
      <c r="U20" s="60"/>
      <c r="V20" s="60"/>
      <c r="W20" s="60"/>
      <c r="X20" s="60"/>
      <c r="Y20" s="7"/>
      <c r="Z20" s="7"/>
      <c r="AA20" s="342" t="s">
        <v>2416</v>
      </c>
      <c r="AB20" s="60"/>
      <c r="AC20" s="60"/>
      <c r="AD20" s="60"/>
      <c r="AE20" s="60"/>
      <c r="AF20" s="7"/>
    </row>
    <row r="21" spans="2:32" x14ac:dyDescent="0.2">
      <c r="B21" s="1065">
        <v>12</v>
      </c>
      <c r="C21" s="1066" t="s">
        <v>2417</v>
      </c>
      <c r="D21" s="1067" t="s">
        <v>2418</v>
      </c>
      <c r="E21" s="1068" t="s">
        <v>41</v>
      </c>
      <c r="F21" s="1069">
        <v>3</v>
      </c>
      <c r="G21" s="1070">
        <v>-6.3286079891991288E-3</v>
      </c>
      <c r="H21" s="1071">
        <v>-6.5164987758629216E-3</v>
      </c>
      <c r="I21" s="1071">
        <v>-6.8129278789768504E-3</v>
      </c>
      <c r="J21" s="1071">
        <v>-7.1360164457345164E-3</v>
      </c>
      <c r="K21" s="1072">
        <v>-7.2716412015195221E-3</v>
      </c>
      <c r="L21" s="35"/>
      <c r="M21" s="1073"/>
      <c r="N21" s="53" t="s">
        <v>2419</v>
      </c>
      <c r="O21" s="1074"/>
      <c r="P21" s="43">
        <f t="shared" ref="P21:P31" si="5" xml:space="preserve"> IF( SUM( T21:X21 ) = 0, 0, $T$5 )</f>
        <v>0</v>
      </c>
      <c r="Q21" s="43">
        <f xml:space="preserve"> IF( SUM( AA21:AE21 ) = 0, 0, $AA$20 )</f>
        <v>0</v>
      </c>
      <c r="S21" s="7"/>
      <c r="T21" s="61">
        <f t="shared" ref="T21:X31" si="6" xml:space="preserve"> IF( ISNUMBER(G21), 0, 1 )</f>
        <v>0</v>
      </c>
      <c r="U21" s="61">
        <f t="shared" si="6"/>
        <v>0</v>
      </c>
      <c r="V21" s="61">
        <f t="shared" si="6"/>
        <v>0</v>
      </c>
      <c r="W21" s="61">
        <f t="shared" si="6"/>
        <v>0</v>
      </c>
      <c r="X21" s="61">
        <f t="shared" si="6"/>
        <v>0</v>
      </c>
      <c r="Y21" s="7"/>
      <c r="Z21" s="7"/>
      <c r="AA21" s="61">
        <f t="shared" ref="AA21:AE31" si="7">IF( AND( ISNUMBER( G21), G21&lt;=0), 0, 1)</f>
        <v>0</v>
      </c>
      <c r="AB21" s="61">
        <f t="shared" si="7"/>
        <v>0</v>
      </c>
      <c r="AC21" s="61">
        <f t="shared" si="7"/>
        <v>0</v>
      </c>
      <c r="AD21" s="61">
        <f t="shared" si="7"/>
        <v>0</v>
      </c>
      <c r="AE21" s="61">
        <f t="shared" si="7"/>
        <v>0</v>
      </c>
      <c r="AF21" s="7"/>
    </row>
    <row r="22" spans="2:32" x14ac:dyDescent="0.2">
      <c r="B22" s="1075">
        <f>B21+1</f>
        <v>13</v>
      </c>
      <c r="C22" s="1076" t="s">
        <v>2420</v>
      </c>
      <c r="D22" s="1077" t="s">
        <v>2421</v>
      </c>
      <c r="E22" s="1078" t="s">
        <v>41</v>
      </c>
      <c r="F22" s="1079">
        <v>3</v>
      </c>
      <c r="G22" s="1080">
        <v>0</v>
      </c>
      <c r="H22" s="156">
        <v>0</v>
      </c>
      <c r="I22" s="156">
        <v>0</v>
      </c>
      <c r="J22" s="156">
        <v>0</v>
      </c>
      <c r="K22" s="1081">
        <v>0</v>
      </c>
      <c r="L22" s="35"/>
      <c r="M22" s="91"/>
      <c r="N22" s="1082" t="s">
        <v>2419</v>
      </c>
      <c r="O22" s="1074"/>
      <c r="P22" s="43">
        <f t="shared" si="5"/>
        <v>0</v>
      </c>
      <c r="Q22" s="43">
        <f t="shared" ref="Q22:Q31" si="8" xml:space="preserve"> IF( SUM( AA22:AE22 ) = 0, 0, $AA$20 )</f>
        <v>0</v>
      </c>
      <c r="S22" s="7"/>
      <c r="T22" s="61">
        <f t="shared" si="6"/>
        <v>0</v>
      </c>
      <c r="U22" s="61">
        <f t="shared" si="6"/>
        <v>0</v>
      </c>
      <c r="V22" s="61">
        <f t="shared" si="6"/>
        <v>0</v>
      </c>
      <c r="W22" s="61">
        <f t="shared" si="6"/>
        <v>0</v>
      </c>
      <c r="X22" s="61">
        <f t="shared" si="6"/>
        <v>0</v>
      </c>
      <c r="Y22" s="7"/>
      <c r="Z22" s="7"/>
      <c r="AA22" s="61">
        <f t="shared" si="7"/>
        <v>0</v>
      </c>
      <c r="AB22" s="61">
        <f t="shared" si="7"/>
        <v>0</v>
      </c>
      <c r="AC22" s="61">
        <f t="shared" si="7"/>
        <v>0</v>
      </c>
      <c r="AD22" s="61">
        <f t="shared" si="7"/>
        <v>0</v>
      </c>
      <c r="AE22" s="61">
        <f t="shared" si="7"/>
        <v>0</v>
      </c>
      <c r="AF22" s="7"/>
    </row>
    <row r="23" spans="2:32" x14ac:dyDescent="0.2">
      <c r="B23" s="1075">
        <f t="shared" ref="B23:B31" si="9">B22+1</f>
        <v>14</v>
      </c>
      <c r="C23" s="1076" t="s">
        <v>2422</v>
      </c>
      <c r="D23" s="1077" t="s">
        <v>2423</v>
      </c>
      <c r="E23" s="1078" t="s">
        <v>41</v>
      </c>
      <c r="F23" s="1079">
        <v>3</v>
      </c>
      <c r="G23" s="1080">
        <v>0</v>
      </c>
      <c r="H23" s="156">
        <v>0</v>
      </c>
      <c r="I23" s="156">
        <v>0</v>
      </c>
      <c r="J23" s="156">
        <v>0</v>
      </c>
      <c r="K23" s="1081">
        <v>0</v>
      </c>
      <c r="L23" s="35"/>
      <c r="M23" s="91"/>
      <c r="N23" s="1082" t="s">
        <v>2419</v>
      </c>
      <c r="O23" s="1074"/>
      <c r="P23" s="43">
        <f t="shared" si="5"/>
        <v>0</v>
      </c>
      <c r="Q23" s="43">
        <f t="shared" si="8"/>
        <v>0</v>
      </c>
      <c r="S23" s="7"/>
      <c r="T23" s="61">
        <f t="shared" si="6"/>
        <v>0</v>
      </c>
      <c r="U23" s="61">
        <f t="shared" si="6"/>
        <v>0</v>
      </c>
      <c r="V23" s="61">
        <f t="shared" si="6"/>
        <v>0</v>
      </c>
      <c r="W23" s="61">
        <f t="shared" si="6"/>
        <v>0</v>
      </c>
      <c r="X23" s="61">
        <f t="shared" si="6"/>
        <v>0</v>
      </c>
      <c r="Y23" s="7"/>
      <c r="Z23" s="7"/>
      <c r="AA23" s="61">
        <f t="shared" si="7"/>
        <v>0</v>
      </c>
      <c r="AB23" s="61">
        <f t="shared" si="7"/>
        <v>0</v>
      </c>
      <c r="AC23" s="61">
        <f t="shared" si="7"/>
        <v>0</v>
      </c>
      <c r="AD23" s="61">
        <f t="shared" si="7"/>
        <v>0</v>
      </c>
      <c r="AE23" s="61">
        <f t="shared" si="7"/>
        <v>0</v>
      </c>
      <c r="AF23" s="7"/>
    </row>
    <row r="24" spans="2:32" x14ac:dyDescent="0.2">
      <c r="B24" s="1075">
        <f t="shared" si="9"/>
        <v>15</v>
      </c>
      <c r="C24" s="1076" t="s">
        <v>2424</v>
      </c>
      <c r="D24" s="1077" t="s">
        <v>2425</v>
      </c>
      <c r="E24" s="1078" t="s">
        <v>41</v>
      </c>
      <c r="F24" s="1079">
        <v>3</v>
      </c>
      <c r="G24" s="1080">
        <v>-1.3713834537619322E-3</v>
      </c>
      <c r="H24" s="156">
        <v>-1.2655138252124858E-3</v>
      </c>
      <c r="I24" s="156">
        <v>-1.2055191413423427E-3</v>
      </c>
      <c r="J24" s="156">
        <v>-1.1612779869112743E-3</v>
      </c>
      <c r="K24" s="1081">
        <v>-1.1387769485628071E-3</v>
      </c>
      <c r="L24" s="35"/>
      <c r="M24" s="91"/>
      <c r="N24" s="1082" t="s">
        <v>2419</v>
      </c>
      <c r="O24" s="1074"/>
      <c r="P24" s="43">
        <f t="shared" si="5"/>
        <v>0</v>
      </c>
      <c r="Q24" s="43">
        <f t="shared" si="8"/>
        <v>0</v>
      </c>
      <c r="S24" s="7"/>
      <c r="T24" s="61">
        <f t="shared" si="6"/>
        <v>0</v>
      </c>
      <c r="U24" s="61">
        <f t="shared" si="6"/>
        <v>0</v>
      </c>
      <c r="V24" s="61">
        <f t="shared" si="6"/>
        <v>0</v>
      </c>
      <c r="W24" s="61">
        <f t="shared" si="6"/>
        <v>0</v>
      </c>
      <c r="X24" s="61">
        <f t="shared" si="6"/>
        <v>0</v>
      </c>
      <c r="Y24" s="147"/>
      <c r="Z24" s="7"/>
      <c r="AA24" s="61">
        <f t="shared" si="7"/>
        <v>0</v>
      </c>
      <c r="AB24" s="61">
        <f t="shared" si="7"/>
        <v>0</v>
      </c>
      <c r="AC24" s="61">
        <f t="shared" si="7"/>
        <v>0</v>
      </c>
      <c r="AD24" s="61">
        <f t="shared" si="7"/>
        <v>0</v>
      </c>
      <c r="AE24" s="61">
        <f t="shared" si="7"/>
        <v>0</v>
      </c>
      <c r="AF24" s="147"/>
    </row>
    <row r="25" spans="2:32" x14ac:dyDescent="0.2">
      <c r="B25" s="1075">
        <f t="shared" si="9"/>
        <v>16</v>
      </c>
      <c r="C25" s="1076" t="s">
        <v>2426</v>
      </c>
      <c r="D25" s="1077" t="s">
        <v>2427</v>
      </c>
      <c r="E25" s="1078" t="s">
        <v>41</v>
      </c>
      <c r="F25" s="1079">
        <v>3</v>
      </c>
      <c r="G25" s="1080">
        <v>0</v>
      </c>
      <c r="H25" s="156">
        <v>0</v>
      </c>
      <c r="I25" s="156">
        <v>0</v>
      </c>
      <c r="J25" s="156">
        <v>0</v>
      </c>
      <c r="K25" s="1081">
        <v>0</v>
      </c>
      <c r="L25" s="35"/>
      <c r="M25" s="91"/>
      <c r="N25" s="1082" t="s">
        <v>2419</v>
      </c>
      <c r="O25" s="1074"/>
      <c r="P25" s="43">
        <f t="shared" si="5"/>
        <v>0</v>
      </c>
      <c r="Q25" s="43">
        <f t="shared" si="8"/>
        <v>0</v>
      </c>
      <c r="S25" s="7"/>
      <c r="T25" s="61">
        <f t="shared" si="6"/>
        <v>0</v>
      </c>
      <c r="U25" s="61">
        <f t="shared" si="6"/>
        <v>0</v>
      </c>
      <c r="V25" s="61">
        <f t="shared" si="6"/>
        <v>0</v>
      </c>
      <c r="W25" s="61">
        <f t="shared" si="6"/>
        <v>0</v>
      </c>
      <c r="X25" s="61">
        <f t="shared" si="6"/>
        <v>0</v>
      </c>
      <c r="Y25" s="147"/>
      <c r="Z25" s="7"/>
      <c r="AA25" s="61">
        <f t="shared" si="7"/>
        <v>0</v>
      </c>
      <c r="AB25" s="61">
        <f t="shared" si="7"/>
        <v>0</v>
      </c>
      <c r="AC25" s="61">
        <f t="shared" si="7"/>
        <v>0</v>
      </c>
      <c r="AD25" s="61">
        <f t="shared" si="7"/>
        <v>0</v>
      </c>
      <c r="AE25" s="61">
        <f t="shared" si="7"/>
        <v>0</v>
      </c>
      <c r="AF25" s="147"/>
    </row>
    <row r="26" spans="2:32" x14ac:dyDescent="0.2">
      <c r="B26" s="1075">
        <f t="shared" si="9"/>
        <v>17</v>
      </c>
      <c r="C26" s="1076" t="s">
        <v>2428</v>
      </c>
      <c r="D26" s="1077" t="s">
        <v>2429</v>
      </c>
      <c r="E26" s="1078" t="s">
        <v>41</v>
      </c>
      <c r="F26" s="1079">
        <v>3</v>
      </c>
      <c r="G26" s="1080">
        <v>0</v>
      </c>
      <c r="H26" s="156">
        <v>0</v>
      </c>
      <c r="I26" s="156">
        <v>0</v>
      </c>
      <c r="J26" s="156">
        <v>0</v>
      </c>
      <c r="K26" s="1081">
        <v>0</v>
      </c>
      <c r="L26" s="35"/>
      <c r="M26" s="91"/>
      <c r="N26" s="1082" t="s">
        <v>2419</v>
      </c>
      <c r="O26" s="1074"/>
      <c r="P26" s="43">
        <f t="shared" si="5"/>
        <v>0</v>
      </c>
      <c r="Q26" s="43">
        <f t="shared" si="8"/>
        <v>0</v>
      </c>
      <c r="S26" s="7"/>
      <c r="T26" s="61">
        <f t="shared" si="6"/>
        <v>0</v>
      </c>
      <c r="U26" s="61">
        <f t="shared" si="6"/>
        <v>0</v>
      </c>
      <c r="V26" s="61">
        <f t="shared" si="6"/>
        <v>0</v>
      </c>
      <c r="W26" s="61">
        <f t="shared" si="6"/>
        <v>0</v>
      </c>
      <c r="X26" s="61">
        <f t="shared" si="6"/>
        <v>0</v>
      </c>
      <c r="Y26" s="147"/>
      <c r="Z26" s="7"/>
      <c r="AA26" s="61">
        <f t="shared" si="7"/>
        <v>0</v>
      </c>
      <c r="AB26" s="61">
        <f t="shared" si="7"/>
        <v>0</v>
      </c>
      <c r="AC26" s="61">
        <f t="shared" si="7"/>
        <v>0</v>
      </c>
      <c r="AD26" s="61">
        <f t="shared" si="7"/>
        <v>0</v>
      </c>
      <c r="AE26" s="61">
        <f t="shared" si="7"/>
        <v>0</v>
      </c>
      <c r="AF26" s="147"/>
    </row>
    <row r="27" spans="2:32" x14ac:dyDescent="0.2">
      <c r="B27" s="1075">
        <f t="shared" si="9"/>
        <v>18</v>
      </c>
      <c r="C27" s="1076" t="s">
        <v>2430</v>
      </c>
      <c r="D27" s="1077" t="s">
        <v>2431</v>
      </c>
      <c r="E27" s="1078" t="s">
        <v>41</v>
      </c>
      <c r="F27" s="1079">
        <v>3</v>
      </c>
      <c r="G27" s="463">
        <v>-1.1043967904239619E-3</v>
      </c>
      <c r="H27" s="451">
        <v>-1.1115539354096822E-3</v>
      </c>
      <c r="I27" s="451">
        <v>-1.1528980187754259E-3</v>
      </c>
      <c r="J27" s="451">
        <v>-1.2027359062692898E-3</v>
      </c>
      <c r="K27" s="580">
        <v>-1.2331541783998955E-3</v>
      </c>
      <c r="L27" s="35"/>
      <c r="M27" s="91"/>
      <c r="N27" s="1082" t="s">
        <v>2419</v>
      </c>
      <c r="O27" s="1074"/>
      <c r="P27" s="43">
        <f t="shared" si="5"/>
        <v>0</v>
      </c>
      <c r="Q27" s="43">
        <f t="shared" si="8"/>
        <v>0</v>
      </c>
      <c r="S27" s="7"/>
      <c r="T27" s="61">
        <f>IF('[3]Validation flags'!$H$3=1,0, IF( ISNUMBER(G27), 0, 1 ))</f>
        <v>0</v>
      </c>
      <c r="U27" s="61">
        <f>IF('[3]Validation flags'!$H$3=1,0, IF( ISNUMBER(H27), 0, 1 ))</f>
        <v>0</v>
      </c>
      <c r="V27" s="61">
        <f>IF('[3]Validation flags'!$H$3=1,0, IF( ISNUMBER(I27), 0, 1 ))</f>
        <v>0</v>
      </c>
      <c r="W27" s="61">
        <f>IF('[3]Validation flags'!$H$3=1,0, IF( ISNUMBER(J27), 0, 1 ))</f>
        <v>0</v>
      </c>
      <c r="X27" s="61">
        <f>IF('[3]Validation flags'!$H$3=1,0, IF( ISNUMBER(K27), 0, 1 ))</f>
        <v>0</v>
      </c>
      <c r="Y27" s="7"/>
      <c r="Z27" s="7"/>
      <c r="AA27" s="61">
        <f t="shared" si="7"/>
        <v>0</v>
      </c>
      <c r="AB27" s="61">
        <f t="shared" si="7"/>
        <v>0</v>
      </c>
      <c r="AC27" s="61">
        <f t="shared" si="7"/>
        <v>0</v>
      </c>
      <c r="AD27" s="61">
        <f t="shared" si="7"/>
        <v>0</v>
      </c>
      <c r="AE27" s="61">
        <f t="shared" si="7"/>
        <v>0</v>
      </c>
      <c r="AF27" s="7"/>
    </row>
    <row r="28" spans="2:32" x14ac:dyDescent="0.2">
      <c r="B28" s="1075">
        <f t="shared" si="9"/>
        <v>19</v>
      </c>
      <c r="C28" s="1076" t="s">
        <v>2432</v>
      </c>
      <c r="D28" s="1077" t="s">
        <v>2433</v>
      </c>
      <c r="E28" s="1078" t="s">
        <v>41</v>
      </c>
      <c r="F28" s="1079">
        <v>3</v>
      </c>
      <c r="G28" s="463">
        <v>-5.8741463510016856E-2</v>
      </c>
      <c r="H28" s="451">
        <v>-5.523984123411696E-2</v>
      </c>
      <c r="I28" s="451">
        <v>-5.5814870881096823E-2</v>
      </c>
      <c r="J28" s="451">
        <v>-5.6389216918553142E-2</v>
      </c>
      <c r="K28" s="580">
        <v>-5.6951327843511201E-2</v>
      </c>
      <c r="L28" s="35"/>
      <c r="M28" s="91"/>
      <c r="N28" s="1082" t="s">
        <v>2419</v>
      </c>
      <c r="O28" s="1074"/>
      <c r="P28" s="43">
        <f t="shared" si="5"/>
        <v>0</v>
      </c>
      <c r="Q28" s="43">
        <f t="shared" si="8"/>
        <v>0</v>
      </c>
      <c r="S28" s="7"/>
      <c r="T28" s="61">
        <f>IF('[3]Validation flags'!$H$3=1,0, IF( ISNUMBER(G28), 0, 1 ))</f>
        <v>0</v>
      </c>
      <c r="U28" s="61">
        <f>IF('[3]Validation flags'!$H$3=1,0, IF( ISNUMBER(H28), 0, 1 ))</f>
        <v>0</v>
      </c>
      <c r="V28" s="61">
        <f>IF('[3]Validation flags'!$H$3=1,0, IF( ISNUMBER(I28), 0, 1 ))</f>
        <v>0</v>
      </c>
      <c r="W28" s="61">
        <f>IF('[3]Validation flags'!$H$3=1,0, IF( ISNUMBER(J28), 0, 1 ))</f>
        <v>0</v>
      </c>
      <c r="X28" s="61">
        <f>IF('[3]Validation flags'!$H$3=1,0, IF( ISNUMBER(K28), 0, 1 ))</f>
        <v>0</v>
      </c>
      <c r="Y28" s="7"/>
      <c r="Z28" s="7"/>
      <c r="AA28" s="61">
        <f t="shared" si="7"/>
        <v>0</v>
      </c>
      <c r="AB28" s="61">
        <f t="shared" si="7"/>
        <v>0</v>
      </c>
      <c r="AC28" s="61">
        <f t="shared" si="7"/>
        <v>0</v>
      </c>
      <c r="AD28" s="61">
        <f t="shared" si="7"/>
        <v>0</v>
      </c>
      <c r="AE28" s="61">
        <f t="shared" si="7"/>
        <v>0</v>
      </c>
      <c r="AF28" s="7"/>
    </row>
    <row r="29" spans="2:32" x14ac:dyDescent="0.2">
      <c r="B29" s="1075">
        <f t="shared" si="9"/>
        <v>20</v>
      </c>
      <c r="C29" s="1076" t="s">
        <v>2434</v>
      </c>
      <c r="D29" s="1077" t="s">
        <v>2435</v>
      </c>
      <c r="E29" s="1078" t="s">
        <v>41</v>
      </c>
      <c r="F29" s="1079">
        <v>3</v>
      </c>
      <c r="G29" s="463">
        <v>0</v>
      </c>
      <c r="H29" s="451">
        <v>0</v>
      </c>
      <c r="I29" s="451">
        <v>0</v>
      </c>
      <c r="J29" s="451">
        <v>0</v>
      </c>
      <c r="K29" s="580">
        <v>0</v>
      </c>
      <c r="L29" s="35"/>
      <c r="M29" s="91"/>
      <c r="N29" s="1082" t="s">
        <v>2419</v>
      </c>
      <c r="O29" s="1074"/>
      <c r="P29" s="43">
        <f t="shared" si="5"/>
        <v>0</v>
      </c>
      <c r="Q29" s="43">
        <f t="shared" si="8"/>
        <v>0</v>
      </c>
      <c r="S29" s="7"/>
      <c r="T29" s="61">
        <f>IF('[3]Validation flags'!$B$3="Thames Water", IF( ISNUMBER(G29), 0, 1 ),0)</f>
        <v>0</v>
      </c>
      <c r="U29" s="61">
        <f>IF('[3]Validation flags'!$B$3="Thames Water", IF( ISNUMBER(H29), 0, 1 ),0)</f>
        <v>0</v>
      </c>
      <c r="V29" s="61">
        <f>IF('[3]Validation flags'!$B$3="Thames Water", IF( ISNUMBER(I29), 0, 1 ),0)</f>
        <v>0</v>
      </c>
      <c r="W29" s="61">
        <f>IF('[3]Validation flags'!$B$3="Thames Water", IF( ISNUMBER(J29), 0, 1 ),0)</f>
        <v>0</v>
      </c>
      <c r="X29" s="61">
        <f>IF('[3]Validation flags'!$B$3="Thames Water", IF( ISNUMBER(K29), 0, 1 ),0)</f>
        <v>0</v>
      </c>
      <c r="Y29" s="7"/>
      <c r="Z29" s="7"/>
      <c r="AA29" s="61">
        <f t="shared" si="7"/>
        <v>0</v>
      </c>
      <c r="AB29" s="61">
        <f t="shared" si="7"/>
        <v>0</v>
      </c>
      <c r="AC29" s="61">
        <f t="shared" si="7"/>
        <v>0</v>
      </c>
      <c r="AD29" s="61">
        <f t="shared" si="7"/>
        <v>0</v>
      </c>
      <c r="AE29" s="61">
        <f t="shared" si="7"/>
        <v>0</v>
      </c>
      <c r="AF29" s="7"/>
    </row>
    <row r="30" spans="2:32" x14ac:dyDescent="0.2">
      <c r="B30" s="1075">
        <f t="shared" si="9"/>
        <v>21</v>
      </c>
      <c r="C30" s="1076" t="s">
        <v>2436</v>
      </c>
      <c r="D30" s="1077" t="s">
        <v>2437</v>
      </c>
      <c r="E30" s="1078" t="s">
        <v>41</v>
      </c>
      <c r="F30" s="1079">
        <v>3</v>
      </c>
      <c r="G30" s="1080">
        <v>-7.7117270218720613E-3</v>
      </c>
      <c r="H30" s="156">
        <v>-7.4980601567680161E-3</v>
      </c>
      <c r="I30" s="156">
        <v>-7.4640940255346067E-3</v>
      </c>
      <c r="J30" s="156">
        <v>-6.6607345842979448E-3</v>
      </c>
      <c r="K30" s="1081">
        <v>-6.796552120797994E-3</v>
      </c>
      <c r="L30" s="35"/>
      <c r="M30" s="91"/>
      <c r="N30" s="1082" t="s">
        <v>2419</v>
      </c>
      <c r="O30" s="1074"/>
      <c r="P30" s="43">
        <f t="shared" si="5"/>
        <v>0</v>
      </c>
      <c r="Q30" s="43">
        <f t="shared" si="8"/>
        <v>0</v>
      </c>
      <c r="S30" s="7"/>
      <c r="T30" s="61">
        <f t="shared" si="6"/>
        <v>0</v>
      </c>
      <c r="U30" s="61">
        <f t="shared" si="6"/>
        <v>0</v>
      </c>
      <c r="V30" s="61">
        <f t="shared" si="6"/>
        <v>0</v>
      </c>
      <c r="W30" s="61">
        <f t="shared" si="6"/>
        <v>0</v>
      </c>
      <c r="X30" s="61">
        <f t="shared" si="6"/>
        <v>0</v>
      </c>
      <c r="Y30" s="7"/>
      <c r="Z30" s="7"/>
      <c r="AA30" s="61">
        <f t="shared" si="7"/>
        <v>0</v>
      </c>
      <c r="AB30" s="61">
        <f t="shared" si="7"/>
        <v>0</v>
      </c>
      <c r="AC30" s="61">
        <f t="shared" si="7"/>
        <v>0</v>
      </c>
      <c r="AD30" s="61">
        <f t="shared" si="7"/>
        <v>0</v>
      </c>
      <c r="AE30" s="61">
        <f t="shared" si="7"/>
        <v>0</v>
      </c>
      <c r="AF30" s="7"/>
    </row>
    <row r="31" spans="2:32" ht="15" thickBot="1" x14ac:dyDescent="0.25">
      <c r="B31" s="1083">
        <f t="shared" si="9"/>
        <v>22</v>
      </c>
      <c r="C31" s="1084" t="s">
        <v>2438</v>
      </c>
      <c r="D31" s="1085" t="s">
        <v>2439</v>
      </c>
      <c r="E31" s="1086" t="s">
        <v>41</v>
      </c>
      <c r="F31" s="1087">
        <v>3</v>
      </c>
      <c r="G31" s="1088">
        <v>-6.8058638128017032E-2</v>
      </c>
      <c r="H31" s="1089">
        <v>-6.9023820109899867E-2</v>
      </c>
      <c r="I31" s="1089">
        <v>-7.0845426386495158E-2</v>
      </c>
      <c r="J31" s="1089">
        <v>-7.3134959072770442E-2</v>
      </c>
      <c r="K31" s="1090">
        <v>-7.4052260674706605E-2</v>
      </c>
      <c r="L31" s="35"/>
      <c r="M31" s="1091"/>
      <c r="N31" s="1092" t="s">
        <v>2419</v>
      </c>
      <c r="O31" s="1074"/>
      <c r="P31" s="43">
        <f t="shared" si="5"/>
        <v>0</v>
      </c>
      <c r="Q31" s="43">
        <f t="shared" si="8"/>
        <v>0</v>
      </c>
      <c r="S31" s="7"/>
      <c r="T31" s="61">
        <f t="shared" si="6"/>
        <v>0</v>
      </c>
      <c r="U31" s="61">
        <f t="shared" si="6"/>
        <v>0</v>
      </c>
      <c r="V31" s="61">
        <f t="shared" si="6"/>
        <v>0</v>
      </c>
      <c r="W31" s="61">
        <f t="shared" si="6"/>
        <v>0</v>
      </c>
      <c r="X31" s="61">
        <f t="shared" si="6"/>
        <v>0</v>
      </c>
      <c r="Y31" s="147"/>
      <c r="Z31" s="7"/>
      <c r="AA31" s="61">
        <f t="shared" si="7"/>
        <v>0</v>
      </c>
      <c r="AB31" s="61">
        <f t="shared" si="7"/>
        <v>0</v>
      </c>
      <c r="AC31" s="61">
        <f t="shared" si="7"/>
        <v>0</v>
      </c>
      <c r="AD31" s="61">
        <f t="shared" si="7"/>
        <v>0</v>
      </c>
      <c r="AE31" s="61">
        <f t="shared" si="7"/>
        <v>0</v>
      </c>
      <c r="AF31" s="147"/>
    </row>
    <row r="32" spans="2:32" ht="15" thickBot="1" x14ac:dyDescent="0.25">
      <c r="B32" s="35"/>
      <c r="C32" s="35"/>
      <c r="D32" s="35"/>
      <c r="E32" s="35"/>
      <c r="F32" s="35"/>
      <c r="G32" s="35"/>
      <c r="H32" s="35"/>
      <c r="I32" s="35"/>
      <c r="J32" s="35"/>
      <c r="K32" s="35"/>
      <c r="L32" s="35"/>
      <c r="M32" s="120"/>
      <c r="N32" s="120"/>
      <c r="O32" s="1074"/>
      <c r="P32" s="43"/>
      <c r="Q32" s="567"/>
      <c r="S32" s="7"/>
      <c r="T32" s="60"/>
      <c r="U32" s="60"/>
      <c r="V32" s="60"/>
      <c r="W32" s="60"/>
      <c r="X32" s="60"/>
      <c r="Y32" s="7"/>
      <c r="Z32" s="7"/>
      <c r="AA32" s="60"/>
      <c r="AB32" s="60"/>
      <c r="AC32" s="60"/>
      <c r="AD32" s="60"/>
      <c r="AE32" s="60"/>
      <c r="AF32" s="7"/>
    </row>
    <row r="33" spans="2:32" ht="15" thickBot="1" x14ac:dyDescent="0.25">
      <c r="B33" s="1054" t="s">
        <v>167</v>
      </c>
      <c r="C33" s="1064" t="s">
        <v>2440</v>
      </c>
      <c r="D33" s="35"/>
      <c r="E33" s="35"/>
      <c r="F33" s="35"/>
      <c r="G33" s="35"/>
      <c r="H33" s="35"/>
      <c r="I33" s="35"/>
      <c r="J33" s="35"/>
      <c r="K33" s="35"/>
      <c r="L33" s="35"/>
      <c r="M33" s="120"/>
      <c r="N33" s="120"/>
      <c r="O33" s="1074"/>
      <c r="P33" s="43"/>
      <c r="Q33" s="567"/>
      <c r="S33" s="7"/>
      <c r="T33" s="60"/>
      <c r="U33" s="60"/>
      <c r="V33" s="60"/>
      <c r="W33" s="60"/>
      <c r="X33" s="60"/>
      <c r="Y33" s="7"/>
      <c r="Z33" s="7"/>
      <c r="AA33" s="60"/>
      <c r="AB33" s="60"/>
      <c r="AC33" s="60"/>
      <c r="AD33" s="60"/>
      <c r="AE33" s="60"/>
      <c r="AF33" s="7"/>
    </row>
    <row r="34" spans="2:32" x14ac:dyDescent="0.2">
      <c r="B34" s="1065">
        <v>23</v>
      </c>
      <c r="C34" s="1066" t="s">
        <v>2441</v>
      </c>
      <c r="D34" s="1067" t="s">
        <v>2442</v>
      </c>
      <c r="E34" s="1068" t="s">
        <v>41</v>
      </c>
      <c r="F34" s="1069">
        <v>3</v>
      </c>
      <c r="G34" s="1070">
        <v>0.41733414641553934</v>
      </c>
      <c r="H34" s="1071">
        <v>0.42098905452928054</v>
      </c>
      <c r="I34" s="1071">
        <v>0.43885397615336608</v>
      </c>
      <c r="J34" s="1071">
        <v>0.4393887034246351</v>
      </c>
      <c r="K34" s="1072">
        <v>0.45133427488927508</v>
      </c>
      <c r="L34" s="35"/>
      <c r="M34" s="1073"/>
      <c r="N34" s="53" t="s">
        <v>2394</v>
      </c>
      <c r="O34" s="1074"/>
      <c r="P34" s="43">
        <f xml:space="preserve"> IF( SUM( T34:X34 ) = 0, 0, $T$5 )</f>
        <v>0</v>
      </c>
      <c r="Q34" s="43">
        <f xml:space="preserve"> IF( SUM( AA34:AE34 ) = 0, 0, $AA$7 )</f>
        <v>0</v>
      </c>
      <c r="S34" s="7"/>
      <c r="T34" s="61">
        <f t="shared" ref="T34:X36" si="10" xml:space="preserve"> IF( ISNUMBER(G34), 0, 1 )</f>
        <v>0</v>
      </c>
      <c r="U34" s="61">
        <f t="shared" si="10"/>
        <v>0</v>
      </c>
      <c r="V34" s="61">
        <f t="shared" si="10"/>
        <v>0</v>
      </c>
      <c r="W34" s="61">
        <f t="shared" si="10"/>
        <v>0</v>
      </c>
      <c r="X34" s="61">
        <f t="shared" si="10"/>
        <v>0</v>
      </c>
      <c r="Y34" s="7"/>
      <c r="Z34" s="7"/>
      <c r="AA34" s="61">
        <f t="shared" ref="AA34:AE35" si="11">IF( AND( ISNUMBER( G34), G34&gt;=0), 0, 1)</f>
        <v>0</v>
      </c>
      <c r="AB34" s="61">
        <f t="shared" si="11"/>
        <v>0</v>
      </c>
      <c r="AC34" s="61">
        <f t="shared" si="11"/>
        <v>0</v>
      </c>
      <c r="AD34" s="61">
        <f t="shared" si="11"/>
        <v>0</v>
      </c>
      <c r="AE34" s="61">
        <f t="shared" si="11"/>
        <v>0</v>
      </c>
      <c r="AF34" s="7"/>
    </row>
    <row r="35" spans="2:32" x14ac:dyDescent="0.2">
      <c r="B35" s="1075">
        <f>B34+1</f>
        <v>24</v>
      </c>
      <c r="C35" s="1076" t="s">
        <v>2443</v>
      </c>
      <c r="D35" s="1077" t="s">
        <v>2444</v>
      </c>
      <c r="E35" s="1078" t="s">
        <v>41</v>
      </c>
      <c r="F35" s="1079">
        <v>3</v>
      </c>
      <c r="G35" s="1080">
        <v>0</v>
      </c>
      <c r="H35" s="156">
        <v>0</v>
      </c>
      <c r="I35" s="156">
        <v>0</v>
      </c>
      <c r="J35" s="156">
        <v>0</v>
      </c>
      <c r="K35" s="1081">
        <v>0</v>
      </c>
      <c r="L35" s="35"/>
      <c r="M35" s="91"/>
      <c r="N35" s="1082" t="s">
        <v>2394</v>
      </c>
      <c r="O35" s="1074"/>
      <c r="P35" s="43">
        <f xml:space="preserve"> IF( SUM( T35:X35 ) = 0, 0, $T$5 )</f>
        <v>0</v>
      </c>
      <c r="Q35" s="43">
        <f xml:space="preserve"> IF( SUM( AA35:AE35 ) = 0, 0, $AA$7 )</f>
        <v>0</v>
      </c>
      <c r="S35" s="7"/>
      <c r="T35" s="61">
        <f t="shared" si="10"/>
        <v>0</v>
      </c>
      <c r="U35" s="61">
        <f t="shared" si="10"/>
        <v>0</v>
      </c>
      <c r="V35" s="61">
        <f t="shared" si="10"/>
        <v>0</v>
      </c>
      <c r="W35" s="61">
        <f t="shared" si="10"/>
        <v>0</v>
      </c>
      <c r="X35" s="61">
        <f t="shared" si="10"/>
        <v>0</v>
      </c>
      <c r="Y35" s="7"/>
      <c r="Z35" s="7"/>
      <c r="AA35" s="61">
        <f t="shared" si="11"/>
        <v>0</v>
      </c>
      <c r="AB35" s="61">
        <f t="shared" si="11"/>
        <v>0</v>
      </c>
      <c r="AC35" s="61">
        <f t="shared" si="11"/>
        <v>0</v>
      </c>
      <c r="AD35" s="61">
        <f t="shared" si="11"/>
        <v>0</v>
      </c>
      <c r="AE35" s="61">
        <f t="shared" si="11"/>
        <v>0</v>
      </c>
      <c r="AF35" s="7"/>
    </row>
    <row r="36" spans="2:32" x14ac:dyDescent="0.2">
      <c r="B36" s="1075">
        <f t="shared" ref="B36:B50" si="12">B35+1</f>
        <v>25</v>
      </c>
      <c r="C36" s="1076" t="s">
        <v>2445</v>
      </c>
      <c r="D36" s="1077" t="s">
        <v>2446</v>
      </c>
      <c r="E36" s="1078" t="s">
        <v>41</v>
      </c>
      <c r="F36" s="1079">
        <v>3</v>
      </c>
      <c r="G36" s="1080">
        <v>0</v>
      </c>
      <c r="H36" s="156">
        <v>0</v>
      </c>
      <c r="I36" s="156">
        <v>0</v>
      </c>
      <c r="J36" s="156">
        <v>0</v>
      </c>
      <c r="K36" s="1081">
        <v>0</v>
      </c>
      <c r="L36" s="35"/>
      <c r="M36" s="91"/>
      <c r="N36" s="1082" t="s">
        <v>2419</v>
      </c>
      <c r="O36" s="1074"/>
      <c r="P36" s="43">
        <f xml:space="preserve"> IF( SUM( T36:X36 ) = 0, 0, $T$5 )</f>
        <v>0</v>
      </c>
      <c r="Q36" s="43">
        <f xml:space="preserve"> IF( SUM( AA36:AE36 ) = 0, 0, $AA$20 )</f>
        <v>0</v>
      </c>
      <c r="S36" s="7"/>
      <c r="T36" s="61">
        <f t="shared" si="10"/>
        <v>0</v>
      </c>
      <c r="U36" s="61">
        <f t="shared" si="10"/>
        <v>0</v>
      </c>
      <c r="V36" s="61">
        <f t="shared" si="10"/>
        <v>0</v>
      </c>
      <c r="W36" s="61">
        <f t="shared" si="10"/>
        <v>0</v>
      </c>
      <c r="X36" s="61">
        <f t="shared" si="10"/>
        <v>0</v>
      </c>
      <c r="Y36" s="7"/>
      <c r="Z36" s="7"/>
      <c r="AA36" s="61">
        <f>IF( AND( ISNUMBER( G36), G36&lt;=0), 0, 1)</f>
        <v>0</v>
      </c>
      <c r="AB36" s="61">
        <f>IF( AND( ISNUMBER( H36), H36&lt;=0), 0, 1)</f>
        <v>0</v>
      </c>
      <c r="AC36" s="61">
        <f>IF( AND( ISNUMBER( I36), I36&lt;=0), 0, 1)</f>
        <v>0</v>
      </c>
      <c r="AD36" s="61">
        <f>IF( AND( ISNUMBER( J36), J36&lt;=0), 0, 1)</f>
        <v>0</v>
      </c>
      <c r="AE36" s="61">
        <f>IF( AND( ISNUMBER( K36), K36&lt;=0), 0, 1)</f>
        <v>0</v>
      </c>
      <c r="AF36" s="7"/>
    </row>
    <row r="37" spans="2:32" x14ac:dyDescent="0.2">
      <c r="B37" s="1075">
        <f t="shared" si="12"/>
        <v>26</v>
      </c>
      <c r="C37" s="1095" t="s">
        <v>2447</v>
      </c>
      <c r="D37" s="1096" t="s">
        <v>2448</v>
      </c>
      <c r="E37" s="1097" t="s">
        <v>41</v>
      </c>
      <c r="F37" s="1098">
        <v>3</v>
      </c>
      <c r="G37" s="1099">
        <f>G34+G36</f>
        <v>0.41733414641553934</v>
      </c>
      <c r="H37" s="1100">
        <f>H34+H36</f>
        <v>0.42098905452928054</v>
      </c>
      <c r="I37" s="1100">
        <f>I34+I36</f>
        <v>0.43885397615336608</v>
      </c>
      <c r="J37" s="1100">
        <f>J34+J36</f>
        <v>0.4393887034246351</v>
      </c>
      <c r="K37" s="1101">
        <f>K34+K36</f>
        <v>0.45133427488927508</v>
      </c>
      <c r="L37" s="35"/>
      <c r="M37" s="91" t="s">
        <v>2449</v>
      </c>
      <c r="N37" s="1082"/>
      <c r="O37" s="1074"/>
      <c r="P37" s="43"/>
      <c r="Q37" s="43"/>
      <c r="S37" s="526"/>
      <c r="T37" s="60"/>
      <c r="U37" s="60"/>
      <c r="V37" s="60"/>
      <c r="W37" s="60"/>
      <c r="X37" s="60"/>
      <c r="Y37" s="124"/>
      <c r="Z37" s="526"/>
      <c r="AA37" s="280"/>
      <c r="AB37" s="280"/>
      <c r="AC37" s="280"/>
      <c r="AD37" s="280"/>
      <c r="AE37" s="280"/>
      <c r="AF37" s="124"/>
    </row>
    <row r="38" spans="2:32" x14ac:dyDescent="0.2">
      <c r="B38" s="1075">
        <f t="shared" si="12"/>
        <v>27</v>
      </c>
      <c r="C38" s="1076" t="s">
        <v>2450</v>
      </c>
      <c r="D38" s="1077" t="s">
        <v>2451</v>
      </c>
      <c r="E38" s="1078" t="s">
        <v>41</v>
      </c>
      <c r="F38" s="1079">
        <v>3</v>
      </c>
      <c r="G38" s="1080">
        <v>0.11451618037842531</v>
      </c>
      <c r="H38" s="156">
        <v>0.11228109760019983</v>
      </c>
      <c r="I38" s="156">
        <v>9.1197188018879605E-2</v>
      </c>
      <c r="J38" s="156">
        <v>9.0033068180341402E-2</v>
      </c>
      <c r="K38" s="1081">
        <v>9.5452310410057681E-2</v>
      </c>
      <c r="L38" s="35"/>
      <c r="M38" s="91"/>
      <c r="N38" s="1082" t="s">
        <v>2394</v>
      </c>
      <c r="O38" s="1074"/>
      <c r="P38" s="43">
        <f t="shared" ref="P38:P43" si="13" xml:space="preserve"> IF( SUM( T38:X38 ) = 0, 0, $T$5 )</f>
        <v>0</v>
      </c>
      <c r="Q38" s="43">
        <f xml:space="preserve"> IF( SUM( AA38:AE38 ) = 0, 0, $AA$7 )</f>
        <v>0</v>
      </c>
      <c r="S38" s="7"/>
      <c r="T38" s="61">
        <f t="shared" ref="T38:X40" si="14" xml:space="preserve"> IF( ISNUMBER(G38), 0, 1 )</f>
        <v>0</v>
      </c>
      <c r="U38" s="61">
        <f t="shared" si="14"/>
        <v>0</v>
      </c>
      <c r="V38" s="61">
        <f t="shared" si="14"/>
        <v>0</v>
      </c>
      <c r="W38" s="61">
        <f t="shared" si="14"/>
        <v>0</v>
      </c>
      <c r="X38" s="61">
        <f t="shared" si="14"/>
        <v>0</v>
      </c>
      <c r="Y38" s="124"/>
      <c r="Z38" s="7"/>
      <c r="AA38" s="61">
        <f t="shared" ref="AA38:AE39" si="15">IF( AND( ISNUMBER( G38), G38&gt;=0), 0, 1)</f>
        <v>0</v>
      </c>
      <c r="AB38" s="61">
        <f t="shared" si="15"/>
        <v>0</v>
      </c>
      <c r="AC38" s="61">
        <f t="shared" si="15"/>
        <v>0</v>
      </c>
      <c r="AD38" s="61">
        <f t="shared" si="15"/>
        <v>0</v>
      </c>
      <c r="AE38" s="61">
        <f t="shared" si="15"/>
        <v>0</v>
      </c>
      <c r="AF38" s="124"/>
    </row>
    <row r="39" spans="2:32" x14ac:dyDescent="0.2">
      <c r="B39" s="1075">
        <f t="shared" si="12"/>
        <v>28</v>
      </c>
      <c r="C39" s="1076" t="s">
        <v>2452</v>
      </c>
      <c r="D39" s="1077" t="s">
        <v>2453</v>
      </c>
      <c r="E39" s="1078" t="s">
        <v>41</v>
      </c>
      <c r="F39" s="1079">
        <v>3</v>
      </c>
      <c r="G39" s="1080">
        <v>0</v>
      </c>
      <c r="H39" s="156">
        <v>0</v>
      </c>
      <c r="I39" s="156">
        <v>0</v>
      </c>
      <c r="J39" s="156">
        <v>0</v>
      </c>
      <c r="K39" s="1081">
        <v>0</v>
      </c>
      <c r="L39" s="35"/>
      <c r="M39" s="91"/>
      <c r="N39" s="1082" t="s">
        <v>2394</v>
      </c>
      <c r="O39" s="1074"/>
      <c r="P39" s="43">
        <f t="shared" si="13"/>
        <v>0</v>
      </c>
      <c r="Q39" s="43">
        <f xml:space="preserve"> IF( SUM( AA39:AE39 ) = 0, 0, $AA$7 )</f>
        <v>0</v>
      </c>
      <c r="S39" s="7"/>
      <c r="T39" s="61">
        <f t="shared" si="14"/>
        <v>0</v>
      </c>
      <c r="U39" s="61">
        <f t="shared" si="14"/>
        <v>0</v>
      </c>
      <c r="V39" s="61">
        <f t="shared" si="14"/>
        <v>0</v>
      </c>
      <c r="W39" s="61">
        <f t="shared" si="14"/>
        <v>0</v>
      </c>
      <c r="X39" s="61">
        <f t="shared" si="14"/>
        <v>0</v>
      </c>
      <c r="Y39" s="124"/>
      <c r="Z39" s="7"/>
      <c r="AA39" s="61">
        <f t="shared" si="15"/>
        <v>0</v>
      </c>
      <c r="AB39" s="61">
        <f t="shared" si="15"/>
        <v>0</v>
      </c>
      <c r="AC39" s="61">
        <f t="shared" si="15"/>
        <v>0</v>
      </c>
      <c r="AD39" s="61">
        <f t="shared" si="15"/>
        <v>0</v>
      </c>
      <c r="AE39" s="61">
        <f t="shared" si="15"/>
        <v>0</v>
      </c>
      <c r="AF39" s="124"/>
    </row>
    <row r="40" spans="2:32" x14ac:dyDescent="0.2">
      <c r="B40" s="1075">
        <f t="shared" si="12"/>
        <v>29</v>
      </c>
      <c r="C40" s="1102" t="s">
        <v>2454</v>
      </c>
      <c r="D40" s="1096" t="s">
        <v>2455</v>
      </c>
      <c r="E40" s="1097" t="s">
        <v>41</v>
      </c>
      <c r="F40" s="1098">
        <v>3</v>
      </c>
      <c r="G40" s="1080">
        <v>0</v>
      </c>
      <c r="H40" s="156">
        <v>0</v>
      </c>
      <c r="I40" s="156">
        <v>0</v>
      </c>
      <c r="J40" s="156">
        <v>0</v>
      </c>
      <c r="K40" s="1081">
        <v>0</v>
      </c>
      <c r="L40" s="35"/>
      <c r="M40" s="91"/>
      <c r="N40" s="1082" t="s">
        <v>2419</v>
      </c>
      <c r="O40" s="1074"/>
      <c r="P40" s="43">
        <f t="shared" si="13"/>
        <v>0</v>
      </c>
      <c r="Q40" s="43">
        <f xml:space="preserve"> IF( SUM( AA40:AE40 ) = 0, 0, $AA$20 )</f>
        <v>0</v>
      </c>
      <c r="S40" s="7"/>
      <c r="T40" s="61">
        <f t="shared" si="14"/>
        <v>0</v>
      </c>
      <c r="U40" s="61">
        <f t="shared" si="14"/>
        <v>0</v>
      </c>
      <c r="V40" s="61">
        <f t="shared" si="14"/>
        <v>0</v>
      </c>
      <c r="W40" s="61">
        <f t="shared" si="14"/>
        <v>0</v>
      </c>
      <c r="X40" s="61">
        <f t="shared" si="14"/>
        <v>0</v>
      </c>
      <c r="Y40" s="124"/>
      <c r="Z40" s="7"/>
      <c r="AA40" s="61">
        <f>IF( AND( ISNUMBER( G40), G40&lt;=0), 0, 1)</f>
        <v>0</v>
      </c>
      <c r="AB40" s="61">
        <f>IF( AND( ISNUMBER( H40), H40&lt;=0), 0, 1)</f>
        <v>0</v>
      </c>
      <c r="AC40" s="61">
        <f>IF( AND( ISNUMBER( I40), I40&lt;=0), 0, 1)</f>
        <v>0</v>
      </c>
      <c r="AD40" s="61">
        <f>IF( AND( ISNUMBER( J40), J40&lt;=0), 0, 1)</f>
        <v>0</v>
      </c>
      <c r="AE40" s="61">
        <f>IF( AND( ISNUMBER( K40), K40&lt;=0), 0, 1)</f>
        <v>0</v>
      </c>
      <c r="AF40" s="124"/>
    </row>
    <row r="41" spans="2:32" x14ac:dyDescent="0.2">
      <c r="B41" s="1075">
        <f t="shared" si="12"/>
        <v>30</v>
      </c>
      <c r="C41" s="1095" t="s">
        <v>2456</v>
      </c>
      <c r="D41" s="1096" t="s">
        <v>2457</v>
      </c>
      <c r="E41" s="1097" t="s">
        <v>41</v>
      </c>
      <c r="F41" s="1098">
        <v>3</v>
      </c>
      <c r="G41" s="1099">
        <f>G38+G40</f>
        <v>0.11451618037842531</v>
      </c>
      <c r="H41" s="1100">
        <f>H38+H40</f>
        <v>0.11228109760019983</v>
      </c>
      <c r="I41" s="1100">
        <f>I38+I40</f>
        <v>9.1197188018879605E-2</v>
      </c>
      <c r="J41" s="1100">
        <f>J38+J40</f>
        <v>9.0033068180341402E-2</v>
      </c>
      <c r="K41" s="1101">
        <f>K38+K40</f>
        <v>9.5452310410057681E-2</v>
      </c>
      <c r="L41" s="35"/>
      <c r="M41" s="91" t="s">
        <v>2458</v>
      </c>
      <c r="N41" s="1082"/>
      <c r="O41" s="1074"/>
      <c r="P41" s="43">
        <f t="shared" si="13"/>
        <v>0</v>
      </c>
      <c r="Q41" s="567"/>
      <c r="S41" s="7"/>
      <c r="T41" s="60"/>
      <c r="U41" s="60"/>
      <c r="V41" s="60"/>
      <c r="W41" s="60"/>
      <c r="X41" s="60"/>
      <c r="Y41" s="124"/>
      <c r="Z41" s="7"/>
      <c r="AA41" s="60"/>
      <c r="AB41" s="60"/>
      <c r="AC41" s="60"/>
      <c r="AD41" s="60"/>
      <c r="AE41" s="60"/>
      <c r="AF41" s="124"/>
    </row>
    <row r="42" spans="2:32" x14ac:dyDescent="0.2">
      <c r="B42" s="1075">
        <f t="shared" si="12"/>
        <v>31</v>
      </c>
      <c r="C42" s="1076" t="s">
        <v>2459</v>
      </c>
      <c r="D42" s="1077" t="s">
        <v>2460</v>
      </c>
      <c r="E42" s="1078" t="s">
        <v>41</v>
      </c>
      <c r="F42" s="1079">
        <v>3</v>
      </c>
      <c r="G42" s="463">
        <v>5.7744659126250972E-2</v>
      </c>
      <c r="H42" s="451">
        <v>6.207086172350082E-2</v>
      </c>
      <c r="I42" s="451">
        <v>6.5007421277114175E-2</v>
      </c>
      <c r="J42" s="451">
        <v>7.7620282634872945E-2</v>
      </c>
      <c r="K42" s="580">
        <v>6.2667622535303252E-2</v>
      </c>
      <c r="L42" s="35"/>
      <c r="M42" s="91"/>
      <c r="N42" s="1082" t="s">
        <v>2394</v>
      </c>
      <c r="O42" s="1074"/>
      <c r="P42" s="43">
        <f t="shared" si="13"/>
        <v>0</v>
      </c>
      <c r="Q42" s="43">
        <f xml:space="preserve"> IF( SUM( AA42:AE42 ) = 0, 0, $AA$7 )</f>
        <v>0</v>
      </c>
      <c r="S42" s="7"/>
      <c r="T42" s="61">
        <f>IF('[3]Validation flags'!$H$3=1,0, IF( ISNUMBER(G42), 0, 1 ))</f>
        <v>0</v>
      </c>
      <c r="U42" s="61">
        <f>IF('[3]Validation flags'!$H$3=1,0, IF( ISNUMBER(H42), 0, 1 ))</f>
        <v>0</v>
      </c>
      <c r="V42" s="61">
        <f>IF('[3]Validation flags'!$H$3=1,0, IF( ISNUMBER(I42), 0, 1 ))</f>
        <v>0</v>
      </c>
      <c r="W42" s="61">
        <f>IF('[3]Validation flags'!$H$3=1,0, IF( ISNUMBER(J42), 0, 1 ))</f>
        <v>0</v>
      </c>
      <c r="X42" s="61">
        <f>IF('[3]Validation flags'!$H$3=1,0, IF( ISNUMBER(K42), 0, 1 ))</f>
        <v>0</v>
      </c>
      <c r="Y42" s="124"/>
      <c r="Z42" s="7"/>
      <c r="AA42" s="61">
        <f>IF( AND( ISNUMBER( G42), G42&gt;=0), 0, 1)</f>
        <v>0</v>
      </c>
      <c r="AB42" s="61">
        <f>IF( AND( ISNUMBER( H42), H42&gt;=0), 0, 1)</f>
        <v>0</v>
      </c>
      <c r="AC42" s="61">
        <f>IF( AND( ISNUMBER( I42), I42&gt;=0), 0, 1)</f>
        <v>0</v>
      </c>
      <c r="AD42" s="61">
        <f>IF( AND( ISNUMBER( J42), J42&gt;=0), 0, 1)</f>
        <v>0</v>
      </c>
      <c r="AE42" s="61">
        <f>IF( AND( ISNUMBER( K42), K42&gt;=0), 0, 1)</f>
        <v>0</v>
      </c>
      <c r="AF42" s="124"/>
    </row>
    <row r="43" spans="2:32" x14ac:dyDescent="0.2">
      <c r="B43" s="1075">
        <f t="shared" si="12"/>
        <v>32</v>
      </c>
      <c r="C43" s="1102" t="s">
        <v>2461</v>
      </c>
      <c r="D43" s="1077" t="s">
        <v>2462</v>
      </c>
      <c r="E43" s="1097" t="s">
        <v>41</v>
      </c>
      <c r="F43" s="1098">
        <v>3</v>
      </c>
      <c r="G43" s="463">
        <v>0</v>
      </c>
      <c r="H43" s="451">
        <v>0</v>
      </c>
      <c r="I43" s="451">
        <v>0</v>
      </c>
      <c r="J43" s="451">
        <v>0</v>
      </c>
      <c r="K43" s="580">
        <v>0</v>
      </c>
      <c r="L43" s="35"/>
      <c r="M43" s="91"/>
      <c r="N43" s="1082" t="s">
        <v>2419</v>
      </c>
      <c r="O43" s="1074"/>
      <c r="P43" s="43">
        <f t="shared" si="13"/>
        <v>0</v>
      </c>
      <c r="Q43" s="43">
        <f xml:space="preserve"> IF( SUM( AA43:AE43 ) = 0, 0, $AA$20 )</f>
        <v>0</v>
      </c>
      <c r="S43" s="7"/>
      <c r="T43" s="61">
        <f>IF('[3]Validation flags'!$H$3=1,0, IF( ISNUMBER(G43), 0, 1 ))</f>
        <v>0</v>
      </c>
      <c r="U43" s="61">
        <f>IF('[3]Validation flags'!$H$3=1,0, IF( ISNUMBER(H43), 0, 1 ))</f>
        <v>0</v>
      </c>
      <c r="V43" s="61">
        <f>IF('[3]Validation flags'!$H$3=1,0, IF( ISNUMBER(I43), 0, 1 ))</f>
        <v>0</v>
      </c>
      <c r="W43" s="61">
        <f>IF('[3]Validation flags'!$H$3=1,0, IF( ISNUMBER(J43), 0, 1 ))</f>
        <v>0</v>
      </c>
      <c r="X43" s="61">
        <f>IF('[3]Validation flags'!$H$3=1,0, IF( ISNUMBER(K43), 0, 1 ))</f>
        <v>0</v>
      </c>
      <c r="Y43" s="124"/>
      <c r="Z43" s="7"/>
      <c r="AA43" s="61">
        <f>IF( AND( ISNUMBER( G43), G43&lt;=0), 0, 1)</f>
        <v>0</v>
      </c>
      <c r="AB43" s="61">
        <f>IF( AND( ISNUMBER( H43), H43&lt;=0), 0, 1)</f>
        <v>0</v>
      </c>
      <c r="AC43" s="61">
        <f>IF( AND( ISNUMBER( I43), I43&lt;=0), 0, 1)</f>
        <v>0</v>
      </c>
      <c r="AD43" s="61">
        <f>IF( AND( ISNUMBER( J43), J43&lt;=0), 0, 1)</f>
        <v>0</v>
      </c>
      <c r="AE43" s="61">
        <f>IF( AND( ISNUMBER( K43), K43&lt;=0), 0, 1)</f>
        <v>0</v>
      </c>
      <c r="AF43" s="124"/>
    </row>
    <row r="44" spans="2:32" x14ac:dyDescent="0.2">
      <c r="B44" s="1075">
        <f t="shared" si="12"/>
        <v>33</v>
      </c>
      <c r="C44" s="1095" t="s">
        <v>2463</v>
      </c>
      <c r="D44" s="1096" t="s">
        <v>2464</v>
      </c>
      <c r="E44" s="1097" t="s">
        <v>41</v>
      </c>
      <c r="F44" s="1098">
        <v>3</v>
      </c>
      <c r="G44" s="1099">
        <f>SUM(G42:G43)</f>
        <v>5.7744659126250972E-2</v>
      </c>
      <c r="H44" s="1100">
        <f>SUM(H42:H43)</f>
        <v>6.207086172350082E-2</v>
      </c>
      <c r="I44" s="1100">
        <f>SUM(I42:I43)</f>
        <v>6.5007421277114175E-2</v>
      </c>
      <c r="J44" s="1100">
        <f>SUM(J42:J43)</f>
        <v>7.7620282634872945E-2</v>
      </c>
      <c r="K44" s="1101">
        <f>SUM(K42:K43)</f>
        <v>6.2667622535303252E-2</v>
      </c>
      <c r="L44" s="35"/>
      <c r="M44" s="91" t="s">
        <v>2465</v>
      </c>
      <c r="N44" s="1082"/>
      <c r="O44" s="1074"/>
      <c r="P44" s="43"/>
      <c r="Q44" s="567"/>
      <c r="S44" s="526"/>
      <c r="T44" s="539"/>
      <c r="Y44" s="124"/>
      <c r="Z44" s="526"/>
      <c r="AA44" s="556"/>
      <c r="AB44" s="556"/>
      <c r="AC44" s="556"/>
      <c r="AD44" s="556"/>
      <c r="AE44" s="556"/>
      <c r="AF44" s="124"/>
    </row>
    <row r="45" spans="2:32" x14ac:dyDescent="0.2">
      <c r="B45" s="1075">
        <f t="shared" si="12"/>
        <v>34</v>
      </c>
      <c r="C45" s="1076" t="s">
        <v>2466</v>
      </c>
      <c r="D45" s="1077" t="s">
        <v>2467</v>
      </c>
      <c r="E45" s="1078" t="s">
        <v>41</v>
      </c>
      <c r="F45" s="1079">
        <v>3</v>
      </c>
      <c r="G45" s="463">
        <v>1.0090217861835999E-2</v>
      </c>
      <c r="H45" s="451">
        <v>1.06716509286703E-2</v>
      </c>
      <c r="I45" s="451">
        <v>1.0864375705234261E-2</v>
      </c>
      <c r="J45" s="451">
        <v>1.1073310606045989E-2</v>
      </c>
      <c r="K45" s="580">
        <v>1.1289928812211482E-2</v>
      </c>
      <c r="L45" s="35"/>
      <c r="M45" s="91"/>
      <c r="N45" s="1082" t="s">
        <v>2394</v>
      </c>
      <c r="O45" s="1074"/>
      <c r="P45" s="43">
        <f xml:space="preserve"> IF( SUM( T45:X45 ) = 0, 0, $T$5 )</f>
        <v>0</v>
      </c>
      <c r="Q45" s="43">
        <f xml:space="preserve"> IF( SUM( AA45:AE45 ) = 0, 0, $AA$7 )</f>
        <v>0</v>
      </c>
      <c r="S45" s="7"/>
      <c r="T45" s="61">
        <f>IF('[3]Validation flags'!$H$3=1,0, IF( ISNUMBER(G45), 0, 1 ))</f>
        <v>0</v>
      </c>
      <c r="U45" s="61">
        <f>IF('[3]Validation flags'!$H$3=1,0, IF( ISNUMBER(H45), 0, 1 ))</f>
        <v>0</v>
      </c>
      <c r="V45" s="61">
        <f>IF('[3]Validation flags'!$H$3=1,0, IF( ISNUMBER(I45), 0, 1 ))</f>
        <v>0</v>
      </c>
      <c r="W45" s="61">
        <f>IF('[3]Validation flags'!$H$3=1,0, IF( ISNUMBER(J45), 0, 1 ))</f>
        <v>0</v>
      </c>
      <c r="X45" s="61">
        <f>IF('[3]Validation flags'!$H$3=1,0, IF( ISNUMBER(K45), 0, 1 ))</f>
        <v>0</v>
      </c>
      <c r="Y45" s="147"/>
      <c r="Z45" s="7"/>
      <c r="AA45" s="61">
        <f>IF( AND( ISNUMBER( G45), G45&gt;=0), 0, 1)</f>
        <v>0</v>
      </c>
      <c r="AB45" s="61">
        <f>IF( AND( ISNUMBER( H45), H45&gt;=0), 0, 1)</f>
        <v>0</v>
      </c>
      <c r="AC45" s="61">
        <f>IF( AND( ISNUMBER( I45), I45&gt;=0), 0, 1)</f>
        <v>0</v>
      </c>
      <c r="AD45" s="61">
        <f>IF( AND( ISNUMBER( J45), J45&gt;=0), 0, 1)</f>
        <v>0</v>
      </c>
      <c r="AE45" s="61">
        <f>IF( AND( ISNUMBER( K45), K45&gt;=0), 0, 1)</f>
        <v>0</v>
      </c>
      <c r="AF45" s="147"/>
    </row>
    <row r="46" spans="2:32" x14ac:dyDescent="0.2">
      <c r="B46" s="1075">
        <f t="shared" si="12"/>
        <v>35</v>
      </c>
      <c r="C46" s="1102" t="s">
        <v>2468</v>
      </c>
      <c r="D46" s="1096" t="s">
        <v>2469</v>
      </c>
      <c r="E46" s="1097" t="s">
        <v>41</v>
      </c>
      <c r="F46" s="1098">
        <v>3</v>
      </c>
      <c r="G46" s="463">
        <v>0</v>
      </c>
      <c r="H46" s="451">
        <v>0</v>
      </c>
      <c r="I46" s="451">
        <v>0</v>
      </c>
      <c r="J46" s="451">
        <v>0</v>
      </c>
      <c r="K46" s="580">
        <v>0</v>
      </c>
      <c r="L46" s="35"/>
      <c r="M46" s="91"/>
      <c r="N46" s="1082" t="s">
        <v>2419</v>
      </c>
      <c r="O46" s="1074"/>
      <c r="P46" s="43">
        <f xml:space="preserve"> IF( SUM( T46:X46 ) = 0, 0, $T$5 )</f>
        <v>0</v>
      </c>
      <c r="Q46" s="43">
        <f xml:space="preserve"> IF( SUM( AA46:AE46 ) = 0, 0, $AA$20 )</f>
        <v>0</v>
      </c>
      <c r="S46" s="7"/>
      <c r="T46" s="61">
        <f>IF('[3]Validation flags'!$H$3=1,0, IF( ISNUMBER(G46), 0, 1 ))</f>
        <v>0</v>
      </c>
      <c r="U46" s="61">
        <f>IF('[3]Validation flags'!$H$3=1,0, IF( ISNUMBER(H46), 0, 1 ))</f>
        <v>0</v>
      </c>
      <c r="V46" s="61">
        <f>IF('[3]Validation flags'!$H$3=1,0, IF( ISNUMBER(I46), 0, 1 ))</f>
        <v>0</v>
      </c>
      <c r="W46" s="61">
        <f>IF('[3]Validation flags'!$H$3=1,0, IF( ISNUMBER(J46), 0, 1 ))</f>
        <v>0</v>
      </c>
      <c r="X46" s="61">
        <f>IF('[3]Validation flags'!$H$3=1,0, IF( ISNUMBER(K46), 0, 1 ))</f>
        <v>0</v>
      </c>
      <c r="Y46" s="147"/>
      <c r="Z46" s="7"/>
      <c r="AA46" s="61">
        <f>IF( AND( ISNUMBER( G46), G46&lt;=0), 0, 1)</f>
        <v>0</v>
      </c>
      <c r="AB46" s="61">
        <f>IF( AND( ISNUMBER( H46), H46&lt;=0), 0, 1)</f>
        <v>0</v>
      </c>
      <c r="AC46" s="61">
        <f>IF( AND( ISNUMBER( I46), I46&lt;=0), 0, 1)</f>
        <v>0</v>
      </c>
      <c r="AD46" s="61">
        <f>IF( AND( ISNUMBER( J46), J46&lt;=0), 0, 1)</f>
        <v>0</v>
      </c>
      <c r="AE46" s="61">
        <f>IF( AND( ISNUMBER( K46), K46&lt;=0), 0, 1)</f>
        <v>0</v>
      </c>
      <c r="AF46" s="147"/>
    </row>
    <row r="47" spans="2:32" x14ac:dyDescent="0.2">
      <c r="B47" s="1075">
        <f t="shared" si="12"/>
        <v>36</v>
      </c>
      <c r="C47" s="1095" t="s">
        <v>2470</v>
      </c>
      <c r="D47" s="1096" t="s">
        <v>2471</v>
      </c>
      <c r="E47" s="1097" t="s">
        <v>41</v>
      </c>
      <c r="F47" s="1098">
        <v>3</v>
      </c>
      <c r="G47" s="1099">
        <f>SUM(G45:G46)</f>
        <v>1.0090217861835999E-2</v>
      </c>
      <c r="H47" s="1100">
        <f>SUM(H45:H46)</f>
        <v>1.06716509286703E-2</v>
      </c>
      <c r="I47" s="1100">
        <f>SUM(I45:I46)</f>
        <v>1.0864375705234261E-2</v>
      </c>
      <c r="J47" s="1100">
        <f>SUM(J45:J46)</f>
        <v>1.1073310606045989E-2</v>
      </c>
      <c r="K47" s="1101">
        <f>SUM(K45:K46)</f>
        <v>1.1289928812211482E-2</v>
      </c>
      <c r="L47" s="35"/>
      <c r="M47" s="91" t="s">
        <v>2472</v>
      </c>
      <c r="N47" s="1082"/>
      <c r="O47" s="1074"/>
      <c r="P47" s="43"/>
      <c r="Q47" s="567"/>
      <c r="S47" s="7"/>
      <c r="T47" s="540"/>
      <c r="Y47" s="147"/>
      <c r="Z47" s="7"/>
      <c r="AA47" s="60"/>
      <c r="AB47" s="60"/>
      <c r="AC47" s="60"/>
      <c r="AD47" s="60"/>
      <c r="AE47" s="60"/>
      <c r="AF47" s="147"/>
    </row>
    <row r="48" spans="2:32" x14ac:dyDescent="0.2">
      <c r="B48" s="1075">
        <f t="shared" si="12"/>
        <v>37</v>
      </c>
      <c r="C48" s="1076" t="s">
        <v>2473</v>
      </c>
      <c r="D48" s="1077" t="s">
        <v>2474</v>
      </c>
      <c r="E48" s="1078" t="s">
        <v>41</v>
      </c>
      <c r="F48" s="1079">
        <v>3</v>
      </c>
      <c r="G48" s="463">
        <v>0</v>
      </c>
      <c r="H48" s="451">
        <v>0</v>
      </c>
      <c r="I48" s="451">
        <v>0</v>
      </c>
      <c r="J48" s="451">
        <v>0</v>
      </c>
      <c r="K48" s="580">
        <v>0</v>
      </c>
      <c r="L48" s="35"/>
      <c r="M48" s="91"/>
      <c r="N48" s="1082" t="s">
        <v>2394</v>
      </c>
      <c r="O48" s="1074"/>
      <c r="P48" s="43">
        <f xml:space="preserve"> IF( SUM( T48:X48 ) = 0, 0, $T$5 )</f>
        <v>0</v>
      </c>
      <c r="Q48" s="43">
        <f xml:space="preserve"> IF( SUM( AA48:AE48 ) = 0, 0, $AA$7 )</f>
        <v>0</v>
      </c>
      <c r="S48" s="7"/>
      <c r="T48" s="61">
        <f>IF('[3]Validation flags'!$B$3="Thames Water", IF( ISNUMBER(G48), 0, 1 ),0)</f>
        <v>0</v>
      </c>
      <c r="U48" s="61">
        <f>IF('[3]Validation flags'!$B$3="Thames Water", IF( ISNUMBER(H48), 0, 1 ),0)</f>
        <v>0</v>
      </c>
      <c r="V48" s="61">
        <f>IF('[3]Validation flags'!$B$3="Thames Water", IF( ISNUMBER(I48), 0, 1 ),0)</f>
        <v>0</v>
      </c>
      <c r="W48" s="61">
        <f>IF('[3]Validation flags'!$B$3="Thames Water", IF( ISNUMBER(J48), 0, 1 ),0)</f>
        <v>0</v>
      </c>
      <c r="X48" s="61">
        <f>IF('[3]Validation flags'!$B$3="Thames Water", IF( ISNUMBER(K48), 0, 1 ),0)</f>
        <v>0</v>
      </c>
      <c r="Y48" s="519"/>
      <c r="Z48" s="7"/>
      <c r="AA48" s="61">
        <f>IF( AND( ISNUMBER( G48), G48&gt;=0), 0, 1)</f>
        <v>0</v>
      </c>
      <c r="AB48" s="61">
        <f>IF( AND( ISNUMBER( H48), H48&gt;=0), 0, 1)</f>
        <v>0</v>
      </c>
      <c r="AC48" s="61">
        <f>IF( AND( ISNUMBER( I48), I48&gt;=0), 0, 1)</f>
        <v>0</v>
      </c>
      <c r="AD48" s="61">
        <f>IF( AND( ISNUMBER( J48), J48&gt;=0), 0, 1)</f>
        <v>0</v>
      </c>
      <c r="AE48" s="61">
        <f>IF( AND( ISNUMBER( K48), K48&gt;=0), 0, 1)</f>
        <v>0</v>
      </c>
      <c r="AF48" s="519"/>
    </row>
    <row r="49" spans="2:32" x14ac:dyDescent="0.2">
      <c r="B49" s="1075">
        <f t="shared" si="12"/>
        <v>38</v>
      </c>
      <c r="C49" s="1102" t="s">
        <v>2475</v>
      </c>
      <c r="D49" s="1096" t="s">
        <v>2476</v>
      </c>
      <c r="E49" s="1097" t="s">
        <v>41</v>
      </c>
      <c r="F49" s="1098">
        <v>3</v>
      </c>
      <c r="G49" s="463">
        <v>0</v>
      </c>
      <c r="H49" s="451">
        <v>0</v>
      </c>
      <c r="I49" s="451">
        <v>0</v>
      </c>
      <c r="J49" s="451">
        <v>0</v>
      </c>
      <c r="K49" s="580">
        <v>0</v>
      </c>
      <c r="L49" s="35"/>
      <c r="M49" s="91"/>
      <c r="N49" s="1082" t="s">
        <v>2419</v>
      </c>
      <c r="O49" s="1074"/>
      <c r="P49" s="43">
        <f xml:space="preserve"> IF( SUM( T49:X49 ) = 0, 0, $T$5 )</f>
        <v>0</v>
      </c>
      <c r="Q49" s="43">
        <f xml:space="preserve"> IF( SUM( AA49:AE49 ) = 0, 0, $AA$20 )</f>
        <v>0</v>
      </c>
      <c r="S49" s="7"/>
      <c r="T49" s="61">
        <f>IF('[3]Validation flags'!$B$3="Thames Water", IF( ISNUMBER(G49), 0, 1 ),0)</f>
        <v>0</v>
      </c>
      <c r="U49" s="61">
        <f>IF('[3]Validation flags'!$B$3="Thames Water", IF( ISNUMBER(H49), 0, 1 ),0)</f>
        <v>0</v>
      </c>
      <c r="V49" s="61">
        <f>IF('[3]Validation flags'!$B$3="Thames Water", IF( ISNUMBER(I49), 0, 1 ),0)</f>
        <v>0</v>
      </c>
      <c r="W49" s="61">
        <f>IF('[3]Validation flags'!$B$3="Thames Water", IF( ISNUMBER(J49), 0, 1 ),0)</f>
        <v>0</v>
      </c>
      <c r="X49" s="61">
        <f>IF('[3]Validation flags'!$B$3="Thames Water", IF( ISNUMBER(K49), 0, 1 ),0)</f>
        <v>0</v>
      </c>
      <c r="Y49" s="519"/>
      <c r="Z49" s="7"/>
      <c r="AA49" s="61">
        <f>IF( AND( ISNUMBER( G49), G49&lt;=0), 0, 1)</f>
        <v>0</v>
      </c>
      <c r="AB49" s="61">
        <f>IF( AND( ISNUMBER( H49), H49&lt;=0), 0, 1)</f>
        <v>0</v>
      </c>
      <c r="AC49" s="61">
        <f>IF( AND( ISNUMBER( I49), I49&lt;=0), 0, 1)</f>
        <v>0</v>
      </c>
      <c r="AD49" s="61">
        <f>IF( AND( ISNUMBER( J49), J49&lt;=0), 0, 1)</f>
        <v>0</v>
      </c>
      <c r="AE49" s="61">
        <f>IF( AND( ISNUMBER( K49), K49&lt;=0), 0, 1)</f>
        <v>0</v>
      </c>
      <c r="AF49" s="519"/>
    </row>
    <row r="50" spans="2:32" ht="15" thickBot="1" x14ac:dyDescent="0.25">
      <c r="B50" s="1083">
        <f t="shared" si="12"/>
        <v>39</v>
      </c>
      <c r="C50" s="1103" t="s">
        <v>2477</v>
      </c>
      <c r="D50" s="1085" t="s">
        <v>2478</v>
      </c>
      <c r="E50" s="1086" t="s">
        <v>41</v>
      </c>
      <c r="F50" s="1087">
        <v>3</v>
      </c>
      <c r="G50" s="1104">
        <f>SUM(G48:G49)</f>
        <v>0</v>
      </c>
      <c r="H50" s="1105">
        <f>SUM(H48:H49)</f>
        <v>0</v>
      </c>
      <c r="I50" s="1105">
        <f>SUM(I48:I49)</f>
        <v>0</v>
      </c>
      <c r="J50" s="1105">
        <f>SUM(J48:J49)</f>
        <v>0</v>
      </c>
      <c r="K50" s="1106">
        <f>SUM(K48:K49)</f>
        <v>0</v>
      </c>
      <c r="L50" s="35"/>
      <c r="M50" s="456" t="s">
        <v>2479</v>
      </c>
      <c r="N50" s="77"/>
      <c r="O50" s="1074"/>
      <c r="P50" s="43"/>
      <c r="Q50" s="567"/>
      <c r="S50" s="519"/>
      <c r="T50" s="60"/>
      <c r="U50" s="60"/>
      <c r="V50" s="60"/>
      <c r="W50" s="60"/>
      <c r="X50" s="60"/>
      <c r="Y50" s="519"/>
      <c r="Z50" s="519"/>
      <c r="AA50" s="60"/>
      <c r="AB50" s="60"/>
      <c r="AC50" s="60"/>
      <c r="AD50" s="60"/>
      <c r="AE50" s="60"/>
      <c r="AF50" s="519"/>
    </row>
    <row r="51" spans="2:32" ht="15" thickBot="1" x14ac:dyDescent="0.3">
      <c r="B51" s="35"/>
      <c r="C51" s="35"/>
      <c r="D51" s="35"/>
      <c r="E51" s="35"/>
      <c r="F51" s="35"/>
      <c r="G51" s="35"/>
      <c r="H51" s="35"/>
      <c r="I51" s="35"/>
      <c r="J51" s="35"/>
      <c r="K51" s="35"/>
      <c r="L51" s="35"/>
      <c r="M51" s="120"/>
      <c r="N51" s="120"/>
      <c r="P51" s="43"/>
      <c r="Q51" s="567"/>
      <c r="S51" s="519"/>
      <c r="T51" s="60"/>
      <c r="U51" s="60"/>
      <c r="V51" s="60"/>
      <c r="W51" s="60"/>
      <c r="X51" s="60"/>
      <c r="Y51" s="519"/>
      <c r="Z51" s="519"/>
      <c r="AA51" s="60"/>
      <c r="AB51" s="60"/>
      <c r="AC51" s="60"/>
      <c r="AD51" s="60"/>
      <c r="AE51" s="60"/>
      <c r="AF51" s="519"/>
    </row>
    <row r="52" spans="2:32" ht="15" thickBot="1" x14ac:dyDescent="0.3">
      <c r="B52" s="1054" t="s">
        <v>187</v>
      </c>
      <c r="C52" s="1064" t="s">
        <v>2480</v>
      </c>
      <c r="D52" s="35"/>
      <c r="E52" s="35"/>
      <c r="F52" s="35"/>
      <c r="G52" s="35"/>
      <c r="H52" s="35"/>
      <c r="I52" s="35"/>
      <c r="J52" s="35"/>
      <c r="K52" s="35"/>
      <c r="L52" s="35"/>
      <c r="M52" s="120"/>
      <c r="N52" s="120"/>
      <c r="P52" s="43"/>
      <c r="Q52" s="567"/>
      <c r="S52" s="519"/>
      <c r="T52" s="60"/>
      <c r="U52" s="60"/>
      <c r="V52" s="60"/>
      <c r="W52" s="60"/>
      <c r="X52" s="60"/>
      <c r="Y52" s="519"/>
      <c r="Z52" s="519"/>
      <c r="AA52" s="60"/>
      <c r="AB52" s="60"/>
      <c r="AC52" s="60"/>
      <c r="AD52" s="60"/>
      <c r="AE52" s="60"/>
      <c r="AF52" s="519"/>
    </row>
    <row r="53" spans="2:32" x14ac:dyDescent="0.25">
      <c r="B53" s="1065">
        <v>40</v>
      </c>
      <c r="C53" s="1066" t="s">
        <v>2481</v>
      </c>
      <c r="D53" s="1067" t="s">
        <v>2482</v>
      </c>
      <c r="E53" s="1068" t="s">
        <v>41</v>
      </c>
      <c r="F53" s="1069">
        <v>3</v>
      </c>
      <c r="G53" s="1070">
        <v>-1.3563359758505027</v>
      </c>
      <c r="H53" s="1071">
        <v>-1.3682144272201615</v>
      </c>
      <c r="I53" s="1071">
        <v>-1.4262754224984397</v>
      </c>
      <c r="J53" s="1071">
        <v>-1.4280132861300638</v>
      </c>
      <c r="K53" s="1072">
        <v>-1.4668363933901438</v>
      </c>
      <c r="L53" s="35"/>
      <c r="M53" s="1073"/>
      <c r="N53" s="53" t="s">
        <v>2419</v>
      </c>
      <c r="P53" s="43">
        <f xml:space="preserve"> IF( SUM( T53:X53 ) = 0, 0, $T$5 )</f>
        <v>0</v>
      </c>
      <c r="Q53" s="43">
        <f xml:space="preserve"> IF( SUM( AA53:AE53 ) = 0, 0, $AA$20 )</f>
        <v>0</v>
      </c>
      <c r="S53" s="7"/>
      <c r="T53" s="61">
        <f t="shared" ref="T53:X55" si="16" xml:space="preserve"> IF( ISNUMBER(G53), 0, 1 )</f>
        <v>0</v>
      </c>
      <c r="U53" s="61">
        <f t="shared" si="16"/>
        <v>0</v>
      </c>
      <c r="V53" s="61">
        <f t="shared" si="16"/>
        <v>0</v>
      </c>
      <c r="W53" s="61">
        <f t="shared" si="16"/>
        <v>0</v>
      </c>
      <c r="X53" s="61">
        <f t="shared" si="16"/>
        <v>0</v>
      </c>
      <c r="Y53" s="519"/>
      <c r="Z53" s="7"/>
      <c r="AA53" s="61">
        <f t="shared" ref="AA53:AE54" si="17">IF( AND( ISNUMBER( G53), G53&lt;=0), 0, 1)</f>
        <v>0</v>
      </c>
      <c r="AB53" s="61">
        <f t="shared" si="17"/>
        <v>0</v>
      </c>
      <c r="AC53" s="61">
        <f t="shared" si="17"/>
        <v>0</v>
      </c>
      <c r="AD53" s="61">
        <f t="shared" si="17"/>
        <v>0</v>
      </c>
      <c r="AE53" s="61">
        <f t="shared" si="17"/>
        <v>0</v>
      </c>
      <c r="AF53" s="519"/>
    </row>
    <row r="54" spans="2:32" x14ac:dyDescent="0.25">
      <c r="B54" s="1075">
        <f>B53+1</f>
        <v>41</v>
      </c>
      <c r="C54" s="1076" t="s">
        <v>2483</v>
      </c>
      <c r="D54" s="1077" t="s">
        <v>2484</v>
      </c>
      <c r="E54" s="1078" t="s">
        <v>41</v>
      </c>
      <c r="F54" s="1079">
        <v>3</v>
      </c>
      <c r="G54" s="1080">
        <v>0</v>
      </c>
      <c r="H54" s="156">
        <v>0</v>
      </c>
      <c r="I54" s="156">
        <v>0</v>
      </c>
      <c r="J54" s="156">
        <v>0</v>
      </c>
      <c r="K54" s="1081">
        <v>0</v>
      </c>
      <c r="L54" s="35"/>
      <c r="M54" s="91"/>
      <c r="N54" s="1082" t="s">
        <v>2419</v>
      </c>
      <c r="P54" s="43">
        <f xml:space="preserve"> IF( SUM( T54:X54 ) = 0, 0, $T$5 )</f>
        <v>0</v>
      </c>
      <c r="Q54" s="43">
        <f xml:space="preserve"> IF( SUM( AA54:AE54 ) = 0, 0, $AA$20 )</f>
        <v>0</v>
      </c>
      <c r="S54" s="7"/>
      <c r="T54" s="61">
        <f t="shared" si="16"/>
        <v>0</v>
      </c>
      <c r="U54" s="61">
        <f t="shared" si="16"/>
        <v>0</v>
      </c>
      <c r="V54" s="61">
        <f t="shared" si="16"/>
        <v>0</v>
      </c>
      <c r="W54" s="61">
        <f t="shared" si="16"/>
        <v>0</v>
      </c>
      <c r="X54" s="61">
        <f t="shared" si="16"/>
        <v>0</v>
      </c>
      <c r="Y54" s="526"/>
      <c r="Z54" s="7"/>
      <c r="AA54" s="61">
        <f t="shared" si="17"/>
        <v>0</v>
      </c>
      <c r="AB54" s="61">
        <f t="shared" si="17"/>
        <v>0</v>
      </c>
      <c r="AC54" s="61">
        <f t="shared" si="17"/>
        <v>0</v>
      </c>
      <c r="AD54" s="61">
        <f t="shared" si="17"/>
        <v>0</v>
      </c>
      <c r="AE54" s="61">
        <f t="shared" si="17"/>
        <v>0</v>
      </c>
      <c r="AF54" s="526"/>
    </row>
    <row r="55" spans="2:32" x14ac:dyDescent="0.25">
      <c r="B55" s="1075">
        <f t="shared" ref="B55:B69" si="18">B54+1</f>
        <v>42</v>
      </c>
      <c r="C55" s="1076" t="s">
        <v>2485</v>
      </c>
      <c r="D55" s="1077" t="s">
        <v>2486</v>
      </c>
      <c r="E55" s="1078" t="s">
        <v>41</v>
      </c>
      <c r="F55" s="1079">
        <v>3</v>
      </c>
      <c r="G55" s="1080">
        <v>0</v>
      </c>
      <c r="H55" s="156">
        <v>0</v>
      </c>
      <c r="I55" s="156">
        <v>0</v>
      </c>
      <c r="J55" s="156">
        <v>0</v>
      </c>
      <c r="K55" s="1081">
        <v>0</v>
      </c>
      <c r="L55" s="35"/>
      <c r="M55" s="91"/>
      <c r="N55" s="1082" t="s">
        <v>2394</v>
      </c>
      <c r="P55" s="43">
        <f xml:space="preserve"> IF( SUM( T55:X55 ) = 0, 0, $T$5 )</f>
        <v>0</v>
      </c>
      <c r="Q55" s="43">
        <f xml:space="preserve"> IF( SUM( AA55:AE55 ) = 0, 0, $AA$7 )</f>
        <v>0</v>
      </c>
      <c r="S55" s="7"/>
      <c r="T55" s="61">
        <f t="shared" si="16"/>
        <v>0</v>
      </c>
      <c r="U55" s="61">
        <f t="shared" si="16"/>
        <v>0</v>
      </c>
      <c r="V55" s="61">
        <f t="shared" si="16"/>
        <v>0</v>
      </c>
      <c r="W55" s="61">
        <f t="shared" si="16"/>
        <v>0</v>
      </c>
      <c r="X55" s="61">
        <f t="shared" si="16"/>
        <v>0</v>
      </c>
      <c r="Y55" s="526"/>
      <c r="Z55" s="7"/>
      <c r="AA55" s="61">
        <f>IF( AND( ISNUMBER( G55), G55&gt;=0), 0, 1)</f>
        <v>0</v>
      </c>
      <c r="AB55" s="61">
        <f>IF( AND( ISNUMBER( H55), H55&gt;=0), 0, 1)</f>
        <v>0</v>
      </c>
      <c r="AC55" s="61">
        <f>IF( AND( ISNUMBER( I55), I55&gt;=0), 0, 1)</f>
        <v>0</v>
      </c>
      <c r="AD55" s="61">
        <f>IF( AND( ISNUMBER( J55), J55&gt;=0), 0, 1)</f>
        <v>0</v>
      </c>
      <c r="AE55" s="61">
        <f>IF( AND( ISNUMBER( K55), K55&gt;=0), 0, 1)</f>
        <v>0</v>
      </c>
      <c r="AF55" s="526"/>
    </row>
    <row r="56" spans="2:32" x14ac:dyDescent="0.25">
      <c r="B56" s="1075">
        <f t="shared" si="18"/>
        <v>43</v>
      </c>
      <c r="C56" s="1095" t="s">
        <v>2487</v>
      </c>
      <c r="D56" s="1096" t="s">
        <v>2488</v>
      </c>
      <c r="E56" s="1097" t="s">
        <v>41</v>
      </c>
      <c r="F56" s="1098">
        <v>3</v>
      </c>
      <c r="G56" s="1099">
        <f>G53+G55</f>
        <v>-1.3563359758505027</v>
      </c>
      <c r="H56" s="1100">
        <f>H53+H55</f>
        <v>-1.3682144272201615</v>
      </c>
      <c r="I56" s="1100">
        <f>I53+I55</f>
        <v>-1.4262754224984397</v>
      </c>
      <c r="J56" s="1100">
        <f>J53+J55</f>
        <v>-1.4280132861300638</v>
      </c>
      <c r="K56" s="1101">
        <f>K53+K55</f>
        <v>-1.4668363933901438</v>
      </c>
      <c r="L56" s="35"/>
      <c r="M56" s="91" t="s">
        <v>2489</v>
      </c>
      <c r="N56" s="1082"/>
      <c r="P56" s="43"/>
      <c r="Q56" s="567"/>
      <c r="S56" s="526"/>
      <c r="T56" s="60"/>
      <c r="U56" s="60"/>
      <c r="V56" s="60"/>
      <c r="W56" s="60"/>
      <c r="X56" s="60"/>
      <c r="Y56" s="526"/>
      <c r="Z56" s="526"/>
      <c r="AA56" s="60"/>
      <c r="AB56" s="60"/>
      <c r="AC56" s="60"/>
      <c r="AD56" s="60"/>
      <c r="AE56" s="60"/>
      <c r="AF56" s="526"/>
    </row>
    <row r="57" spans="2:32" x14ac:dyDescent="0.25">
      <c r="B57" s="1075">
        <f t="shared" si="18"/>
        <v>44</v>
      </c>
      <c r="C57" s="1076" t="s">
        <v>2490</v>
      </c>
      <c r="D57" s="1077" t="s">
        <v>2491</v>
      </c>
      <c r="E57" s="1078" t="s">
        <v>41</v>
      </c>
      <c r="F57" s="1079">
        <v>3</v>
      </c>
      <c r="G57" s="1080">
        <v>-0.37217758622988217</v>
      </c>
      <c r="H57" s="156">
        <v>-0.36491356720064938</v>
      </c>
      <c r="I57" s="156">
        <v>-0.2963908610613587</v>
      </c>
      <c r="J57" s="156">
        <v>-0.2926074715861095</v>
      </c>
      <c r="K57" s="1081">
        <v>-0.31022000883268741</v>
      </c>
      <c r="L57" s="35"/>
      <c r="M57" s="91"/>
      <c r="N57" s="1082" t="s">
        <v>2419</v>
      </c>
      <c r="P57" s="43">
        <f t="shared" ref="P57:P62" si="19" xml:space="preserve"> IF( SUM( T57:X57 ) = 0, 0, $T$5 )</f>
        <v>0</v>
      </c>
      <c r="Q57" s="43">
        <f xml:space="preserve"> IF( SUM( AA57:AE57 ) = 0, 0, $AA$20 )</f>
        <v>0</v>
      </c>
      <c r="S57" s="7"/>
      <c r="T57" s="61">
        <f t="shared" ref="T57:X59" si="20" xml:space="preserve"> IF( ISNUMBER(G57), 0, 1 )</f>
        <v>0</v>
      </c>
      <c r="U57" s="61">
        <f t="shared" si="20"/>
        <v>0</v>
      </c>
      <c r="V57" s="61">
        <f t="shared" si="20"/>
        <v>0</v>
      </c>
      <c r="W57" s="61">
        <f t="shared" si="20"/>
        <v>0</v>
      </c>
      <c r="X57" s="61">
        <f t="shared" si="20"/>
        <v>0</v>
      </c>
      <c r="Y57" s="526"/>
      <c r="Z57" s="7"/>
      <c r="AA57" s="61">
        <f t="shared" ref="AA57:AE58" si="21">IF( AND( ISNUMBER( G57), G57&lt;=0), 0, 1)</f>
        <v>0</v>
      </c>
      <c r="AB57" s="61">
        <f t="shared" si="21"/>
        <v>0</v>
      </c>
      <c r="AC57" s="61">
        <f t="shared" si="21"/>
        <v>0</v>
      </c>
      <c r="AD57" s="61">
        <f t="shared" si="21"/>
        <v>0</v>
      </c>
      <c r="AE57" s="61">
        <f t="shared" si="21"/>
        <v>0</v>
      </c>
      <c r="AF57" s="526"/>
    </row>
    <row r="58" spans="2:32" x14ac:dyDescent="0.25">
      <c r="B58" s="1075">
        <f t="shared" si="18"/>
        <v>45</v>
      </c>
      <c r="C58" s="1076" t="s">
        <v>2492</v>
      </c>
      <c r="D58" s="1077" t="s">
        <v>2493</v>
      </c>
      <c r="E58" s="1078" t="s">
        <v>41</v>
      </c>
      <c r="F58" s="1079">
        <v>3</v>
      </c>
      <c r="G58" s="1080">
        <v>0</v>
      </c>
      <c r="H58" s="156">
        <v>0</v>
      </c>
      <c r="I58" s="156">
        <v>0</v>
      </c>
      <c r="J58" s="156">
        <v>0</v>
      </c>
      <c r="K58" s="1081">
        <v>0</v>
      </c>
      <c r="L58" s="35"/>
      <c r="M58" s="91"/>
      <c r="N58" s="1082" t="s">
        <v>2419</v>
      </c>
      <c r="P58" s="43">
        <f t="shared" si="19"/>
        <v>0</v>
      </c>
      <c r="Q58" s="43">
        <f xml:space="preserve"> IF( SUM( AA58:AE58 ) = 0, 0, $AA$20 )</f>
        <v>0</v>
      </c>
      <c r="S58" s="7"/>
      <c r="T58" s="61">
        <f t="shared" si="20"/>
        <v>0</v>
      </c>
      <c r="U58" s="61">
        <f t="shared" si="20"/>
        <v>0</v>
      </c>
      <c r="V58" s="61">
        <f t="shared" si="20"/>
        <v>0</v>
      </c>
      <c r="W58" s="61">
        <f t="shared" si="20"/>
        <v>0</v>
      </c>
      <c r="X58" s="61">
        <f t="shared" si="20"/>
        <v>0</v>
      </c>
      <c r="Y58" s="526"/>
      <c r="Z58" s="7"/>
      <c r="AA58" s="61">
        <f t="shared" si="21"/>
        <v>0</v>
      </c>
      <c r="AB58" s="61">
        <f t="shared" si="21"/>
        <v>0</v>
      </c>
      <c r="AC58" s="61">
        <f t="shared" si="21"/>
        <v>0</v>
      </c>
      <c r="AD58" s="61">
        <f t="shared" si="21"/>
        <v>0</v>
      </c>
      <c r="AE58" s="61">
        <f t="shared" si="21"/>
        <v>0</v>
      </c>
      <c r="AF58" s="526"/>
    </row>
    <row r="59" spans="2:32" x14ac:dyDescent="0.25">
      <c r="B59" s="1075">
        <f t="shared" si="18"/>
        <v>46</v>
      </c>
      <c r="C59" s="1102" t="s">
        <v>2494</v>
      </c>
      <c r="D59" s="1096" t="s">
        <v>2495</v>
      </c>
      <c r="E59" s="1097" t="s">
        <v>41</v>
      </c>
      <c r="F59" s="1098">
        <v>3</v>
      </c>
      <c r="G59" s="1080">
        <v>0</v>
      </c>
      <c r="H59" s="156">
        <v>0</v>
      </c>
      <c r="I59" s="156">
        <v>0</v>
      </c>
      <c r="J59" s="156">
        <v>0</v>
      </c>
      <c r="K59" s="1081">
        <v>0</v>
      </c>
      <c r="L59" s="35"/>
      <c r="M59" s="91"/>
      <c r="N59" s="1082" t="s">
        <v>2394</v>
      </c>
      <c r="P59" s="43">
        <f t="shared" si="19"/>
        <v>0</v>
      </c>
      <c r="Q59" s="43">
        <f xml:space="preserve"> IF( SUM( AA59:AE59 ) = 0, 0, $AA$7 )</f>
        <v>0</v>
      </c>
      <c r="S59" s="7"/>
      <c r="T59" s="61">
        <f t="shared" si="20"/>
        <v>0</v>
      </c>
      <c r="U59" s="61">
        <f t="shared" si="20"/>
        <v>0</v>
      </c>
      <c r="V59" s="61">
        <f t="shared" si="20"/>
        <v>0</v>
      </c>
      <c r="W59" s="61">
        <f t="shared" si="20"/>
        <v>0</v>
      </c>
      <c r="X59" s="61">
        <f t="shared" si="20"/>
        <v>0</v>
      </c>
      <c r="Y59" s="526"/>
      <c r="Z59" s="7"/>
      <c r="AA59" s="61">
        <f>IF( AND( ISNUMBER( G59), G59&gt;=0), 0, 1)</f>
        <v>0</v>
      </c>
      <c r="AB59" s="61">
        <f>IF( AND( ISNUMBER( H59), H59&gt;=0), 0, 1)</f>
        <v>0</v>
      </c>
      <c r="AC59" s="61">
        <f>IF( AND( ISNUMBER( I59), I59&gt;=0), 0, 1)</f>
        <v>0</v>
      </c>
      <c r="AD59" s="61">
        <f>IF( AND( ISNUMBER( J59), J59&gt;=0), 0, 1)</f>
        <v>0</v>
      </c>
      <c r="AE59" s="61">
        <f>IF( AND( ISNUMBER( K59), K59&gt;=0), 0, 1)</f>
        <v>0</v>
      </c>
      <c r="AF59" s="526"/>
    </row>
    <row r="60" spans="2:32" x14ac:dyDescent="0.25">
      <c r="B60" s="1075">
        <f t="shared" si="18"/>
        <v>47</v>
      </c>
      <c r="C60" s="1095" t="s">
        <v>2496</v>
      </c>
      <c r="D60" s="1096" t="s">
        <v>2497</v>
      </c>
      <c r="E60" s="1097" t="s">
        <v>41</v>
      </c>
      <c r="F60" s="1098">
        <v>3</v>
      </c>
      <c r="G60" s="1099">
        <f>G57+G59</f>
        <v>-0.37217758622988217</v>
      </c>
      <c r="H60" s="1100">
        <f>H57+H59</f>
        <v>-0.36491356720064938</v>
      </c>
      <c r="I60" s="1100">
        <f>I57+I59</f>
        <v>-0.2963908610613587</v>
      </c>
      <c r="J60" s="1100">
        <f>J57+J59</f>
        <v>-0.2926074715861095</v>
      </c>
      <c r="K60" s="1101">
        <f>K57+K59</f>
        <v>-0.31022000883268741</v>
      </c>
      <c r="L60" s="35"/>
      <c r="M60" s="91" t="s">
        <v>2498</v>
      </c>
      <c r="N60" s="1082"/>
      <c r="P60" s="43">
        <f t="shared" si="19"/>
        <v>0</v>
      </c>
      <c r="Q60" s="567"/>
      <c r="S60" s="7"/>
      <c r="T60" s="60"/>
      <c r="U60" s="60"/>
      <c r="V60" s="60"/>
      <c r="W60" s="60"/>
      <c r="X60" s="60"/>
      <c r="Y60" s="526"/>
      <c r="Z60" s="7"/>
      <c r="AA60" s="60"/>
      <c r="AB60" s="60"/>
      <c r="AC60" s="60"/>
      <c r="AD60" s="60"/>
      <c r="AE60" s="60"/>
      <c r="AF60" s="526"/>
    </row>
    <row r="61" spans="2:32" x14ac:dyDescent="0.25">
      <c r="B61" s="1075">
        <f t="shared" si="18"/>
        <v>48</v>
      </c>
      <c r="C61" s="1076" t="s">
        <v>2499</v>
      </c>
      <c r="D61" s="1077" t="s">
        <v>2500</v>
      </c>
      <c r="E61" s="1078" t="s">
        <v>41</v>
      </c>
      <c r="F61" s="1079">
        <v>3</v>
      </c>
      <c r="G61" s="463">
        <v>-0.17323397737875293</v>
      </c>
      <c r="H61" s="451">
        <v>-0.18621258517050246</v>
      </c>
      <c r="I61" s="451">
        <v>-0.19502226383134258</v>
      </c>
      <c r="J61" s="451">
        <v>-0.23286084790461886</v>
      </c>
      <c r="K61" s="580">
        <v>-0.18800286760590978</v>
      </c>
      <c r="L61" s="35"/>
      <c r="M61" s="91"/>
      <c r="N61" s="1082" t="s">
        <v>2419</v>
      </c>
      <c r="P61" s="43">
        <f t="shared" si="19"/>
        <v>0</v>
      </c>
      <c r="Q61" s="43">
        <f xml:space="preserve"> IF( SUM( AA61:AE61 ) = 0, 0, $AA$20 )</f>
        <v>0</v>
      </c>
      <c r="S61" s="7"/>
      <c r="T61" s="61">
        <f>IF('[3]Validation flags'!$H$3=1,0, IF( ISNUMBER(G61), 0, 1 ))</f>
        <v>0</v>
      </c>
      <c r="U61" s="61">
        <f>IF('[3]Validation flags'!$H$3=1,0, IF( ISNUMBER(H61), 0, 1 ))</f>
        <v>0</v>
      </c>
      <c r="V61" s="61">
        <f>IF('[3]Validation flags'!$H$3=1,0, IF( ISNUMBER(I61), 0, 1 ))</f>
        <v>0</v>
      </c>
      <c r="W61" s="61">
        <f>IF('[3]Validation flags'!$H$3=1,0, IF( ISNUMBER(J61), 0, 1 ))</f>
        <v>0</v>
      </c>
      <c r="X61" s="61">
        <f>IF('[3]Validation flags'!$H$3=1,0, IF( ISNUMBER(K61), 0, 1 ))</f>
        <v>0</v>
      </c>
      <c r="Y61" s="526"/>
      <c r="Z61" s="7"/>
      <c r="AA61" s="61">
        <f>IF( AND( ISNUMBER( G61), G61&lt;=0), 0, 1)</f>
        <v>0</v>
      </c>
      <c r="AB61" s="61">
        <f>IF( AND( ISNUMBER( H61), H61&lt;=0), 0, 1)</f>
        <v>0</v>
      </c>
      <c r="AC61" s="61">
        <f>IF( AND( ISNUMBER( I61), I61&lt;=0), 0, 1)</f>
        <v>0</v>
      </c>
      <c r="AD61" s="61">
        <f>IF( AND( ISNUMBER( J61), J61&lt;=0), 0, 1)</f>
        <v>0</v>
      </c>
      <c r="AE61" s="61">
        <f>IF( AND( ISNUMBER( K61), K61&lt;=0), 0, 1)</f>
        <v>0</v>
      </c>
      <c r="AF61" s="526"/>
    </row>
    <row r="62" spans="2:32" x14ac:dyDescent="0.25">
      <c r="B62" s="1075">
        <f t="shared" si="18"/>
        <v>49</v>
      </c>
      <c r="C62" s="1102" t="s">
        <v>2501</v>
      </c>
      <c r="D62" s="1077" t="s">
        <v>2502</v>
      </c>
      <c r="E62" s="1097" t="s">
        <v>41</v>
      </c>
      <c r="F62" s="1098">
        <v>3</v>
      </c>
      <c r="G62" s="463">
        <v>0</v>
      </c>
      <c r="H62" s="451">
        <v>0</v>
      </c>
      <c r="I62" s="451">
        <v>0</v>
      </c>
      <c r="J62" s="451">
        <v>0</v>
      </c>
      <c r="K62" s="580">
        <v>0</v>
      </c>
      <c r="L62" s="35"/>
      <c r="M62" s="91"/>
      <c r="N62" s="1082" t="s">
        <v>2394</v>
      </c>
      <c r="P62" s="43">
        <f t="shared" si="19"/>
        <v>0</v>
      </c>
      <c r="Q62" s="43">
        <f xml:space="preserve"> IF( SUM( AA62:AE62 ) = 0, 0, $AA$7 )</f>
        <v>0</v>
      </c>
      <c r="S62" s="7"/>
      <c r="T62" s="61">
        <f>IF('[3]Validation flags'!$H$3=1,0, IF( ISNUMBER(G62), 0, 1 ))</f>
        <v>0</v>
      </c>
      <c r="U62" s="61">
        <f>IF('[3]Validation flags'!$H$3=1,0, IF( ISNUMBER(H62), 0, 1 ))</f>
        <v>0</v>
      </c>
      <c r="V62" s="61">
        <f>IF('[3]Validation flags'!$H$3=1,0, IF( ISNUMBER(I62), 0, 1 ))</f>
        <v>0</v>
      </c>
      <c r="W62" s="61">
        <f>IF('[3]Validation flags'!$H$3=1,0, IF( ISNUMBER(J62), 0, 1 ))</f>
        <v>0</v>
      </c>
      <c r="X62" s="61">
        <f>IF('[3]Validation flags'!$H$3=1,0, IF( ISNUMBER(K62), 0, 1 ))</f>
        <v>0</v>
      </c>
      <c r="Y62" s="526"/>
      <c r="Z62" s="7"/>
      <c r="AA62" s="61">
        <f>IF( AND( ISNUMBER( G62), G62&gt;=0), 0, 1)</f>
        <v>0</v>
      </c>
      <c r="AB62" s="61">
        <f>IF( AND( ISNUMBER( H62), H62&gt;=0), 0, 1)</f>
        <v>0</v>
      </c>
      <c r="AC62" s="61">
        <f>IF( AND( ISNUMBER( I62), I62&gt;=0), 0, 1)</f>
        <v>0</v>
      </c>
      <c r="AD62" s="61">
        <f>IF( AND( ISNUMBER( J62), J62&gt;=0), 0, 1)</f>
        <v>0</v>
      </c>
      <c r="AE62" s="61">
        <f>IF( AND( ISNUMBER( K62), K62&gt;=0), 0, 1)</f>
        <v>0</v>
      </c>
      <c r="AF62" s="526"/>
    </row>
    <row r="63" spans="2:32" x14ac:dyDescent="0.25">
      <c r="B63" s="1075">
        <f t="shared" si="18"/>
        <v>50</v>
      </c>
      <c r="C63" s="1095" t="s">
        <v>2503</v>
      </c>
      <c r="D63" s="1096" t="s">
        <v>2504</v>
      </c>
      <c r="E63" s="1097" t="s">
        <v>41</v>
      </c>
      <c r="F63" s="1098">
        <v>3</v>
      </c>
      <c r="G63" s="1099">
        <f>SUM(G61:G62)</f>
        <v>-0.17323397737875293</v>
      </c>
      <c r="H63" s="1100">
        <f>SUM(H61:H62)</f>
        <v>-0.18621258517050246</v>
      </c>
      <c r="I63" s="1100">
        <f>SUM(I61:I62)</f>
        <v>-0.19502226383134258</v>
      </c>
      <c r="J63" s="1100">
        <f>SUM(J61:J62)</f>
        <v>-0.23286084790461886</v>
      </c>
      <c r="K63" s="1101">
        <f>SUM(K61:K62)</f>
        <v>-0.18800286760590978</v>
      </c>
      <c r="L63" s="35"/>
      <c r="M63" s="91" t="s">
        <v>2505</v>
      </c>
      <c r="N63" s="1082"/>
      <c r="P63" s="43"/>
      <c r="Q63" s="567"/>
      <c r="S63" s="526"/>
      <c r="T63" s="539"/>
      <c r="Y63" s="526"/>
      <c r="Z63" s="526"/>
      <c r="AA63" s="556"/>
      <c r="AB63" s="556"/>
      <c r="AC63" s="556"/>
      <c r="AD63" s="556"/>
      <c r="AE63" s="556"/>
      <c r="AF63" s="526"/>
    </row>
    <row r="64" spans="2:32" x14ac:dyDescent="0.25">
      <c r="B64" s="1075">
        <f t="shared" si="18"/>
        <v>51</v>
      </c>
      <c r="C64" s="1076" t="s">
        <v>2506</v>
      </c>
      <c r="D64" s="1077" t="s">
        <v>2507</v>
      </c>
      <c r="E64" s="1078" t="s">
        <v>41</v>
      </c>
      <c r="F64" s="1079">
        <v>3</v>
      </c>
      <c r="G64" s="463">
        <v>-3.0270653585507994E-2</v>
      </c>
      <c r="H64" s="451">
        <v>-3.2014952786010901E-2</v>
      </c>
      <c r="I64" s="451">
        <v>-3.259312711570278E-2</v>
      </c>
      <c r="J64" s="451">
        <v>-3.3219931818137961E-2</v>
      </c>
      <c r="K64" s="580">
        <v>-3.3869786436634443E-2</v>
      </c>
      <c r="L64" s="35"/>
      <c r="M64" s="91"/>
      <c r="N64" s="1082" t="s">
        <v>2419</v>
      </c>
      <c r="P64" s="43">
        <f xml:space="preserve"> IF( SUM( T64:X64 ) = 0, 0, $T$5 )</f>
        <v>0</v>
      </c>
      <c r="Q64" s="43">
        <f xml:space="preserve"> IF( SUM( AA64:AE64 ) = 0, 0, $AA$20 )</f>
        <v>0</v>
      </c>
      <c r="S64" s="7"/>
      <c r="T64" s="61">
        <f>IF('[3]Validation flags'!$H$3=1,0, IF( ISNUMBER(G64), 0, 1 ))</f>
        <v>0</v>
      </c>
      <c r="U64" s="61">
        <f>IF('[3]Validation flags'!$H$3=1,0, IF( ISNUMBER(H64), 0, 1 ))</f>
        <v>0</v>
      </c>
      <c r="V64" s="61">
        <f>IF('[3]Validation flags'!$H$3=1,0, IF( ISNUMBER(I64), 0, 1 ))</f>
        <v>0</v>
      </c>
      <c r="W64" s="61">
        <f>IF('[3]Validation flags'!$H$3=1,0, IF( ISNUMBER(J64), 0, 1 ))</f>
        <v>0</v>
      </c>
      <c r="X64" s="61">
        <f>IF('[3]Validation flags'!$H$3=1,0, IF( ISNUMBER(K64), 0, 1 ))</f>
        <v>0</v>
      </c>
      <c r="Y64" s="526"/>
      <c r="Z64" s="7"/>
      <c r="AA64" s="61">
        <f>IF( AND( ISNUMBER( G64), G64&lt;=0), 0, 1)</f>
        <v>0</v>
      </c>
      <c r="AB64" s="61">
        <f>IF( AND( ISNUMBER( H64), H64&lt;=0), 0, 1)</f>
        <v>0</v>
      </c>
      <c r="AC64" s="61">
        <f>IF( AND( ISNUMBER( I64), I64&lt;=0), 0, 1)</f>
        <v>0</v>
      </c>
      <c r="AD64" s="61">
        <f>IF( AND( ISNUMBER( J64), J64&lt;=0), 0, 1)</f>
        <v>0</v>
      </c>
      <c r="AE64" s="61">
        <f>IF( AND( ISNUMBER( K64), K64&lt;=0), 0, 1)</f>
        <v>0</v>
      </c>
      <c r="AF64" s="526"/>
    </row>
    <row r="65" spans="2:32" x14ac:dyDescent="0.25">
      <c r="B65" s="1075">
        <f t="shared" si="18"/>
        <v>52</v>
      </c>
      <c r="C65" s="1102" t="s">
        <v>2508</v>
      </c>
      <c r="D65" s="1096" t="s">
        <v>2509</v>
      </c>
      <c r="E65" s="1097" t="s">
        <v>41</v>
      </c>
      <c r="F65" s="1098">
        <v>3</v>
      </c>
      <c r="G65" s="463">
        <v>0</v>
      </c>
      <c r="H65" s="451">
        <v>0</v>
      </c>
      <c r="I65" s="451">
        <v>0</v>
      </c>
      <c r="J65" s="451">
        <v>0</v>
      </c>
      <c r="K65" s="580">
        <v>0</v>
      </c>
      <c r="L65" s="35"/>
      <c r="M65" s="91"/>
      <c r="N65" s="1082" t="s">
        <v>2394</v>
      </c>
      <c r="P65" s="43">
        <f xml:space="preserve"> IF( SUM( T65:X65 ) = 0, 0, $T$5 )</f>
        <v>0</v>
      </c>
      <c r="Q65" s="43">
        <f xml:space="preserve"> IF( SUM( AA65:AE65 ) = 0, 0, $AA$7 )</f>
        <v>0</v>
      </c>
      <c r="S65" s="7"/>
      <c r="T65" s="61">
        <f>IF('[3]Validation flags'!$H$3=1,0, IF( ISNUMBER(G65), 0, 1 ))</f>
        <v>0</v>
      </c>
      <c r="U65" s="61">
        <f>IF('[3]Validation flags'!$H$3=1,0, IF( ISNUMBER(H65), 0, 1 ))</f>
        <v>0</v>
      </c>
      <c r="V65" s="61">
        <f>IF('[3]Validation flags'!$H$3=1,0, IF( ISNUMBER(I65), 0, 1 ))</f>
        <v>0</v>
      </c>
      <c r="W65" s="61">
        <f>IF('[3]Validation flags'!$H$3=1,0, IF( ISNUMBER(J65), 0, 1 ))</f>
        <v>0</v>
      </c>
      <c r="X65" s="61">
        <f>IF('[3]Validation flags'!$H$3=1,0, IF( ISNUMBER(K65), 0, 1 ))</f>
        <v>0</v>
      </c>
      <c r="Y65" s="7"/>
      <c r="Z65" s="7"/>
      <c r="AA65" s="61">
        <f>IF( AND( ISNUMBER( G65), G65&gt;=0), 0, 1)</f>
        <v>0</v>
      </c>
      <c r="AB65" s="61">
        <f>IF( AND( ISNUMBER( H65), H65&gt;=0), 0, 1)</f>
        <v>0</v>
      </c>
      <c r="AC65" s="61">
        <f>IF( AND( ISNUMBER( I65), I65&gt;=0), 0, 1)</f>
        <v>0</v>
      </c>
      <c r="AD65" s="61">
        <f>IF( AND( ISNUMBER( J65), J65&gt;=0), 0, 1)</f>
        <v>0</v>
      </c>
      <c r="AE65" s="61">
        <f>IF( AND( ISNUMBER( K65), K65&gt;=0), 0, 1)</f>
        <v>0</v>
      </c>
      <c r="AF65" s="7"/>
    </row>
    <row r="66" spans="2:32" x14ac:dyDescent="0.25">
      <c r="B66" s="1075">
        <f t="shared" si="18"/>
        <v>53</v>
      </c>
      <c r="C66" s="1095" t="s">
        <v>2510</v>
      </c>
      <c r="D66" s="1096" t="s">
        <v>2511</v>
      </c>
      <c r="E66" s="1097" t="s">
        <v>41</v>
      </c>
      <c r="F66" s="1098">
        <v>3</v>
      </c>
      <c r="G66" s="1099">
        <f>SUM(G64:G65)</f>
        <v>-3.0270653585507994E-2</v>
      </c>
      <c r="H66" s="1100">
        <f>SUM(H64:H65)</f>
        <v>-3.2014952786010901E-2</v>
      </c>
      <c r="I66" s="1100">
        <f>SUM(I64:I65)</f>
        <v>-3.259312711570278E-2</v>
      </c>
      <c r="J66" s="1100">
        <f>SUM(J64:J65)</f>
        <v>-3.3219931818137961E-2</v>
      </c>
      <c r="K66" s="1101">
        <f>SUM(K64:K65)</f>
        <v>-3.3869786436634443E-2</v>
      </c>
      <c r="L66" s="35"/>
      <c r="M66" s="91" t="s">
        <v>2512</v>
      </c>
      <c r="N66" s="1082"/>
      <c r="P66" s="43"/>
      <c r="Q66" s="567"/>
      <c r="S66" s="7"/>
      <c r="T66" s="540"/>
      <c r="Y66" s="7"/>
      <c r="Z66" s="7"/>
      <c r="AA66" s="60"/>
      <c r="AB66" s="60"/>
      <c r="AC66" s="60"/>
      <c r="AD66" s="60"/>
      <c r="AE66" s="60"/>
      <c r="AF66" s="7"/>
    </row>
    <row r="67" spans="2:32" x14ac:dyDescent="0.25">
      <c r="B67" s="1075">
        <f t="shared" si="18"/>
        <v>54</v>
      </c>
      <c r="C67" s="1076" t="s">
        <v>2513</v>
      </c>
      <c r="D67" s="1077" t="s">
        <v>2514</v>
      </c>
      <c r="E67" s="1078" t="s">
        <v>41</v>
      </c>
      <c r="F67" s="1079">
        <v>3</v>
      </c>
      <c r="G67" s="463">
        <v>0</v>
      </c>
      <c r="H67" s="451">
        <v>0</v>
      </c>
      <c r="I67" s="451">
        <v>0</v>
      </c>
      <c r="J67" s="451">
        <v>0</v>
      </c>
      <c r="K67" s="580">
        <v>0</v>
      </c>
      <c r="L67" s="35"/>
      <c r="M67" s="91"/>
      <c r="N67" s="1082" t="s">
        <v>2419</v>
      </c>
      <c r="P67" s="43">
        <f xml:space="preserve"> IF( SUM( T67:X67 ) = 0, 0, $T$5 )</f>
        <v>0</v>
      </c>
      <c r="Q67" s="43">
        <f xml:space="preserve"> IF( SUM( AA67:AE67 ) = 0, 0, $AA$20 )</f>
        <v>0</v>
      </c>
      <c r="S67" s="7"/>
      <c r="T67" s="61">
        <f>IF('[3]Validation flags'!$B$3="Thames Water", IF( ISNUMBER(G67), 0, 1 ),0)</f>
        <v>0</v>
      </c>
      <c r="U67" s="61">
        <f>IF('[3]Validation flags'!$B$3="Thames Water", IF( ISNUMBER(H67), 0, 1 ),0)</f>
        <v>0</v>
      </c>
      <c r="V67" s="61">
        <f>IF('[3]Validation flags'!$B$3="Thames Water", IF( ISNUMBER(I67), 0, 1 ),0)</f>
        <v>0</v>
      </c>
      <c r="W67" s="61">
        <f>IF('[3]Validation flags'!$B$3="Thames Water", IF( ISNUMBER(J67), 0, 1 ),0)</f>
        <v>0</v>
      </c>
      <c r="X67" s="61">
        <f>IF('[3]Validation flags'!$B$3="Thames Water", IF( ISNUMBER(K67), 0, 1 ),0)</f>
        <v>0</v>
      </c>
      <c r="Y67" s="7"/>
      <c r="Z67" s="7"/>
      <c r="AA67" s="61">
        <f>IF( AND( ISNUMBER( G67), G67&lt;=0), 0, 1)</f>
        <v>0</v>
      </c>
      <c r="AB67" s="61">
        <f>IF( AND( ISNUMBER( H67), H67&lt;=0), 0, 1)</f>
        <v>0</v>
      </c>
      <c r="AC67" s="61">
        <f>IF( AND( ISNUMBER( I67), I67&lt;=0), 0, 1)</f>
        <v>0</v>
      </c>
      <c r="AD67" s="61">
        <f>IF( AND( ISNUMBER( J67), J67&lt;=0), 0, 1)</f>
        <v>0</v>
      </c>
      <c r="AE67" s="61">
        <f>IF( AND( ISNUMBER( K67), K67&lt;=0), 0, 1)</f>
        <v>0</v>
      </c>
      <c r="AF67" s="7"/>
    </row>
    <row r="68" spans="2:32" x14ac:dyDescent="0.25">
      <c r="B68" s="1075">
        <f t="shared" si="18"/>
        <v>55</v>
      </c>
      <c r="C68" s="1102" t="s">
        <v>2515</v>
      </c>
      <c r="D68" s="1096" t="s">
        <v>2516</v>
      </c>
      <c r="E68" s="1097" t="s">
        <v>41</v>
      </c>
      <c r="F68" s="1098">
        <v>3</v>
      </c>
      <c r="G68" s="463">
        <v>0</v>
      </c>
      <c r="H68" s="451">
        <v>0</v>
      </c>
      <c r="I68" s="451">
        <v>0</v>
      </c>
      <c r="J68" s="451">
        <v>0</v>
      </c>
      <c r="K68" s="580">
        <v>0</v>
      </c>
      <c r="L68" s="35"/>
      <c r="M68" s="91"/>
      <c r="N68" s="1082" t="s">
        <v>2394</v>
      </c>
      <c r="P68" s="43">
        <f xml:space="preserve"> IF( SUM( T68:X68 ) = 0, 0, $T$5 )</f>
        <v>0</v>
      </c>
      <c r="Q68" s="43">
        <f xml:space="preserve"> IF( SUM( AA68:AE68 ) = 0, 0, $AA$7 )</f>
        <v>0</v>
      </c>
      <c r="S68" s="7"/>
      <c r="T68" s="61">
        <f>IF('[3]Validation flags'!$B$3="Thames Water", IF( ISNUMBER(G68), 0, 1 ),0)</f>
        <v>0</v>
      </c>
      <c r="U68" s="61">
        <f>IF('[3]Validation flags'!$B$3="Thames Water", IF( ISNUMBER(H68), 0, 1 ),0)</f>
        <v>0</v>
      </c>
      <c r="V68" s="61">
        <f>IF('[3]Validation flags'!$B$3="Thames Water", IF( ISNUMBER(I68), 0, 1 ),0)</f>
        <v>0</v>
      </c>
      <c r="W68" s="61">
        <f>IF('[3]Validation flags'!$B$3="Thames Water", IF( ISNUMBER(J68), 0, 1 ),0)</f>
        <v>0</v>
      </c>
      <c r="X68" s="61">
        <f>IF('[3]Validation flags'!$B$3="Thames Water", IF( ISNUMBER(K68), 0, 1 ),0)</f>
        <v>0</v>
      </c>
      <c r="Y68" s="7"/>
      <c r="Z68" s="7"/>
      <c r="AA68" s="61">
        <f>IF( AND( ISNUMBER( G68), G68&gt;=0), 0, 1)</f>
        <v>0</v>
      </c>
      <c r="AB68" s="61">
        <f>IF( AND( ISNUMBER( H68), H68&gt;=0), 0, 1)</f>
        <v>0</v>
      </c>
      <c r="AC68" s="61">
        <f>IF( AND( ISNUMBER( I68), I68&gt;=0), 0, 1)</f>
        <v>0</v>
      </c>
      <c r="AD68" s="61">
        <f>IF( AND( ISNUMBER( J68), J68&gt;=0), 0, 1)</f>
        <v>0</v>
      </c>
      <c r="AE68" s="61">
        <f>IF( AND( ISNUMBER( K68), K68&gt;=0), 0, 1)</f>
        <v>0</v>
      </c>
      <c r="AF68" s="7"/>
    </row>
    <row r="69" spans="2:32" ht="15" thickBot="1" x14ac:dyDescent="0.3">
      <c r="B69" s="1083">
        <f t="shared" si="18"/>
        <v>56</v>
      </c>
      <c r="C69" s="1103" t="s">
        <v>2517</v>
      </c>
      <c r="D69" s="1085" t="s">
        <v>2518</v>
      </c>
      <c r="E69" s="1086" t="s">
        <v>41</v>
      </c>
      <c r="F69" s="1087">
        <v>3</v>
      </c>
      <c r="G69" s="1104">
        <f>SUM(G67:G68)</f>
        <v>0</v>
      </c>
      <c r="H69" s="1105">
        <f>SUM(H67:H68)</f>
        <v>0</v>
      </c>
      <c r="I69" s="1105">
        <f>SUM(I67:I68)</f>
        <v>0</v>
      </c>
      <c r="J69" s="1105">
        <f>SUM(J67:J68)</f>
        <v>0</v>
      </c>
      <c r="K69" s="1106">
        <f>SUM(K67:K68)</f>
        <v>0</v>
      </c>
      <c r="L69" s="35"/>
      <c r="M69" s="456" t="s">
        <v>2519</v>
      </c>
      <c r="N69" s="77"/>
      <c r="P69" s="43"/>
      <c r="Q69" s="567"/>
      <c r="S69" s="7"/>
      <c r="T69" s="540"/>
      <c r="Y69" s="7"/>
      <c r="Z69" s="7"/>
      <c r="AA69" s="60"/>
      <c r="AF69" s="7"/>
    </row>
    <row r="70" spans="2:32" ht="15" thickBot="1" x14ac:dyDescent="0.3">
      <c r="B70" s="35"/>
      <c r="C70" s="35"/>
      <c r="D70" s="35"/>
      <c r="E70" s="35"/>
      <c r="F70" s="35"/>
      <c r="G70" s="35"/>
      <c r="H70" s="35"/>
      <c r="I70" s="35"/>
      <c r="J70" s="35"/>
      <c r="K70" s="35"/>
      <c r="L70" s="35"/>
      <c r="M70" s="120"/>
      <c r="N70" s="120"/>
      <c r="P70" s="43"/>
      <c r="Q70" s="567"/>
      <c r="S70" s="7"/>
      <c r="Y70" s="7"/>
      <c r="Z70" s="7"/>
      <c r="AF70" s="7"/>
    </row>
    <row r="71" spans="2:32" ht="15" thickBot="1" x14ac:dyDescent="0.25">
      <c r="B71" s="1054" t="s">
        <v>208</v>
      </c>
      <c r="C71" s="1064" t="s">
        <v>2520</v>
      </c>
      <c r="D71" s="35"/>
      <c r="E71" s="35"/>
      <c r="F71" s="35"/>
      <c r="G71" s="35"/>
      <c r="H71" s="35"/>
      <c r="I71" s="35"/>
      <c r="J71" s="35"/>
      <c r="K71" s="35"/>
      <c r="L71" s="35"/>
      <c r="M71" s="120"/>
      <c r="N71" s="120"/>
      <c r="O71" s="1074"/>
      <c r="P71" s="43"/>
      <c r="Q71" s="567"/>
      <c r="S71" s="7"/>
      <c r="Y71" s="7"/>
      <c r="Z71" s="7"/>
      <c r="AF71" s="7"/>
    </row>
    <row r="72" spans="2:32" x14ac:dyDescent="0.2">
      <c r="B72" s="1065">
        <v>57</v>
      </c>
      <c r="C72" s="1066" t="s">
        <v>2521</v>
      </c>
      <c r="D72" s="1067" t="s">
        <v>2522</v>
      </c>
      <c r="E72" s="1068" t="s">
        <v>41</v>
      </c>
      <c r="F72" s="1069">
        <v>3</v>
      </c>
      <c r="G72" s="1070">
        <v>0.12655189966594005</v>
      </c>
      <c r="H72" s="1071">
        <v>0.12704895648904524</v>
      </c>
      <c r="I72" s="1071">
        <v>0.12771827580972614</v>
      </c>
      <c r="J72" s="1071">
        <v>0.12765669493196355</v>
      </c>
      <c r="K72" s="1072">
        <v>0.12851663446939213</v>
      </c>
      <c r="L72" s="35"/>
      <c r="M72" s="1073"/>
      <c r="N72" s="53" t="s">
        <v>2394</v>
      </c>
      <c r="O72" s="1074"/>
      <c r="P72" s="43">
        <f xml:space="preserve"> IF( SUM( T72:X72 ) = 0, 0, $T$5 )</f>
        <v>0</v>
      </c>
      <c r="Q72" s="43">
        <f xml:space="preserve"> IF( SUM( AA72:AE72 ) = 0, 0, $AA$7 )</f>
        <v>0</v>
      </c>
      <c r="S72" s="7"/>
      <c r="T72" s="61">
        <f t="shared" ref="T72:X73" si="22" xml:space="preserve"> IF( ISNUMBER(G72), 0, 1 )</f>
        <v>0</v>
      </c>
      <c r="U72" s="61">
        <f t="shared" si="22"/>
        <v>0</v>
      </c>
      <c r="V72" s="61">
        <f t="shared" si="22"/>
        <v>0</v>
      </c>
      <c r="W72" s="61">
        <f t="shared" si="22"/>
        <v>0</v>
      </c>
      <c r="X72" s="61">
        <f t="shared" si="22"/>
        <v>0</v>
      </c>
      <c r="Y72" s="7"/>
      <c r="Z72" s="7"/>
      <c r="AA72" s="61">
        <f>IF( AND( ISNUMBER( G72), G72&gt;=0), 0, 1)</f>
        <v>0</v>
      </c>
      <c r="AB72" s="61">
        <f>IF( AND( ISNUMBER( H72), H72&gt;=0), 0, 1)</f>
        <v>0</v>
      </c>
      <c r="AC72" s="61">
        <f>IF( AND( ISNUMBER( I72), I72&gt;=0), 0, 1)</f>
        <v>0</v>
      </c>
      <c r="AD72" s="61">
        <f>IF( AND( ISNUMBER( J72), J72&gt;=0), 0, 1)</f>
        <v>0</v>
      </c>
      <c r="AE72" s="61">
        <f>IF( AND( ISNUMBER( K72), K72&gt;=0), 0, 1)</f>
        <v>0</v>
      </c>
      <c r="AF72" s="7"/>
    </row>
    <row r="73" spans="2:32" x14ac:dyDescent="0.2">
      <c r="B73" s="1075">
        <f>B72+1</f>
        <v>58</v>
      </c>
      <c r="C73" s="1076" t="s">
        <v>2523</v>
      </c>
      <c r="D73" s="1077" t="s">
        <v>2524</v>
      </c>
      <c r="E73" s="1078" t="s">
        <v>41</v>
      </c>
      <c r="F73" s="1079">
        <v>3</v>
      </c>
      <c r="G73" s="1080">
        <v>0</v>
      </c>
      <c r="H73" s="156">
        <v>0</v>
      </c>
      <c r="I73" s="156">
        <v>0</v>
      </c>
      <c r="J73" s="156">
        <v>0</v>
      </c>
      <c r="K73" s="1081">
        <v>0</v>
      </c>
      <c r="L73" s="35"/>
      <c r="M73" s="91"/>
      <c r="N73" s="1082" t="s">
        <v>2419</v>
      </c>
      <c r="O73" s="1074"/>
      <c r="P73" s="43">
        <f xml:space="preserve"> IF( SUM( T73:X73 ) = 0, 0, $T$5 )</f>
        <v>0</v>
      </c>
      <c r="Q73" s="43">
        <f xml:space="preserve"> IF( SUM( AA73:AE73 ) = 0, 0, $AA$20 )</f>
        <v>0</v>
      </c>
      <c r="S73" s="7"/>
      <c r="T73" s="61">
        <f t="shared" si="22"/>
        <v>0</v>
      </c>
      <c r="U73" s="61">
        <f t="shared" si="22"/>
        <v>0</v>
      </c>
      <c r="V73" s="61">
        <f t="shared" si="22"/>
        <v>0</v>
      </c>
      <c r="W73" s="61">
        <f t="shared" si="22"/>
        <v>0</v>
      </c>
      <c r="X73" s="61">
        <f t="shared" si="22"/>
        <v>0</v>
      </c>
      <c r="Y73" s="7"/>
      <c r="Z73" s="7"/>
      <c r="AA73" s="61">
        <f>IF( AND( ISNUMBER( G73), G73&lt;=0), 0, 1)</f>
        <v>0</v>
      </c>
      <c r="AB73" s="61">
        <f>IF( AND( ISNUMBER( H73), H73&lt;=0), 0, 1)</f>
        <v>0</v>
      </c>
      <c r="AC73" s="61">
        <f>IF( AND( ISNUMBER( I73), I73&lt;=0), 0, 1)</f>
        <v>0</v>
      </c>
      <c r="AD73" s="61">
        <f>IF( AND( ISNUMBER( J73), J73&lt;=0), 0, 1)</f>
        <v>0</v>
      </c>
      <c r="AE73" s="61">
        <f>IF( AND( ISNUMBER( K73), K73&lt;=0), 0, 1)</f>
        <v>0</v>
      </c>
      <c r="AF73" s="7"/>
    </row>
    <row r="74" spans="2:32" ht="15" thickBot="1" x14ac:dyDescent="0.25">
      <c r="B74" s="1107">
        <f>B73+1</f>
        <v>59</v>
      </c>
      <c r="C74" s="1108" t="s">
        <v>2525</v>
      </c>
      <c r="D74" s="1109" t="s">
        <v>2526</v>
      </c>
      <c r="E74" s="1110" t="s">
        <v>41</v>
      </c>
      <c r="F74" s="1111">
        <v>3</v>
      </c>
      <c r="G74" s="1112">
        <f>SUM(G72:G73)</f>
        <v>0.12655189966594005</v>
      </c>
      <c r="H74" s="1113">
        <f>SUM(H72:H73)</f>
        <v>0.12704895648904524</v>
      </c>
      <c r="I74" s="1113">
        <f>SUM(I72:I73)</f>
        <v>0.12771827580972614</v>
      </c>
      <c r="J74" s="1113">
        <f>SUM(J72:J73)</f>
        <v>0.12765669493196355</v>
      </c>
      <c r="K74" s="1114">
        <f>SUM(K72:K73)</f>
        <v>0.12851663446939213</v>
      </c>
      <c r="L74" s="35"/>
      <c r="M74" s="1091" t="s">
        <v>2527</v>
      </c>
      <c r="N74" s="1115"/>
      <c r="O74" s="1074"/>
      <c r="P74" s="43"/>
      <c r="Q74" s="567"/>
      <c r="S74" s="7"/>
      <c r="Y74" s="7"/>
      <c r="Z74" s="7"/>
      <c r="AF74" s="7"/>
    </row>
    <row r="75" spans="2:32" ht="15" thickBot="1" x14ac:dyDescent="0.25">
      <c r="B75" s="35"/>
      <c r="C75" s="35"/>
      <c r="D75" s="35"/>
      <c r="E75" s="35"/>
      <c r="F75" s="35"/>
      <c r="G75" s="35"/>
      <c r="H75" s="35"/>
      <c r="I75" s="35"/>
      <c r="J75" s="35"/>
      <c r="K75" s="35"/>
      <c r="L75" s="35"/>
      <c r="M75" s="120"/>
      <c r="N75" s="120"/>
      <c r="O75" s="1074"/>
      <c r="P75" s="43"/>
      <c r="Q75" s="567"/>
      <c r="S75" s="7"/>
      <c r="Y75" s="7"/>
      <c r="Z75" s="7"/>
      <c r="AF75" s="7"/>
    </row>
    <row r="76" spans="2:32" ht="15" thickBot="1" x14ac:dyDescent="0.25">
      <c r="B76" s="1054" t="s">
        <v>288</v>
      </c>
      <c r="C76" s="1064" t="s">
        <v>2528</v>
      </c>
      <c r="D76" s="35"/>
      <c r="E76" s="35"/>
      <c r="F76" s="35"/>
      <c r="G76" s="35"/>
      <c r="H76" s="35"/>
      <c r="I76" s="35"/>
      <c r="J76" s="35"/>
      <c r="K76" s="35"/>
      <c r="L76" s="35"/>
      <c r="M76" s="120"/>
      <c r="N76" s="120"/>
      <c r="O76" s="1074"/>
      <c r="P76" s="43"/>
      <c r="Q76" s="567"/>
      <c r="S76" s="7"/>
      <c r="Y76" s="7"/>
      <c r="Z76" s="7"/>
      <c r="AF76" s="7"/>
    </row>
    <row r="77" spans="2:32" x14ac:dyDescent="0.2">
      <c r="B77" s="1065">
        <v>60</v>
      </c>
      <c r="C77" s="1066" t="s">
        <v>2529</v>
      </c>
      <c r="D77" s="1067" t="s">
        <v>2530</v>
      </c>
      <c r="E77" s="1068" t="s">
        <v>41</v>
      </c>
      <c r="F77" s="1069">
        <v>3</v>
      </c>
      <c r="G77" s="1070">
        <v>-0.12644920551068831</v>
      </c>
      <c r="H77" s="1071">
        <v>-0.12694917069756265</v>
      </c>
      <c r="I77" s="1071">
        <v>-0.12761927904232553</v>
      </c>
      <c r="J77" s="1071">
        <v>-0.12756891593721686</v>
      </c>
      <c r="K77" s="1072">
        <v>-0.12842707392228522</v>
      </c>
      <c r="L77" s="35"/>
      <c r="M77" s="1073"/>
      <c r="N77" s="1116" t="s">
        <v>2419</v>
      </c>
      <c r="O77" s="1074"/>
      <c r="P77" s="43">
        <f xml:space="preserve"> IF( SUM( T77:X77 ) = 0, 0, $T$5 )</f>
        <v>0</v>
      </c>
      <c r="Q77" s="43">
        <f xml:space="preserve"> IF( SUM( AA77:AE77 ) = 0, 0, $AA$20 )</f>
        <v>0</v>
      </c>
      <c r="S77" s="7"/>
      <c r="T77" s="61">
        <f t="shared" ref="T77:X78" si="23" xml:space="preserve"> IF( ISNUMBER(G77), 0, 1 )</f>
        <v>0</v>
      </c>
      <c r="U77" s="61">
        <f t="shared" si="23"/>
        <v>0</v>
      </c>
      <c r="V77" s="61">
        <f t="shared" si="23"/>
        <v>0</v>
      </c>
      <c r="W77" s="61">
        <f t="shared" si="23"/>
        <v>0</v>
      </c>
      <c r="X77" s="61">
        <f t="shared" si="23"/>
        <v>0</v>
      </c>
      <c r="Y77" s="7"/>
      <c r="Z77" s="7"/>
      <c r="AA77" s="61">
        <f>IF( AND( ISNUMBER( G77), G77&lt;=0), 0, 1)</f>
        <v>0</v>
      </c>
      <c r="AB77" s="61">
        <f>IF( AND( ISNUMBER( H77), H77&lt;=0), 0, 1)</f>
        <v>0</v>
      </c>
      <c r="AC77" s="61">
        <f>IF( AND( ISNUMBER( I77), I77&lt;=0), 0, 1)</f>
        <v>0</v>
      </c>
      <c r="AD77" s="61">
        <f>IF( AND( ISNUMBER( J77), J77&lt;=0), 0, 1)</f>
        <v>0</v>
      </c>
      <c r="AE77" s="61">
        <f>IF( AND( ISNUMBER( K77), K77&lt;=0), 0, 1)</f>
        <v>0</v>
      </c>
      <c r="AF77" s="7"/>
    </row>
    <row r="78" spans="2:32" x14ac:dyDescent="0.2">
      <c r="B78" s="1075">
        <f>B77+1</f>
        <v>61</v>
      </c>
      <c r="C78" s="1076" t="s">
        <v>2531</v>
      </c>
      <c r="D78" s="1077" t="s">
        <v>2532</v>
      </c>
      <c r="E78" s="1078" t="s">
        <v>41</v>
      </c>
      <c r="F78" s="1079">
        <v>3</v>
      </c>
      <c r="G78" s="1080">
        <v>0</v>
      </c>
      <c r="H78" s="156">
        <v>0</v>
      </c>
      <c r="I78" s="156">
        <v>0</v>
      </c>
      <c r="J78" s="156">
        <v>0</v>
      </c>
      <c r="K78" s="1081">
        <v>0</v>
      </c>
      <c r="L78" s="35"/>
      <c r="M78" s="91"/>
      <c r="N78" s="1082" t="s">
        <v>2394</v>
      </c>
      <c r="O78" s="1074"/>
      <c r="P78" s="43">
        <f xml:space="preserve"> IF( SUM( T78:X78 ) = 0, 0, $T$5 )</f>
        <v>0</v>
      </c>
      <c r="Q78" s="43">
        <f xml:space="preserve"> IF( SUM( AA78:AE78 ) = 0, 0, $AA$7 )</f>
        <v>0</v>
      </c>
      <c r="S78" s="7"/>
      <c r="T78" s="61">
        <f t="shared" si="23"/>
        <v>0</v>
      </c>
      <c r="U78" s="61">
        <f t="shared" si="23"/>
        <v>0</v>
      </c>
      <c r="V78" s="61">
        <f t="shared" si="23"/>
        <v>0</v>
      </c>
      <c r="W78" s="61">
        <f t="shared" si="23"/>
        <v>0</v>
      </c>
      <c r="X78" s="61">
        <f t="shared" si="23"/>
        <v>0</v>
      </c>
      <c r="Y78" s="7"/>
      <c r="Z78" s="7"/>
      <c r="AA78" s="61">
        <f>IF( AND( ISNUMBER( G78), G78&gt;=0), 0, 1)</f>
        <v>0</v>
      </c>
      <c r="AB78" s="61">
        <f>IF( AND( ISNUMBER( H78), H78&gt;=0), 0, 1)</f>
        <v>0</v>
      </c>
      <c r="AC78" s="61">
        <f>IF( AND( ISNUMBER( I78), I78&gt;=0), 0, 1)</f>
        <v>0</v>
      </c>
      <c r="AD78" s="61">
        <f>IF( AND( ISNUMBER( J78), J78&gt;=0), 0, 1)</f>
        <v>0</v>
      </c>
      <c r="AE78" s="61">
        <f>IF( AND( ISNUMBER( K78), K78&gt;=0), 0, 1)</f>
        <v>0</v>
      </c>
      <c r="AF78" s="7"/>
    </row>
    <row r="79" spans="2:32" ht="15" thickBot="1" x14ac:dyDescent="0.25">
      <c r="B79" s="1107">
        <f>B78+1</f>
        <v>62</v>
      </c>
      <c r="C79" s="1108" t="s">
        <v>2533</v>
      </c>
      <c r="D79" s="1109" t="s">
        <v>2534</v>
      </c>
      <c r="E79" s="1110" t="s">
        <v>41</v>
      </c>
      <c r="F79" s="1111">
        <v>3</v>
      </c>
      <c r="G79" s="1112">
        <f>SUM(G77:G78)</f>
        <v>-0.12644920551068831</v>
      </c>
      <c r="H79" s="1113">
        <f>SUM(H77:H78)</f>
        <v>-0.12694917069756265</v>
      </c>
      <c r="I79" s="1113">
        <f>SUM(I77:I78)</f>
        <v>-0.12761927904232553</v>
      </c>
      <c r="J79" s="1113">
        <f>SUM(J77:J78)</f>
        <v>-0.12756891593721686</v>
      </c>
      <c r="K79" s="1114">
        <f>SUM(K77:K78)</f>
        <v>-0.12842707392228522</v>
      </c>
      <c r="L79" s="35"/>
      <c r="M79" s="1091" t="s">
        <v>2535</v>
      </c>
      <c r="N79" s="1092"/>
      <c r="O79" s="1074"/>
      <c r="P79" s="43"/>
      <c r="Q79" s="567"/>
      <c r="S79" s="7"/>
      <c r="Y79" s="7"/>
      <c r="Z79" s="7"/>
      <c r="AF79" s="7"/>
    </row>
    <row r="80" spans="2:32" ht="15" thickBot="1" x14ac:dyDescent="0.25">
      <c r="B80" s="35"/>
      <c r="C80" s="35"/>
      <c r="D80" s="35"/>
      <c r="E80" s="35"/>
      <c r="F80" s="35"/>
      <c r="G80" s="35"/>
      <c r="H80" s="35"/>
      <c r="I80" s="35"/>
      <c r="J80" s="35"/>
      <c r="K80" s="35"/>
      <c r="L80" s="35"/>
      <c r="M80" s="120"/>
      <c r="N80" s="120"/>
      <c r="O80" s="1074"/>
      <c r="P80" s="43"/>
      <c r="Q80" s="567"/>
      <c r="S80" s="7"/>
      <c r="Y80" s="7"/>
      <c r="Z80" s="7"/>
      <c r="AF80" s="7"/>
    </row>
    <row r="81" spans="2:32" ht="15" thickBot="1" x14ac:dyDescent="0.25">
      <c r="B81" s="1054" t="s">
        <v>2183</v>
      </c>
      <c r="C81" s="1064" t="s">
        <v>2536</v>
      </c>
      <c r="D81" s="35"/>
      <c r="E81" s="35"/>
      <c r="F81" s="35"/>
      <c r="G81" s="35"/>
      <c r="H81" s="35"/>
      <c r="I81" s="35"/>
      <c r="J81" s="35"/>
      <c r="K81" s="35"/>
      <c r="L81" s="35"/>
      <c r="M81" s="120"/>
      <c r="N81" s="120"/>
      <c r="O81" s="1074"/>
      <c r="P81" s="43"/>
      <c r="Q81" s="567"/>
      <c r="S81" s="7"/>
      <c r="Y81" s="7"/>
      <c r="Z81" s="7"/>
      <c r="AF81" s="7"/>
    </row>
    <row r="82" spans="2:32" ht="15" thickBot="1" x14ac:dyDescent="0.25">
      <c r="B82" s="1107">
        <v>63</v>
      </c>
      <c r="C82" s="1108" t="s">
        <v>2537</v>
      </c>
      <c r="D82" s="1117" t="s">
        <v>2538</v>
      </c>
      <c r="E82" s="1118" t="s">
        <v>41</v>
      </c>
      <c r="F82" s="1119">
        <v>3</v>
      </c>
      <c r="G82" s="1120">
        <v>7.5299733640863563E-3</v>
      </c>
      <c r="H82" s="1121">
        <v>7.5259157902735222E-3</v>
      </c>
      <c r="I82" s="1121">
        <v>7.3716848706006262E-3</v>
      </c>
      <c r="J82" s="1121">
        <v>7.4214953671496373E-3</v>
      </c>
      <c r="K82" s="1122">
        <v>7.3851784014942719E-3</v>
      </c>
      <c r="L82" s="35"/>
      <c r="M82" s="1123"/>
      <c r="N82" s="1124" t="s">
        <v>2394</v>
      </c>
      <c r="O82" s="1074"/>
      <c r="P82" s="43">
        <f xml:space="preserve"> IF( SUM( T82:X82 ) = 0, 0, $T$5 )</f>
        <v>0</v>
      </c>
      <c r="Q82" s="43">
        <f xml:space="preserve"> IF( SUM( AA82:AE82 ) = 0, 0, $AA$7 )</f>
        <v>0</v>
      </c>
      <c r="S82" s="7"/>
      <c r="T82" s="61">
        <f xml:space="preserve"> IF( ISNUMBER(G82), 0, 1 )</f>
        <v>0</v>
      </c>
      <c r="U82" s="61">
        <f xml:space="preserve"> IF( ISNUMBER(H82), 0, 1 )</f>
        <v>0</v>
      </c>
      <c r="V82" s="61">
        <f xml:space="preserve"> IF( ISNUMBER(I82), 0, 1 )</f>
        <v>0</v>
      </c>
      <c r="W82" s="61">
        <f xml:space="preserve"> IF( ISNUMBER(J82), 0, 1 )</f>
        <v>0</v>
      </c>
      <c r="X82" s="61">
        <f xml:space="preserve"> IF( ISNUMBER(K82), 0, 1 )</f>
        <v>0</v>
      </c>
      <c r="Y82" s="7"/>
      <c r="Z82" s="7"/>
      <c r="AA82" s="61">
        <f>IF( AND( ISNUMBER( G82), G82&gt;=0), 0, 1)</f>
        <v>0</v>
      </c>
      <c r="AB82" s="61">
        <f>IF( AND( ISNUMBER( H82), H82&gt;=0), 0, 1)</f>
        <v>0</v>
      </c>
      <c r="AC82" s="61">
        <f>IF( AND( ISNUMBER( I82), I82&gt;=0), 0, 1)</f>
        <v>0</v>
      </c>
      <c r="AD82" s="61">
        <f>IF( AND( ISNUMBER( J82), J82&gt;=0), 0, 1)</f>
        <v>0</v>
      </c>
      <c r="AE82" s="61">
        <f>IF( AND( ISNUMBER( K82), K82&gt;=0), 0, 1)</f>
        <v>0</v>
      </c>
      <c r="AF82" s="7"/>
    </row>
    <row r="83" spans="2:32" ht="15" thickBot="1" x14ac:dyDescent="0.3">
      <c r="B83" s="35"/>
      <c r="C83" s="35"/>
      <c r="D83" s="35"/>
      <c r="E83" s="35"/>
      <c r="F83" s="35"/>
      <c r="G83" s="35"/>
      <c r="H83" s="35"/>
      <c r="I83" s="35"/>
      <c r="J83" s="35"/>
      <c r="K83" s="35"/>
      <c r="L83" s="35"/>
      <c r="M83" s="120"/>
      <c r="N83" s="120"/>
      <c r="P83" s="43"/>
      <c r="Q83" s="567"/>
      <c r="S83" s="7"/>
      <c r="Y83" s="7"/>
      <c r="Z83" s="7"/>
      <c r="AF83" s="7"/>
    </row>
    <row r="84" spans="2:32" ht="15" thickBot="1" x14ac:dyDescent="0.3">
      <c r="B84" s="1054" t="s">
        <v>2206</v>
      </c>
      <c r="C84" s="1064" t="s">
        <v>2539</v>
      </c>
      <c r="D84" s="35"/>
      <c r="E84" s="35"/>
      <c r="F84" s="35"/>
      <c r="G84" s="35"/>
      <c r="H84" s="35"/>
      <c r="I84" s="35"/>
      <c r="J84" s="35"/>
      <c r="K84" s="35"/>
      <c r="L84" s="35"/>
      <c r="M84" s="120"/>
      <c r="N84" s="120"/>
      <c r="P84" s="43"/>
      <c r="Q84" s="567"/>
      <c r="S84" s="7"/>
      <c r="Y84" s="7"/>
      <c r="Z84" s="7"/>
      <c r="AF84" s="7"/>
    </row>
    <row r="85" spans="2:32" ht="15" thickBot="1" x14ac:dyDescent="0.3">
      <c r="B85" s="1107">
        <v>64</v>
      </c>
      <c r="C85" s="1108" t="s">
        <v>2540</v>
      </c>
      <c r="D85" s="1117" t="s">
        <v>2541</v>
      </c>
      <c r="E85" s="1118" t="s">
        <v>41</v>
      </c>
      <c r="F85" s="1119">
        <v>3</v>
      </c>
      <c r="G85" s="1120">
        <v>-2.4472413433280653E-2</v>
      </c>
      <c r="H85" s="1121">
        <v>-2.4459226318388944E-2</v>
      </c>
      <c r="I85" s="1121">
        <v>-2.3957975829452038E-2</v>
      </c>
      <c r="J85" s="1121">
        <v>-2.4119859943236319E-2</v>
      </c>
      <c r="K85" s="1122">
        <v>-2.4001829804856385E-2</v>
      </c>
      <c r="L85" s="35"/>
      <c r="M85" s="1123"/>
      <c r="N85" s="1124" t="s">
        <v>2419</v>
      </c>
      <c r="P85" s="43">
        <f xml:space="preserve"> IF( SUM( T85:X85 ) = 0, 0, $T$5 )</f>
        <v>0</v>
      </c>
      <c r="Q85" s="43">
        <f xml:space="preserve"> IF( SUM( AA85:AE85 ) = 0, 0, $AA$20 )</f>
        <v>0</v>
      </c>
      <c r="S85" s="7"/>
      <c r="T85" s="61">
        <f xml:space="preserve"> IF( ISNUMBER(G85), 0, 1 )</f>
        <v>0</v>
      </c>
      <c r="U85" s="61">
        <f xml:space="preserve"> IF( ISNUMBER(H85), 0, 1 )</f>
        <v>0</v>
      </c>
      <c r="V85" s="61">
        <f xml:space="preserve"> IF( ISNUMBER(I85), 0, 1 )</f>
        <v>0</v>
      </c>
      <c r="W85" s="61">
        <f xml:space="preserve"> IF( ISNUMBER(J85), 0, 1 )</f>
        <v>0</v>
      </c>
      <c r="X85" s="61">
        <f xml:space="preserve"> IF( ISNUMBER(K85), 0, 1 )</f>
        <v>0</v>
      </c>
      <c r="Y85" s="7"/>
      <c r="Z85" s="7"/>
      <c r="AA85" s="61">
        <f>IF( AND( ISNUMBER( G85), G85&lt;=0), 0, 1)</f>
        <v>0</v>
      </c>
      <c r="AB85" s="61">
        <f>IF( AND( ISNUMBER( H85), H85&lt;=0), 0, 1)</f>
        <v>0</v>
      </c>
      <c r="AC85" s="61">
        <f>IF( AND( ISNUMBER( I85), I85&lt;=0), 0, 1)</f>
        <v>0</v>
      </c>
      <c r="AD85" s="61">
        <f>IF( AND( ISNUMBER( J85), J85&lt;=0), 0, 1)</f>
        <v>0</v>
      </c>
      <c r="AE85" s="61">
        <f>IF( AND( ISNUMBER( K85), K85&lt;=0), 0, 1)</f>
        <v>0</v>
      </c>
      <c r="AF85" s="7"/>
    </row>
    <row r="86" spans="2:32" ht="15" thickBot="1" x14ac:dyDescent="0.3">
      <c r="B86" s="35"/>
      <c r="C86" s="35"/>
      <c r="D86" s="35"/>
      <c r="E86" s="35"/>
      <c r="F86" s="35"/>
      <c r="G86" s="35"/>
      <c r="H86" s="35"/>
      <c r="I86" s="35"/>
      <c r="J86" s="35"/>
      <c r="K86" s="35"/>
      <c r="L86" s="35"/>
      <c r="M86" s="120"/>
      <c r="N86" s="120"/>
      <c r="P86" s="43"/>
      <c r="Q86" s="567"/>
      <c r="S86" s="7"/>
      <c r="Y86" s="7"/>
      <c r="Z86" s="7"/>
      <c r="AF86" s="7"/>
    </row>
    <row r="87" spans="2:32" ht="15" thickBot="1" x14ac:dyDescent="0.25">
      <c r="B87" s="1054" t="s">
        <v>2227</v>
      </c>
      <c r="C87" s="1064" t="s">
        <v>2542</v>
      </c>
      <c r="D87" s="35"/>
      <c r="E87" s="35"/>
      <c r="F87" s="35"/>
      <c r="G87" s="35"/>
      <c r="H87" s="35"/>
      <c r="I87" s="35"/>
      <c r="J87" s="35"/>
      <c r="K87" s="35"/>
      <c r="L87" s="35"/>
      <c r="M87" s="120"/>
      <c r="N87" s="120"/>
      <c r="O87" s="1074"/>
      <c r="P87" s="43"/>
      <c r="Q87" s="567"/>
      <c r="S87" s="7"/>
      <c r="Y87" s="7"/>
      <c r="Z87" s="7"/>
      <c r="AF87" s="7"/>
    </row>
    <row r="88" spans="2:32" x14ac:dyDescent="0.2">
      <c r="B88" s="1065">
        <v>65</v>
      </c>
      <c r="C88" s="1066" t="s">
        <v>2543</v>
      </c>
      <c r="D88" s="1067" t="s">
        <v>2544</v>
      </c>
      <c r="E88" s="1068" t="s">
        <v>41</v>
      </c>
      <c r="F88" s="1069">
        <v>3</v>
      </c>
      <c r="G88" s="1125">
        <v>6.6164509885218992E-2</v>
      </c>
      <c r="H88" s="1126">
        <v>9.3415871790166499E-2</v>
      </c>
      <c r="I88" s="1126">
        <v>5.1153066192485705E-2</v>
      </c>
      <c r="J88" s="1126">
        <v>5.1153066192485705E-2</v>
      </c>
      <c r="K88" s="1127">
        <v>5.1153066192485705E-2</v>
      </c>
      <c r="L88" s="1128"/>
      <c r="M88" s="1073"/>
      <c r="N88" s="53" t="s">
        <v>2394</v>
      </c>
      <c r="O88" s="1074"/>
      <c r="P88" s="43">
        <f t="shared" ref="P88:P93" si="24" xml:space="preserve"> IF( SUM( T88:X88 ) = 0, 0, $T$5 )</f>
        <v>0</v>
      </c>
      <c r="Q88" s="43">
        <f t="shared" ref="Q88:Q93" si="25" xml:space="preserve"> IF( SUM( AA88:AE88 ) = 0, 0, $AA$7 )</f>
        <v>0</v>
      </c>
      <c r="S88" s="7"/>
      <c r="T88" s="61">
        <f t="shared" ref="T88:X89" si="26" xml:space="preserve"> IF( ISNUMBER(G88), 0, 1 )</f>
        <v>0</v>
      </c>
      <c r="U88" s="61">
        <f t="shared" si="26"/>
        <v>0</v>
      </c>
      <c r="V88" s="61">
        <f t="shared" si="26"/>
        <v>0</v>
      </c>
      <c r="W88" s="61">
        <f t="shared" si="26"/>
        <v>0</v>
      </c>
      <c r="X88" s="61">
        <f t="shared" si="26"/>
        <v>0</v>
      </c>
      <c r="Y88" s="7"/>
      <c r="Z88" s="7"/>
      <c r="AA88" s="61">
        <f t="shared" ref="AA88:AE93" si="27">IF( AND( ISNUMBER( G88), G88&gt;=0), 0, 1)</f>
        <v>0</v>
      </c>
      <c r="AB88" s="61">
        <f t="shared" si="27"/>
        <v>0</v>
      </c>
      <c r="AC88" s="61">
        <f t="shared" si="27"/>
        <v>0</v>
      </c>
      <c r="AD88" s="61">
        <f t="shared" si="27"/>
        <v>0</v>
      </c>
      <c r="AE88" s="61">
        <f t="shared" si="27"/>
        <v>0</v>
      </c>
      <c r="AF88" s="7"/>
    </row>
    <row r="89" spans="2:32" x14ac:dyDescent="0.2">
      <c r="B89" s="1075">
        <f>B88+1</f>
        <v>66</v>
      </c>
      <c r="C89" s="1076" t="s">
        <v>2545</v>
      </c>
      <c r="D89" s="1077" t="s">
        <v>2546</v>
      </c>
      <c r="E89" s="1078" t="s">
        <v>41</v>
      </c>
      <c r="F89" s="1079">
        <v>3</v>
      </c>
      <c r="G89" s="1129">
        <v>4.964918824147832E-3</v>
      </c>
      <c r="H89" s="1130">
        <v>1.6164851985597595E-3</v>
      </c>
      <c r="I89" s="1130">
        <v>8.3133524497359043E-3</v>
      </c>
      <c r="J89" s="1130">
        <v>8.3133524497359043E-3</v>
      </c>
      <c r="K89" s="1131">
        <v>8.3133524497359043E-3</v>
      </c>
      <c r="L89" s="1128"/>
      <c r="M89" s="91"/>
      <c r="N89" s="37" t="s">
        <v>2394</v>
      </c>
      <c r="O89" s="1074"/>
      <c r="P89" s="43">
        <f t="shared" si="24"/>
        <v>0</v>
      </c>
      <c r="Q89" s="43">
        <f t="shared" si="25"/>
        <v>0</v>
      </c>
      <c r="S89" s="7"/>
      <c r="T89" s="61">
        <f t="shared" si="26"/>
        <v>0</v>
      </c>
      <c r="U89" s="61">
        <f t="shared" si="26"/>
        <v>0</v>
      </c>
      <c r="V89" s="61">
        <f t="shared" si="26"/>
        <v>0</v>
      </c>
      <c r="W89" s="61">
        <f t="shared" si="26"/>
        <v>0</v>
      </c>
      <c r="X89" s="61">
        <f t="shared" si="26"/>
        <v>0</v>
      </c>
      <c r="Y89" s="7"/>
      <c r="Z89" s="7"/>
      <c r="AA89" s="61">
        <f t="shared" si="27"/>
        <v>0</v>
      </c>
      <c r="AB89" s="61">
        <f t="shared" si="27"/>
        <v>0</v>
      </c>
      <c r="AC89" s="61">
        <f t="shared" si="27"/>
        <v>0</v>
      </c>
      <c r="AD89" s="61">
        <f t="shared" si="27"/>
        <v>0</v>
      </c>
      <c r="AE89" s="61">
        <f t="shared" si="27"/>
        <v>0</v>
      </c>
      <c r="AF89" s="7"/>
    </row>
    <row r="90" spans="2:32" x14ac:dyDescent="0.2">
      <c r="B90" s="1075">
        <f>B89+1</f>
        <v>67</v>
      </c>
      <c r="C90" s="1076" t="s">
        <v>2547</v>
      </c>
      <c r="D90" s="1077" t="s">
        <v>2548</v>
      </c>
      <c r="E90" s="1078" t="s">
        <v>41</v>
      </c>
      <c r="F90" s="1079">
        <v>3</v>
      </c>
      <c r="G90" s="1009">
        <v>2.8599355388657186E-2</v>
      </c>
      <c r="H90" s="1005">
        <v>3.6757022246449049E-2</v>
      </c>
      <c r="I90" s="1005">
        <v>3.6412894245699615E-2</v>
      </c>
      <c r="J90" s="1005">
        <v>3.2559969714037851E-2</v>
      </c>
      <c r="K90" s="1013">
        <v>1.2659599145615217E-2</v>
      </c>
      <c r="L90" s="1128"/>
      <c r="M90" s="91"/>
      <c r="N90" s="37" t="s">
        <v>2394</v>
      </c>
      <c r="O90" s="1074"/>
      <c r="P90" s="43">
        <f t="shared" si="24"/>
        <v>0</v>
      </c>
      <c r="Q90" s="43">
        <f t="shared" si="25"/>
        <v>0</v>
      </c>
      <c r="S90" s="7"/>
      <c r="T90" s="61">
        <f>IF('[3]Validation flags'!$H$3=1,0, IF( ISNUMBER(G90), 0, 1 ))</f>
        <v>0</v>
      </c>
      <c r="U90" s="61">
        <f>IF('[3]Validation flags'!$H$3=1,0, IF( ISNUMBER(H90), 0, 1 ))</f>
        <v>0</v>
      </c>
      <c r="V90" s="61">
        <f>IF('[3]Validation flags'!$H$3=1,0, IF( ISNUMBER(I90), 0, 1 ))</f>
        <v>0</v>
      </c>
      <c r="W90" s="61">
        <f>IF('[3]Validation flags'!$H$3=1,0, IF( ISNUMBER(J90), 0, 1 ))</f>
        <v>0</v>
      </c>
      <c r="X90" s="61">
        <f>IF('[3]Validation flags'!$H$3=1,0, IF( ISNUMBER(K90), 0, 1 ))</f>
        <v>0</v>
      </c>
      <c r="Y90" s="7"/>
      <c r="Z90" s="7"/>
      <c r="AA90" s="61">
        <f t="shared" si="27"/>
        <v>0</v>
      </c>
      <c r="AB90" s="61">
        <f t="shared" si="27"/>
        <v>0</v>
      </c>
      <c r="AC90" s="61">
        <f t="shared" si="27"/>
        <v>0</v>
      </c>
      <c r="AD90" s="61">
        <f t="shared" si="27"/>
        <v>0</v>
      </c>
      <c r="AE90" s="61">
        <f t="shared" si="27"/>
        <v>0</v>
      </c>
      <c r="AF90" s="7"/>
    </row>
    <row r="91" spans="2:32" x14ac:dyDescent="0.2">
      <c r="B91" s="1075">
        <f>B90+1</f>
        <v>68</v>
      </c>
      <c r="C91" s="1076" t="s">
        <v>2549</v>
      </c>
      <c r="D91" s="1077" t="s">
        <v>2550</v>
      </c>
      <c r="E91" s="1078" t="s">
        <v>41</v>
      </c>
      <c r="F91" s="1079">
        <v>3</v>
      </c>
      <c r="G91" s="463">
        <v>0</v>
      </c>
      <c r="H91" s="451">
        <v>0</v>
      </c>
      <c r="I91" s="451">
        <v>0</v>
      </c>
      <c r="J91" s="451">
        <v>0</v>
      </c>
      <c r="K91" s="580">
        <v>0</v>
      </c>
      <c r="L91" s="1128"/>
      <c r="M91" s="91"/>
      <c r="N91" s="37" t="s">
        <v>2394</v>
      </c>
      <c r="O91" s="1074"/>
      <c r="P91" s="43">
        <f t="shared" si="24"/>
        <v>0</v>
      </c>
      <c r="Q91" s="43">
        <f t="shared" si="25"/>
        <v>0</v>
      </c>
      <c r="S91" s="7"/>
      <c r="T91" s="61">
        <f>IF('[3]Validation flags'!$H$3=1,0, IF( ISNUMBER(G91), 0, 1 ))</f>
        <v>0</v>
      </c>
      <c r="U91" s="61">
        <f>IF('[3]Validation flags'!$H$3=1,0, IF( ISNUMBER(H91), 0, 1 ))</f>
        <v>0</v>
      </c>
      <c r="V91" s="61">
        <f>IF('[3]Validation flags'!$H$3=1,0, IF( ISNUMBER(I91), 0, 1 ))</f>
        <v>0</v>
      </c>
      <c r="W91" s="61">
        <f>IF('[3]Validation flags'!$H$3=1,0, IF( ISNUMBER(J91), 0, 1 ))</f>
        <v>0</v>
      </c>
      <c r="X91" s="61">
        <f>IF('[3]Validation flags'!$H$3=1,0, IF( ISNUMBER(K91), 0, 1 ))</f>
        <v>0</v>
      </c>
      <c r="Y91" s="7"/>
      <c r="Z91" s="7"/>
      <c r="AA91" s="61">
        <f t="shared" si="27"/>
        <v>0</v>
      </c>
      <c r="AB91" s="61">
        <f t="shared" si="27"/>
        <v>0</v>
      </c>
      <c r="AC91" s="61">
        <f t="shared" si="27"/>
        <v>0</v>
      </c>
      <c r="AD91" s="61">
        <f t="shared" si="27"/>
        <v>0</v>
      </c>
      <c r="AE91" s="61">
        <f t="shared" si="27"/>
        <v>0</v>
      </c>
      <c r="AF91" s="7"/>
    </row>
    <row r="92" spans="2:32" x14ac:dyDescent="0.2">
      <c r="B92" s="1075">
        <f>B91+1</f>
        <v>69</v>
      </c>
      <c r="C92" s="1076" t="s">
        <v>2551</v>
      </c>
      <c r="D92" s="1077" t="s">
        <v>2552</v>
      </c>
      <c r="E92" s="1078" t="s">
        <v>41</v>
      </c>
      <c r="F92" s="1079">
        <v>3</v>
      </c>
      <c r="G92" s="463">
        <v>0</v>
      </c>
      <c r="H92" s="451">
        <v>0</v>
      </c>
      <c r="I92" s="451">
        <v>0</v>
      </c>
      <c r="J92" s="451">
        <v>0</v>
      </c>
      <c r="K92" s="580">
        <v>0</v>
      </c>
      <c r="L92" s="35"/>
      <c r="M92" s="91"/>
      <c r="N92" s="37" t="s">
        <v>2394</v>
      </c>
      <c r="O92" s="1074"/>
      <c r="P92" s="43">
        <f t="shared" si="24"/>
        <v>0</v>
      </c>
      <c r="Q92" s="43">
        <f t="shared" si="25"/>
        <v>0</v>
      </c>
      <c r="S92" s="7"/>
      <c r="T92" s="61">
        <f>IF('[3]Validation flags'!$B$3="Thames Water", IF( ISNUMBER(G92), 0, 1 ),0)</f>
        <v>0</v>
      </c>
      <c r="U92" s="61">
        <f>IF('[3]Validation flags'!$B$3="Thames Water", IF( ISNUMBER(H92), 0, 1 ),0)</f>
        <v>0</v>
      </c>
      <c r="V92" s="61">
        <f>IF('[3]Validation flags'!$B$3="Thames Water", IF( ISNUMBER(I92), 0, 1 ),0)</f>
        <v>0</v>
      </c>
      <c r="W92" s="61">
        <f>IF('[3]Validation flags'!$B$3="Thames Water", IF( ISNUMBER(J92), 0, 1 ),0)</f>
        <v>0</v>
      </c>
      <c r="X92" s="61">
        <f>IF('[3]Validation flags'!$B$3="Thames Water", IF( ISNUMBER(K92), 0, 1 ),0)</f>
        <v>0</v>
      </c>
      <c r="Y92" s="7"/>
      <c r="Z92" s="7"/>
      <c r="AA92" s="61">
        <f t="shared" si="27"/>
        <v>0</v>
      </c>
      <c r="AB92" s="61">
        <f t="shared" si="27"/>
        <v>0</v>
      </c>
      <c r="AC92" s="61">
        <f t="shared" si="27"/>
        <v>0</v>
      </c>
      <c r="AD92" s="61">
        <f t="shared" si="27"/>
        <v>0</v>
      </c>
      <c r="AE92" s="61">
        <f t="shared" si="27"/>
        <v>0</v>
      </c>
      <c r="AF92" s="7"/>
    </row>
    <row r="93" spans="2:32" ht="15" thickBot="1" x14ac:dyDescent="0.25">
      <c r="B93" s="1107">
        <f>B92+1</f>
        <v>70</v>
      </c>
      <c r="C93" s="1132" t="s">
        <v>2553</v>
      </c>
      <c r="D93" s="1109" t="s">
        <v>2554</v>
      </c>
      <c r="E93" s="1110" t="s">
        <v>41</v>
      </c>
      <c r="F93" s="1111">
        <v>3</v>
      </c>
      <c r="G93" s="1133">
        <v>1.7231112060790959E-2</v>
      </c>
      <c r="H93" s="1134">
        <v>1.6186802238924828E-2</v>
      </c>
      <c r="I93" s="1134">
        <v>1.5142492417058725E-2</v>
      </c>
      <c r="J93" s="1134">
        <v>1.4098182595192589E-2</v>
      </c>
      <c r="K93" s="1135">
        <v>1.3053872773326482E-2</v>
      </c>
      <c r="L93" s="35"/>
      <c r="M93" s="1091"/>
      <c r="N93" s="1115" t="s">
        <v>2394</v>
      </c>
      <c r="O93" s="1074"/>
      <c r="P93" s="43">
        <f t="shared" si="24"/>
        <v>0</v>
      </c>
      <c r="Q93" s="43">
        <f t="shared" si="25"/>
        <v>0</v>
      </c>
      <c r="S93" s="7"/>
      <c r="T93" s="61">
        <f xml:space="preserve"> IF( ISNUMBER(G93), 0, 1 )</f>
        <v>0</v>
      </c>
      <c r="U93" s="61">
        <f xml:space="preserve"> IF( ISNUMBER(H93), 0, 1 )</f>
        <v>0</v>
      </c>
      <c r="V93" s="61">
        <f xml:space="preserve"> IF( ISNUMBER(I93), 0, 1 )</f>
        <v>0</v>
      </c>
      <c r="W93" s="61">
        <f xml:space="preserve"> IF( ISNUMBER(J93), 0, 1 )</f>
        <v>0</v>
      </c>
      <c r="X93" s="61">
        <f xml:space="preserve"> IF( ISNUMBER(K93), 0, 1 )</f>
        <v>0</v>
      </c>
      <c r="Y93" s="7"/>
      <c r="Z93" s="7"/>
      <c r="AA93" s="61">
        <f t="shared" si="27"/>
        <v>0</v>
      </c>
      <c r="AB93" s="61">
        <f t="shared" si="27"/>
        <v>0</v>
      </c>
      <c r="AC93" s="61">
        <f t="shared" si="27"/>
        <v>0</v>
      </c>
      <c r="AD93" s="61">
        <f t="shared" si="27"/>
        <v>0</v>
      </c>
      <c r="AE93" s="61">
        <f t="shared" si="27"/>
        <v>0</v>
      </c>
      <c r="AF93" s="7"/>
    </row>
    <row r="94" spans="2:32" ht="15" thickBot="1" x14ac:dyDescent="0.3">
      <c r="B94" s="35"/>
      <c r="C94" s="35"/>
      <c r="D94" s="35"/>
      <c r="E94" s="35"/>
      <c r="F94" s="35"/>
      <c r="G94" s="35"/>
      <c r="H94" s="35"/>
      <c r="I94" s="35"/>
      <c r="J94" s="35"/>
      <c r="K94" s="35"/>
      <c r="L94" s="35"/>
      <c r="M94" s="120"/>
      <c r="N94" s="120"/>
      <c r="P94" s="43"/>
      <c r="Q94" s="567"/>
      <c r="S94" s="7"/>
      <c r="T94" s="60"/>
      <c r="U94" s="60"/>
      <c r="V94" s="60"/>
      <c r="W94" s="60"/>
      <c r="X94" s="60"/>
      <c r="Y94" s="7"/>
      <c r="Z94" s="7"/>
      <c r="AA94" s="60"/>
      <c r="AB94" s="60"/>
      <c r="AC94" s="60"/>
      <c r="AD94" s="60"/>
      <c r="AE94" s="60"/>
      <c r="AF94" s="7"/>
    </row>
    <row r="95" spans="2:32" ht="15" thickBot="1" x14ac:dyDescent="0.3">
      <c r="B95" s="1054" t="s">
        <v>2248</v>
      </c>
      <c r="C95" s="1064" t="s">
        <v>2555</v>
      </c>
      <c r="D95" s="35"/>
      <c r="E95" s="35"/>
      <c r="F95" s="35"/>
      <c r="G95" s="35"/>
      <c r="H95" s="35"/>
      <c r="I95" s="35"/>
      <c r="J95" s="35"/>
      <c r="K95" s="35"/>
      <c r="L95" s="35"/>
      <c r="M95" s="120"/>
      <c r="N95" s="120"/>
      <c r="P95" s="43"/>
      <c r="Q95" s="567"/>
      <c r="S95" s="7"/>
      <c r="T95" s="60"/>
      <c r="U95" s="60"/>
      <c r="V95" s="60"/>
      <c r="W95" s="60"/>
      <c r="X95" s="60"/>
      <c r="Y95" s="7"/>
      <c r="Z95" s="7"/>
      <c r="AA95" s="60"/>
      <c r="AB95" s="60"/>
      <c r="AC95" s="60"/>
      <c r="AD95" s="60"/>
      <c r="AE95" s="60"/>
      <c r="AF95" s="7"/>
    </row>
    <row r="96" spans="2:32" x14ac:dyDescent="0.25">
      <c r="B96" s="1065">
        <v>71</v>
      </c>
      <c r="C96" s="1066" t="s">
        <v>2556</v>
      </c>
      <c r="D96" s="1067" t="s">
        <v>2557</v>
      </c>
      <c r="E96" s="1068" t="s">
        <v>41</v>
      </c>
      <c r="F96" s="1069">
        <v>3</v>
      </c>
      <c r="G96" s="1125">
        <v>-0.44010363610485526</v>
      </c>
      <c r="H96" s="1126">
        <v>-0.42242289787942328</v>
      </c>
      <c r="I96" s="1126">
        <v>-0.43623005248587193</v>
      </c>
      <c r="J96" s="1126">
        <v>-0.38142583775238781</v>
      </c>
      <c r="K96" s="1127">
        <v>-0.37324813765365944</v>
      </c>
      <c r="L96" s="35"/>
      <c r="M96" s="1073"/>
      <c r="N96" s="53" t="s">
        <v>2419</v>
      </c>
      <c r="P96" s="43">
        <f t="shared" ref="P96:P101" si="28" xml:space="preserve"> IF( SUM( T96:X96 ) = 0, 0, $T$5 )</f>
        <v>0</v>
      </c>
      <c r="Q96" s="43">
        <f t="shared" ref="Q96:Q101" si="29" xml:space="preserve"> IF( SUM( AA96:AE96 ) = 0, 0, $AA$20 )</f>
        <v>0</v>
      </c>
      <c r="S96" s="7"/>
      <c r="T96" s="61">
        <f t="shared" ref="T96:X97" si="30" xml:space="preserve"> IF( ISNUMBER(G96), 0, 1 )</f>
        <v>0</v>
      </c>
      <c r="U96" s="61">
        <f t="shared" si="30"/>
        <v>0</v>
      </c>
      <c r="V96" s="61">
        <f t="shared" si="30"/>
        <v>0</v>
      </c>
      <c r="W96" s="61">
        <f t="shared" si="30"/>
        <v>0</v>
      </c>
      <c r="X96" s="61">
        <f t="shared" si="30"/>
        <v>0</v>
      </c>
      <c r="Y96" s="7"/>
      <c r="Z96" s="7"/>
      <c r="AA96" s="61">
        <f t="shared" ref="AA96:AE101" si="31">IF( AND( ISNUMBER( G96), G96&lt;=0), 0, 1)</f>
        <v>0</v>
      </c>
      <c r="AB96" s="61">
        <f t="shared" si="31"/>
        <v>0</v>
      </c>
      <c r="AC96" s="61">
        <f t="shared" si="31"/>
        <v>0</v>
      </c>
      <c r="AD96" s="61">
        <f t="shared" si="31"/>
        <v>0</v>
      </c>
      <c r="AE96" s="61">
        <f t="shared" si="31"/>
        <v>0</v>
      </c>
      <c r="AF96" s="7"/>
    </row>
    <row r="97" spans="2:32" x14ac:dyDescent="0.25">
      <c r="B97" s="1075">
        <f>B96+1</f>
        <v>72</v>
      </c>
      <c r="C97" s="1076" t="s">
        <v>2558</v>
      </c>
      <c r="D97" s="1077" t="s">
        <v>2559</v>
      </c>
      <c r="E97" s="1078" t="s">
        <v>41</v>
      </c>
      <c r="F97" s="1079">
        <v>3</v>
      </c>
      <c r="G97" s="1129">
        <v>-0.29971604855257283</v>
      </c>
      <c r="H97" s="1130">
        <v>-0.2657350896642442</v>
      </c>
      <c r="I97" s="1130">
        <v>-0.31027159052806158</v>
      </c>
      <c r="J97" s="1130">
        <v>-0.25704884262888217</v>
      </c>
      <c r="K97" s="1131">
        <v>-0.25045260936445835</v>
      </c>
      <c r="L97" s="35"/>
      <c r="M97" s="91"/>
      <c r="N97" s="1082" t="s">
        <v>2419</v>
      </c>
      <c r="P97" s="43">
        <f t="shared" si="28"/>
        <v>0</v>
      </c>
      <c r="Q97" s="43">
        <f t="shared" si="29"/>
        <v>0</v>
      </c>
      <c r="S97" s="7"/>
      <c r="T97" s="61">
        <f t="shared" si="30"/>
        <v>0</v>
      </c>
      <c r="U97" s="61">
        <f t="shared" si="30"/>
        <v>0</v>
      </c>
      <c r="V97" s="61">
        <f t="shared" si="30"/>
        <v>0</v>
      </c>
      <c r="W97" s="61">
        <f t="shared" si="30"/>
        <v>0</v>
      </c>
      <c r="X97" s="61">
        <f t="shared" si="30"/>
        <v>0</v>
      </c>
      <c r="Y97" s="7"/>
      <c r="Z97" s="7"/>
      <c r="AA97" s="61">
        <f t="shared" si="31"/>
        <v>0</v>
      </c>
      <c r="AB97" s="61">
        <f t="shared" si="31"/>
        <v>0</v>
      </c>
      <c r="AC97" s="61">
        <f t="shared" si="31"/>
        <v>0</v>
      </c>
      <c r="AD97" s="61">
        <f t="shared" si="31"/>
        <v>0</v>
      </c>
      <c r="AE97" s="61">
        <f t="shared" si="31"/>
        <v>0</v>
      </c>
      <c r="AF97" s="7"/>
    </row>
    <row r="98" spans="2:32" x14ac:dyDescent="0.25">
      <c r="B98" s="1075">
        <f>B97+1</f>
        <v>73</v>
      </c>
      <c r="C98" s="1076" t="s">
        <v>2560</v>
      </c>
      <c r="D98" s="1077" t="s">
        <v>2561</v>
      </c>
      <c r="E98" s="1078" t="s">
        <v>41</v>
      </c>
      <c r="F98" s="1079">
        <v>3</v>
      </c>
      <c r="G98" s="1009">
        <v>-9.3980584186084432E-2</v>
      </c>
      <c r="H98" s="1005">
        <v>-0.10691447894779432</v>
      </c>
      <c r="I98" s="1005">
        <v>-0.10725054698891798</v>
      </c>
      <c r="J98" s="1005">
        <v>-0.11428061353962142</v>
      </c>
      <c r="K98" s="1013">
        <v>-8.7006420327251976E-2</v>
      </c>
      <c r="L98" s="35"/>
      <c r="M98" s="91"/>
      <c r="N98" s="1082" t="s">
        <v>2419</v>
      </c>
      <c r="P98" s="43">
        <f t="shared" si="28"/>
        <v>0</v>
      </c>
      <c r="Q98" s="43">
        <f t="shared" si="29"/>
        <v>0</v>
      </c>
      <c r="S98" s="7"/>
      <c r="T98" s="61">
        <f>IF('[3]Validation flags'!$H$3=1,0, IF( ISNUMBER(G98), 0, 1 ))</f>
        <v>0</v>
      </c>
      <c r="U98" s="61">
        <f>IF('[3]Validation flags'!$H$3=1,0, IF( ISNUMBER(H98), 0, 1 ))</f>
        <v>0</v>
      </c>
      <c r="V98" s="61">
        <f>IF('[3]Validation flags'!$H$3=1,0, IF( ISNUMBER(I98), 0, 1 ))</f>
        <v>0</v>
      </c>
      <c r="W98" s="61">
        <f>IF('[3]Validation flags'!$H$3=1,0, IF( ISNUMBER(J98), 0, 1 ))</f>
        <v>0</v>
      </c>
      <c r="X98" s="61">
        <f>IF('[3]Validation flags'!$H$3=1,0, IF( ISNUMBER(K98), 0, 1 ))</f>
        <v>0</v>
      </c>
      <c r="Y98" s="7"/>
      <c r="Z98" s="7"/>
      <c r="AA98" s="61">
        <f t="shared" si="31"/>
        <v>0</v>
      </c>
      <c r="AB98" s="61">
        <f t="shared" si="31"/>
        <v>0</v>
      </c>
      <c r="AC98" s="61">
        <f t="shared" si="31"/>
        <v>0</v>
      </c>
      <c r="AD98" s="61">
        <f t="shared" si="31"/>
        <v>0</v>
      </c>
      <c r="AE98" s="61">
        <f t="shared" si="31"/>
        <v>0</v>
      </c>
      <c r="AF98" s="7"/>
    </row>
    <row r="99" spans="2:32" x14ac:dyDescent="0.25">
      <c r="B99" s="1075">
        <f>B98+1</f>
        <v>74</v>
      </c>
      <c r="C99" s="1076" t="s">
        <v>2562</v>
      </c>
      <c r="D99" s="1077" t="s">
        <v>2563</v>
      </c>
      <c r="E99" s="1078" t="s">
        <v>41</v>
      </c>
      <c r="F99" s="1079">
        <v>3</v>
      </c>
      <c r="G99" s="463">
        <v>0</v>
      </c>
      <c r="H99" s="451">
        <v>0</v>
      </c>
      <c r="I99" s="451">
        <v>0</v>
      </c>
      <c r="J99" s="451">
        <v>0</v>
      </c>
      <c r="K99" s="580">
        <v>0</v>
      </c>
      <c r="L99" s="35"/>
      <c r="M99" s="91"/>
      <c r="N99" s="1082" t="s">
        <v>2419</v>
      </c>
      <c r="P99" s="43">
        <f t="shared" si="28"/>
        <v>0</v>
      </c>
      <c r="Q99" s="43">
        <f t="shared" si="29"/>
        <v>0</v>
      </c>
      <c r="S99" s="7"/>
      <c r="T99" s="61">
        <f>IF('[3]Validation flags'!$H$3=1,0, IF( ISNUMBER(G99), 0, 1 ))</f>
        <v>0</v>
      </c>
      <c r="U99" s="61">
        <f>IF('[3]Validation flags'!$H$3=1,0, IF( ISNUMBER(H99), 0, 1 ))</f>
        <v>0</v>
      </c>
      <c r="V99" s="61">
        <f>IF('[3]Validation flags'!$H$3=1,0, IF( ISNUMBER(I99), 0, 1 ))</f>
        <v>0</v>
      </c>
      <c r="W99" s="61">
        <f>IF('[3]Validation flags'!$H$3=1,0, IF( ISNUMBER(J99), 0, 1 ))</f>
        <v>0</v>
      </c>
      <c r="X99" s="61">
        <f>IF('[3]Validation flags'!$H$3=1,0, IF( ISNUMBER(K99), 0, 1 ))</f>
        <v>0</v>
      </c>
      <c r="Y99" s="7"/>
      <c r="Z99" s="7"/>
      <c r="AA99" s="61">
        <f t="shared" si="31"/>
        <v>0</v>
      </c>
      <c r="AB99" s="61">
        <f t="shared" si="31"/>
        <v>0</v>
      </c>
      <c r="AC99" s="61">
        <f t="shared" si="31"/>
        <v>0</v>
      </c>
      <c r="AD99" s="61">
        <f t="shared" si="31"/>
        <v>0</v>
      </c>
      <c r="AE99" s="61">
        <f t="shared" si="31"/>
        <v>0</v>
      </c>
      <c r="AF99" s="7"/>
    </row>
    <row r="100" spans="2:32" x14ac:dyDescent="0.25">
      <c r="B100" s="1075">
        <f>B99+1</f>
        <v>75</v>
      </c>
      <c r="C100" s="1076" t="s">
        <v>2564</v>
      </c>
      <c r="D100" s="1077" t="s">
        <v>2565</v>
      </c>
      <c r="E100" s="1078" t="s">
        <v>41</v>
      </c>
      <c r="F100" s="1079">
        <v>3</v>
      </c>
      <c r="G100" s="463">
        <v>0</v>
      </c>
      <c r="H100" s="451">
        <v>0</v>
      </c>
      <c r="I100" s="451">
        <v>0</v>
      </c>
      <c r="J100" s="451">
        <v>0</v>
      </c>
      <c r="K100" s="580">
        <v>0</v>
      </c>
      <c r="L100" s="35"/>
      <c r="M100" s="91"/>
      <c r="N100" s="1082" t="s">
        <v>2419</v>
      </c>
      <c r="P100" s="43">
        <f t="shared" si="28"/>
        <v>0</v>
      </c>
      <c r="Q100" s="43">
        <f t="shared" si="29"/>
        <v>0</v>
      </c>
      <c r="S100" s="7"/>
      <c r="T100" s="61">
        <f>IF('[3]Validation flags'!$B$3="Thames Water", IF( ISNUMBER(G100), 0, 1 ),0)</f>
        <v>0</v>
      </c>
      <c r="U100" s="61">
        <f>IF('[3]Validation flags'!$B$3="Thames Water", IF( ISNUMBER(H100), 0, 1 ),0)</f>
        <v>0</v>
      </c>
      <c r="V100" s="61">
        <f>IF('[3]Validation flags'!$B$3="Thames Water", IF( ISNUMBER(I100), 0, 1 ),0)</f>
        <v>0</v>
      </c>
      <c r="W100" s="61">
        <f>IF('[3]Validation flags'!$B$3="Thames Water", IF( ISNUMBER(J100), 0, 1 ),0)</f>
        <v>0</v>
      </c>
      <c r="X100" s="61">
        <f>IF('[3]Validation flags'!$B$3="Thames Water", IF( ISNUMBER(K100), 0, 1 ),0)</f>
        <v>0</v>
      </c>
      <c r="Y100" s="7"/>
      <c r="Z100" s="7"/>
      <c r="AA100" s="61">
        <f t="shared" si="31"/>
        <v>0</v>
      </c>
      <c r="AB100" s="61">
        <f t="shared" si="31"/>
        <v>0</v>
      </c>
      <c r="AC100" s="61">
        <f t="shared" si="31"/>
        <v>0</v>
      </c>
      <c r="AD100" s="61">
        <f t="shared" si="31"/>
        <v>0</v>
      </c>
      <c r="AE100" s="61">
        <f t="shared" si="31"/>
        <v>0</v>
      </c>
      <c r="AF100" s="7"/>
    </row>
    <row r="101" spans="2:32" ht="15" thickBot="1" x14ac:dyDescent="0.3">
      <c r="B101" s="1107">
        <f>B100+1</f>
        <v>76</v>
      </c>
      <c r="C101" s="1132" t="s">
        <v>2566</v>
      </c>
      <c r="D101" s="1109" t="s">
        <v>2567</v>
      </c>
      <c r="E101" s="1110" t="s">
        <v>41</v>
      </c>
      <c r="F101" s="1111">
        <v>3</v>
      </c>
      <c r="G101" s="1133">
        <v>0</v>
      </c>
      <c r="H101" s="1134">
        <v>-3.3403227544741301E-2</v>
      </c>
      <c r="I101" s="1134">
        <v>-4.8434679939874874E-2</v>
      </c>
      <c r="J101" s="1134">
        <v>-4.5094357185400787E-2</v>
      </c>
      <c r="K101" s="1135">
        <v>-4.1754034430926609E-2</v>
      </c>
      <c r="L101" s="35"/>
      <c r="M101" s="1091"/>
      <c r="N101" s="1092" t="s">
        <v>2419</v>
      </c>
      <c r="P101" s="43">
        <f t="shared" si="28"/>
        <v>0</v>
      </c>
      <c r="Q101" s="43">
        <f t="shared" si="29"/>
        <v>0</v>
      </c>
      <c r="S101" s="7"/>
      <c r="T101" s="61">
        <f xml:space="preserve"> IF( ISNUMBER(G101), 0, 1 )</f>
        <v>0</v>
      </c>
      <c r="U101" s="61">
        <f xml:space="preserve"> IF( ISNUMBER(H101), 0, 1 )</f>
        <v>0</v>
      </c>
      <c r="V101" s="61">
        <f xml:space="preserve"> IF( ISNUMBER(I101), 0, 1 )</f>
        <v>0</v>
      </c>
      <c r="W101" s="61">
        <f xml:space="preserve"> IF( ISNUMBER(J101), 0, 1 )</f>
        <v>0</v>
      </c>
      <c r="X101" s="61">
        <f xml:space="preserve"> IF( ISNUMBER(K101), 0, 1 )</f>
        <v>0</v>
      </c>
      <c r="Y101" s="7"/>
      <c r="Z101" s="7"/>
      <c r="AA101" s="61">
        <f t="shared" si="31"/>
        <v>0</v>
      </c>
      <c r="AB101" s="61">
        <f t="shared" si="31"/>
        <v>0</v>
      </c>
      <c r="AC101" s="61">
        <f t="shared" si="31"/>
        <v>0</v>
      </c>
      <c r="AD101" s="61">
        <f t="shared" si="31"/>
        <v>0</v>
      </c>
      <c r="AE101" s="61">
        <f t="shared" si="31"/>
        <v>0</v>
      </c>
      <c r="AF101" s="7"/>
    </row>
    <row r="102" spans="2:32" ht="15" thickBot="1" x14ac:dyDescent="0.3">
      <c r="B102" s="35"/>
      <c r="C102" s="35"/>
      <c r="D102" s="35"/>
      <c r="E102" s="35"/>
      <c r="F102" s="35"/>
      <c r="G102" s="35"/>
      <c r="H102" s="35"/>
      <c r="I102" s="35"/>
      <c r="J102" s="35"/>
      <c r="K102" s="35"/>
      <c r="L102" s="35"/>
      <c r="M102" s="120"/>
      <c r="N102" s="120"/>
      <c r="P102" s="43"/>
      <c r="Q102" s="567"/>
      <c r="S102" s="7"/>
      <c r="Y102" s="7"/>
      <c r="Z102" s="7"/>
      <c r="AF102" s="7"/>
    </row>
    <row r="103" spans="2:32" ht="15" thickBot="1" x14ac:dyDescent="0.25">
      <c r="B103" s="1054" t="s">
        <v>2269</v>
      </c>
      <c r="C103" s="1064" t="s">
        <v>2568</v>
      </c>
      <c r="D103" s="35"/>
      <c r="E103" s="35"/>
      <c r="F103" s="35"/>
      <c r="G103" s="35"/>
      <c r="H103" s="35"/>
      <c r="I103" s="35"/>
      <c r="J103" s="35"/>
      <c r="K103" s="35"/>
      <c r="L103" s="35"/>
      <c r="M103" s="120"/>
      <c r="N103" s="120"/>
      <c r="O103" s="1074"/>
      <c r="P103" s="43"/>
      <c r="Q103" s="567"/>
      <c r="S103" s="7"/>
      <c r="Y103" s="7"/>
      <c r="Z103" s="7"/>
      <c r="AF103" s="7"/>
    </row>
    <row r="104" spans="2:32" x14ac:dyDescent="0.2">
      <c r="B104" s="1065">
        <v>77</v>
      </c>
      <c r="C104" s="1066" t="s">
        <v>2569</v>
      </c>
      <c r="D104" s="1067" t="s">
        <v>2570</v>
      </c>
      <c r="E104" s="1068" t="s">
        <v>41</v>
      </c>
      <c r="F104" s="1069">
        <v>3</v>
      </c>
      <c r="G104" s="1125">
        <v>8.5999999999999993E-2</v>
      </c>
      <c r="H104" s="1126">
        <v>8.4000000000000005E-2</v>
      </c>
      <c r="I104" s="1126">
        <v>8.3000000000000004E-2</v>
      </c>
      <c r="J104" s="1126">
        <v>8.1000000000000003E-2</v>
      </c>
      <c r="K104" s="1127">
        <v>0.08</v>
      </c>
      <c r="L104" s="35"/>
      <c r="M104" s="1073"/>
      <c r="N104" s="53" t="s">
        <v>2394</v>
      </c>
      <c r="O104" s="1074"/>
      <c r="P104" s="43">
        <f xml:space="preserve"> IF( SUM( T104:X104 ) = 0, 0, $T$5 )</f>
        <v>0</v>
      </c>
      <c r="Q104" s="43">
        <f xml:space="preserve"> IF( SUM( AA104:AE104 ) = 0, 0, $AA$7 )</f>
        <v>0</v>
      </c>
      <c r="S104" s="7"/>
      <c r="T104" s="61">
        <f t="shared" ref="T104:X106" si="32" xml:space="preserve"> IF( ISNUMBER(G104), 0, 1 )</f>
        <v>0</v>
      </c>
      <c r="U104" s="61">
        <f t="shared" si="32"/>
        <v>0</v>
      </c>
      <c r="V104" s="61">
        <f t="shared" si="32"/>
        <v>0</v>
      </c>
      <c r="W104" s="61">
        <f t="shared" si="32"/>
        <v>0</v>
      </c>
      <c r="X104" s="61">
        <f t="shared" si="32"/>
        <v>0</v>
      </c>
      <c r="Y104" s="7"/>
      <c r="Z104" s="7"/>
      <c r="AA104" s="61">
        <f t="shared" ref="AA104:AE106" si="33">IF( AND( ISNUMBER( G104), G104&gt;=0), 0, 1)</f>
        <v>0</v>
      </c>
      <c r="AB104" s="61">
        <f t="shared" si="33"/>
        <v>0</v>
      </c>
      <c r="AC104" s="61">
        <f t="shared" si="33"/>
        <v>0</v>
      </c>
      <c r="AD104" s="61">
        <f t="shared" si="33"/>
        <v>0</v>
      </c>
      <c r="AE104" s="61">
        <f t="shared" si="33"/>
        <v>0</v>
      </c>
      <c r="AF104" s="7"/>
    </row>
    <row r="105" spans="2:32" x14ac:dyDescent="0.2">
      <c r="B105" s="1075">
        <f>B104+1</f>
        <v>78</v>
      </c>
      <c r="C105" s="1076" t="s">
        <v>2571</v>
      </c>
      <c r="D105" s="1077" t="s">
        <v>2572</v>
      </c>
      <c r="E105" s="1078" t="s">
        <v>41</v>
      </c>
      <c r="F105" s="1079">
        <v>3</v>
      </c>
      <c r="G105" s="1080">
        <v>1.2431732913163816E-2</v>
      </c>
      <c r="H105" s="156">
        <v>1.3171399352468881E-2</v>
      </c>
      <c r="I105" s="156">
        <v>1.39497579018767E-2</v>
      </c>
      <c r="J105" s="156">
        <v>1.4211888432276443E-2</v>
      </c>
      <c r="K105" s="1081">
        <v>1.4448627343037541E-2</v>
      </c>
      <c r="L105" s="35"/>
      <c r="M105" s="91"/>
      <c r="N105" s="1082" t="s">
        <v>2394</v>
      </c>
      <c r="O105" s="1074"/>
      <c r="P105" s="43">
        <f xml:space="preserve"> IF( SUM( T105:X105 ) = 0, 0, $T$5 )</f>
        <v>0</v>
      </c>
      <c r="Q105" s="43">
        <f xml:space="preserve"> IF( SUM( AA105:AE105 ) = 0, 0, $AA$7 )</f>
        <v>0</v>
      </c>
      <c r="S105" s="7"/>
      <c r="T105" s="61">
        <f t="shared" si="32"/>
        <v>0</v>
      </c>
      <c r="U105" s="61">
        <f t="shared" si="32"/>
        <v>0</v>
      </c>
      <c r="V105" s="61">
        <f t="shared" si="32"/>
        <v>0</v>
      </c>
      <c r="W105" s="61">
        <f t="shared" si="32"/>
        <v>0</v>
      </c>
      <c r="X105" s="61">
        <f t="shared" si="32"/>
        <v>0</v>
      </c>
      <c r="Y105" s="7"/>
      <c r="Z105" s="7"/>
      <c r="AA105" s="61">
        <f t="shared" si="33"/>
        <v>0</v>
      </c>
      <c r="AB105" s="61">
        <f t="shared" si="33"/>
        <v>0</v>
      </c>
      <c r="AC105" s="61">
        <f t="shared" si="33"/>
        <v>0</v>
      </c>
      <c r="AD105" s="61">
        <f t="shared" si="33"/>
        <v>0</v>
      </c>
      <c r="AE105" s="61">
        <f t="shared" si="33"/>
        <v>0</v>
      </c>
      <c r="AF105" s="7"/>
    </row>
    <row r="106" spans="2:32" ht="15" thickBot="1" x14ac:dyDescent="0.25">
      <c r="B106" s="1107">
        <f>B105+1</f>
        <v>79</v>
      </c>
      <c r="C106" s="1108" t="s">
        <v>2573</v>
      </c>
      <c r="D106" s="1109" t="s">
        <v>2574</v>
      </c>
      <c r="E106" s="1110" t="s">
        <v>41</v>
      </c>
      <c r="F106" s="1111">
        <v>3</v>
      </c>
      <c r="G106" s="605">
        <v>8.0830225524173953E-4</v>
      </c>
      <c r="H106" s="606">
        <v>8.5838341310866132E-4</v>
      </c>
      <c r="I106" s="606">
        <v>9.0638641789518104E-4</v>
      </c>
      <c r="J106" s="606">
        <v>9.1451414625308468E-4</v>
      </c>
      <c r="K106" s="607">
        <v>9.228044291781462E-4</v>
      </c>
      <c r="L106" s="35"/>
      <c r="M106" s="1091"/>
      <c r="N106" s="1092" t="s">
        <v>2394</v>
      </c>
      <c r="O106" s="1074"/>
      <c r="P106" s="43">
        <f xml:space="preserve"> IF( SUM( T106:X106 ) = 0, 0, $T$5 )</f>
        <v>0</v>
      </c>
      <c r="Q106" s="43">
        <f xml:space="preserve"> IF( SUM( AA106:AE106 ) = 0, 0, $AA$7 )</f>
        <v>0</v>
      </c>
      <c r="S106" s="7"/>
      <c r="T106" s="61">
        <f t="shared" si="32"/>
        <v>0</v>
      </c>
      <c r="U106" s="61">
        <f t="shared" si="32"/>
        <v>0</v>
      </c>
      <c r="V106" s="61">
        <f t="shared" si="32"/>
        <v>0</v>
      </c>
      <c r="W106" s="61">
        <f t="shared" si="32"/>
        <v>0</v>
      </c>
      <c r="X106" s="61">
        <f t="shared" si="32"/>
        <v>0</v>
      </c>
      <c r="Y106" s="7"/>
      <c r="Z106" s="7"/>
      <c r="AA106" s="61">
        <f t="shared" si="33"/>
        <v>0</v>
      </c>
      <c r="AB106" s="61">
        <f t="shared" si="33"/>
        <v>0</v>
      </c>
      <c r="AC106" s="61">
        <f t="shared" si="33"/>
        <v>0</v>
      </c>
      <c r="AD106" s="61">
        <f t="shared" si="33"/>
        <v>0</v>
      </c>
      <c r="AE106" s="61">
        <f t="shared" si="33"/>
        <v>0</v>
      </c>
      <c r="AF106" s="7"/>
    </row>
    <row r="107" spans="2:32" ht="15" thickBot="1" x14ac:dyDescent="0.25">
      <c r="B107" s="35"/>
      <c r="C107" s="35"/>
      <c r="D107" s="35"/>
      <c r="E107" s="35"/>
      <c r="F107" s="35"/>
      <c r="G107" s="35"/>
      <c r="H107" s="35"/>
      <c r="I107" s="35"/>
      <c r="J107" s="35"/>
      <c r="K107" s="35"/>
      <c r="L107" s="35"/>
      <c r="M107" s="120"/>
      <c r="N107" s="120"/>
      <c r="O107" s="1074"/>
      <c r="P107" s="43"/>
      <c r="Q107" s="567"/>
      <c r="S107" s="7"/>
      <c r="Y107" s="7"/>
      <c r="Z107" s="7"/>
      <c r="AF107" s="7"/>
    </row>
    <row r="108" spans="2:32" ht="15" thickBot="1" x14ac:dyDescent="0.25">
      <c r="B108" s="1054" t="s">
        <v>2290</v>
      </c>
      <c r="C108" s="1064" t="s">
        <v>2575</v>
      </c>
      <c r="D108" s="35"/>
      <c r="E108" s="35"/>
      <c r="F108" s="35"/>
      <c r="G108" s="35"/>
      <c r="H108" s="35"/>
      <c r="I108" s="35"/>
      <c r="J108" s="35"/>
      <c r="K108" s="35"/>
      <c r="L108" s="35"/>
      <c r="M108" s="120"/>
      <c r="N108" s="120"/>
      <c r="O108" s="1074"/>
      <c r="P108" s="43"/>
      <c r="Q108" s="567"/>
      <c r="S108" s="7"/>
      <c r="Y108" s="7"/>
      <c r="Z108" s="7"/>
      <c r="AF108" s="7"/>
    </row>
    <row r="109" spans="2:32" x14ac:dyDescent="0.2">
      <c r="B109" s="1065">
        <v>80</v>
      </c>
      <c r="C109" s="1066" t="s">
        <v>2576</v>
      </c>
      <c r="D109" s="1067" t="s">
        <v>2577</v>
      </c>
      <c r="E109" s="1068" t="s">
        <v>41</v>
      </c>
      <c r="F109" s="1069">
        <v>3</v>
      </c>
      <c r="G109" s="1125">
        <v>-0.17199999999999999</v>
      </c>
      <c r="H109" s="1126">
        <v>-0.16900000000000001</v>
      </c>
      <c r="I109" s="1126">
        <v>-0.16600000000000001</v>
      </c>
      <c r="J109" s="1126">
        <v>-0.16300000000000001</v>
      </c>
      <c r="K109" s="1127">
        <v>-0.16</v>
      </c>
      <c r="L109" s="35"/>
      <c r="M109" s="1073"/>
      <c r="N109" s="53" t="s">
        <v>2419</v>
      </c>
      <c r="O109" s="1074"/>
      <c r="P109" s="43">
        <f xml:space="preserve"> IF( SUM( T109:X109 ) = 0, 0, $T$5 )</f>
        <v>0</v>
      </c>
      <c r="Q109" s="43">
        <f xml:space="preserve"> IF( SUM( AA109:AE109 ) = 0, 0, $AA$20 )</f>
        <v>0</v>
      </c>
      <c r="S109" s="7"/>
      <c r="T109" s="61">
        <f t="shared" ref="T109:X111" si="34" xml:space="preserve"> IF( ISNUMBER(G109), 0, 1 )</f>
        <v>0</v>
      </c>
      <c r="U109" s="61">
        <f t="shared" si="34"/>
        <v>0</v>
      </c>
      <c r="V109" s="61">
        <f t="shared" si="34"/>
        <v>0</v>
      </c>
      <c r="W109" s="61">
        <f t="shared" si="34"/>
        <v>0</v>
      </c>
      <c r="X109" s="61">
        <f t="shared" si="34"/>
        <v>0</v>
      </c>
      <c r="Y109" s="7"/>
      <c r="Z109" s="7"/>
      <c r="AA109" s="61">
        <f t="shared" ref="AA109:AE111" si="35">IF( AND( ISNUMBER( G109), G109&lt;=0), 0, 1)</f>
        <v>0</v>
      </c>
      <c r="AB109" s="61">
        <f t="shared" si="35"/>
        <v>0</v>
      </c>
      <c r="AC109" s="61">
        <f t="shared" si="35"/>
        <v>0</v>
      </c>
      <c r="AD109" s="61">
        <f t="shared" si="35"/>
        <v>0</v>
      </c>
      <c r="AE109" s="61">
        <f t="shared" si="35"/>
        <v>0</v>
      </c>
      <c r="AF109" s="7"/>
    </row>
    <row r="110" spans="2:32" x14ac:dyDescent="0.2">
      <c r="B110" s="1075">
        <f>B109+1</f>
        <v>81</v>
      </c>
      <c r="C110" s="1076" t="s">
        <v>2578</v>
      </c>
      <c r="D110" s="1077" t="s">
        <v>2579</v>
      </c>
      <c r="E110" s="1078" t="s">
        <v>41</v>
      </c>
      <c r="F110" s="1079">
        <v>3</v>
      </c>
      <c r="G110" s="1080">
        <v>-2.4863465826327633E-2</v>
      </c>
      <c r="H110" s="156">
        <v>-2.6342798704937762E-2</v>
      </c>
      <c r="I110" s="156">
        <v>-2.78995158037534E-2</v>
      </c>
      <c r="J110" s="156">
        <v>-2.8423776864552885E-2</v>
      </c>
      <c r="K110" s="1081">
        <v>-2.8897254686075083E-2</v>
      </c>
      <c r="L110" s="35"/>
      <c r="M110" s="91"/>
      <c r="N110" s="37" t="s">
        <v>2419</v>
      </c>
      <c r="O110" s="1074"/>
      <c r="P110" s="43">
        <f xml:space="preserve"> IF( SUM( T110:X110 ) = 0, 0, $T$5 )</f>
        <v>0</v>
      </c>
      <c r="Q110" s="43">
        <f xml:space="preserve"> IF( SUM( AA110:AE110 ) = 0, 0, $AA$20 )</f>
        <v>0</v>
      </c>
      <c r="S110" s="7"/>
      <c r="T110" s="61">
        <f t="shared" si="34"/>
        <v>0</v>
      </c>
      <c r="U110" s="61">
        <f t="shared" si="34"/>
        <v>0</v>
      </c>
      <c r="V110" s="61">
        <f t="shared" si="34"/>
        <v>0</v>
      </c>
      <c r="W110" s="61">
        <f t="shared" si="34"/>
        <v>0</v>
      </c>
      <c r="X110" s="61">
        <f t="shared" si="34"/>
        <v>0</v>
      </c>
      <c r="Y110" s="7"/>
      <c r="Z110" s="7"/>
      <c r="AA110" s="61">
        <f t="shared" si="35"/>
        <v>0</v>
      </c>
      <c r="AB110" s="61">
        <f t="shared" si="35"/>
        <v>0</v>
      </c>
      <c r="AC110" s="61">
        <f t="shared" si="35"/>
        <v>0</v>
      </c>
      <c r="AD110" s="61">
        <f t="shared" si="35"/>
        <v>0</v>
      </c>
      <c r="AE110" s="61">
        <f t="shared" si="35"/>
        <v>0</v>
      </c>
      <c r="AF110" s="7"/>
    </row>
    <row r="111" spans="2:32" ht="15" thickBot="1" x14ac:dyDescent="0.25">
      <c r="B111" s="1107">
        <f>B110+1</f>
        <v>82</v>
      </c>
      <c r="C111" s="1108" t="s">
        <v>2580</v>
      </c>
      <c r="D111" s="1109" t="s">
        <v>2581</v>
      </c>
      <c r="E111" s="1110" t="s">
        <v>41</v>
      </c>
      <c r="F111" s="1111">
        <v>3</v>
      </c>
      <c r="G111" s="605">
        <v>-1.6166045104834791E-3</v>
      </c>
      <c r="H111" s="606">
        <v>-1.7167668262173226E-3</v>
      </c>
      <c r="I111" s="606">
        <v>-1.8127728357903621E-3</v>
      </c>
      <c r="J111" s="606">
        <v>-1.8290282925061694E-3</v>
      </c>
      <c r="K111" s="607">
        <v>-1.8456088583562924E-3</v>
      </c>
      <c r="L111" s="35"/>
      <c r="M111" s="1091"/>
      <c r="N111" s="1115" t="s">
        <v>2419</v>
      </c>
      <c r="O111" s="1074"/>
      <c r="P111" s="43">
        <f xml:space="preserve"> IF( SUM( T111:X111 ) = 0, 0, $T$5 )</f>
        <v>0</v>
      </c>
      <c r="Q111" s="43">
        <f xml:space="preserve"> IF( SUM( AA111:AE111 ) = 0, 0, $AA$20 )</f>
        <v>0</v>
      </c>
      <c r="S111" s="7"/>
      <c r="T111" s="61">
        <f t="shared" si="34"/>
        <v>0</v>
      </c>
      <c r="U111" s="61">
        <f t="shared" si="34"/>
        <v>0</v>
      </c>
      <c r="V111" s="61">
        <f t="shared" si="34"/>
        <v>0</v>
      </c>
      <c r="W111" s="61">
        <f t="shared" si="34"/>
        <v>0</v>
      </c>
      <c r="X111" s="61">
        <f t="shared" si="34"/>
        <v>0</v>
      </c>
      <c r="Y111" s="7"/>
      <c r="Z111" s="7"/>
      <c r="AA111" s="61">
        <f t="shared" si="35"/>
        <v>0</v>
      </c>
      <c r="AB111" s="61">
        <f t="shared" si="35"/>
        <v>0</v>
      </c>
      <c r="AC111" s="61">
        <f t="shared" si="35"/>
        <v>0</v>
      </c>
      <c r="AD111" s="61">
        <f t="shared" si="35"/>
        <v>0</v>
      </c>
      <c r="AE111" s="61">
        <f t="shared" si="35"/>
        <v>0</v>
      </c>
      <c r="AF111" s="7"/>
    </row>
    <row r="112" spans="2:32" ht="15" thickBot="1" x14ac:dyDescent="0.25">
      <c r="B112" s="35"/>
      <c r="C112" s="35"/>
      <c r="D112" s="35"/>
      <c r="E112" s="35"/>
      <c r="F112" s="35"/>
      <c r="G112" s="35"/>
      <c r="H112" s="35"/>
      <c r="I112" s="35"/>
      <c r="J112" s="35"/>
      <c r="K112" s="35"/>
      <c r="L112" s="35"/>
      <c r="M112" s="120"/>
      <c r="N112" s="120"/>
      <c r="O112" s="1074"/>
      <c r="P112" s="43"/>
      <c r="Q112" s="567"/>
      <c r="S112" s="7"/>
      <c r="Y112" s="7"/>
      <c r="Z112" s="7"/>
      <c r="AF112" s="7"/>
    </row>
    <row r="113" spans="2:32" ht="15" thickBot="1" x14ac:dyDescent="0.25">
      <c r="B113" s="1054" t="s">
        <v>2310</v>
      </c>
      <c r="C113" s="1064" t="s">
        <v>2582</v>
      </c>
      <c r="D113" s="35"/>
      <c r="E113" s="35"/>
      <c r="F113" s="35"/>
      <c r="G113" s="35"/>
      <c r="H113" s="35"/>
      <c r="I113" s="35"/>
      <c r="J113" s="35"/>
      <c r="K113" s="35"/>
      <c r="L113" s="35"/>
      <c r="M113" s="120"/>
      <c r="N113" s="120"/>
      <c r="O113" s="1074"/>
      <c r="P113" s="43"/>
      <c r="Q113" s="567"/>
      <c r="S113" s="7"/>
      <c r="Y113" s="7"/>
      <c r="Z113" s="7"/>
      <c r="AF113" s="7"/>
    </row>
    <row r="114" spans="2:32" x14ac:dyDescent="0.2">
      <c r="B114" s="1065">
        <v>83</v>
      </c>
      <c r="C114" s="1066" t="s">
        <v>2583</v>
      </c>
      <c r="D114" s="1067" t="s">
        <v>2584</v>
      </c>
      <c r="E114" s="1068" t="s">
        <v>41</v>
      </c>
      <c r="F114" s="1069">
        <v>3</v>
      </c>
      <c r="G114" s="1125">
        <v>2.8381165273125269E-3</v>
      </c>
      <c r="H114" s="1126">
        <v>1.0440709256462934E-2</v>
      </c>
      <c r="I114" s="1126">
        <v>2.0522481045696539E-2</v>
      </c>
      <c r="J114" s="1126">
        <v>3.2186851741694444E-2</v>
      </c>
      <c r="K114" s="1127">
        <v>4.5040699657608596E-2</v>
      </c>
      <c r="L114" s="35"/>
      <c r="M114" s="1073"/>
      <c r="N114" s="53" t="s">
        <v>2394</v>
      </c>
      <c r="O114" s="1074"/>
      <c r="P114" s="43">
        <f xml:space="preserve"> IF( SUM( T114:X114 ) = 0, 0, $T$5 )</f>
        <v>0</v>
      </c>
      <c r="Q114" s="43">
        <f xml:space="preserve"> IF( SUM( AA114:AE114 ) = 0, 0, $AA$7 )</f>
        <v>0</v>
      </c>
      <c r="S114" s="7"/>
      <c r="T114" s="61">
        <f t="shared" ref="T114:X115" si="36" xml:space="preserve"> IF( ISNUMBER(G114), 0, 1 )</f>
        <v>0</v>
      </c>
      <c r="U114" s="61">
        <f t="shared" si="36"/>
        <v>0</v>
      </c>
      <c r="V114" s="61">
        <f t="shared" si="36"/>
        <v>0</v>
      </c>
      <c r="W114" s="61">
        <f t="shared" si="36"/>
        <v>0</v>
      </c>
      <c r="X114" s="61">
        <f t="shared" si="36"/>
        <v>0</v>
      </c>
      <c r="Y114" s="7"/>
      <c r="Z114" s="7"/>
      <c r="AA114" s="61">
        <f t="shared" ref="AA114:AE118" si="37">IF( AND( ISNUMBER( G114), G114&gt;=0), 0, 1)</f>
        <v>0</v>
      </c>
      <c r="AB114" s="61">
        <f t="shared" si="37"/>
        <v>0</v>
      </c>
      <c r="AC114" s="61">
        <f t="shared" si="37"/>
        <v>0</v>
      </c>
      <c r="AD114" s="61">
        <f t="shared" si="37"/>
        <v>0</v>
      </c>
      <c r="AE114" s="61">
        <f t="shared" si="37"/>
        <v>0</v>
      </c>
      <c r="AF114" s="7"/>
    </row>
    <row r="115" spans="2:32" x14ac:dyDescent="0.2">
      <c r="B115" s="1075">
        <f>B114+1</f>
        <v>84</v>
      </c>
      <c r="C115" s="1076" t="s">
        <v>2585</v>
      </c>
      <c r="D115" s="1077" t="s">
        <v>2586</v>
      </c>
      <c r="E115" s="1078" t="s">
        <v>41</v>
      </c>
      <c r="F115" s="1079">
        <v>3</v>
      </c>
      <c r="G115" s="1129">
        <v>5.8620475250892139E-3</v>
      </c>
      <c r="H115" s="1130">
        <v>1.6830638308459586E-2</v>
      </c>
      <c r="I115" s="1130">
        <v>2.5974877295567786E-2</v>
      </c>
      <c r="J115" s="1130">
        <v>3.3928081587453168E-2</v>
      </c>
      <c r="K115" s="1131">
        <v>4.0752499870863879E-2</v>
      </c>
      <c r="L115" s="35"/>
      <c r="M115" s="1136"/>
      <c r="N115" s="1137" t="s">
        <v>2394</v>
      </c>
      <c r="O115" s="1074"/>
      <c r="P115" s="43">
        <f xml:space="preserve"> IF( SUM( T115:X115 ) = 0, 0, $T$5 )</f>
        <v>0</v>
      </c>
      <c r="Q115" s="43">
        <f xml:space="preserve"> IF( SUM( AA115:AE115 ) = 0, 0, $AA$7 )</f>
        <v>0</v>
      </c>
      <c r="S115" s="7"/>
      <c r="T115" s="61">
        <f t="shared" si="36"/>
        <v>0</v>
      </c>
      <c r="U115" s="61">
        <f t="shared" si="36"/>
        <v>0</v>
      </c>
      <c r="V115" s="61">
        <f t="shared" si="36"/>
        <v>0</v>
      </c>
      <c r="W115" s="61">
        <f t="shared" si="36"/>
        <v>0</v>
      </c>
      <c r="X115" s="61">
        <f t="shared" si="36"/>
        <v>0</v>
      </c>
      <c r="Y115" s="7"/>
      <c r="Z115" s="7"/>
      <c r="AA115" s="61">
        <f t="shared" si="37"/>
        <v>0</v>
      </c>
      <c r="AB115" s="61">
        <f t="shared" si="37"/>
        <v>0</v>
      </c>
      <c r="AC115" s="61">
        <f t="shared" si="37"/>
        <v>0</v>
      </c>
      <c r="AD115" s="61">
        <f t="shared" si="37"/>
        <v>0</v>
      </c>
      <c r="AE115" s="61">
        <f t="shared" si="37"/>
        <v>0</v>
      </c>
      <c r="AF115" s="7"/>
    </row>
    <row r="116" spans="2:32" x14ac:dyDescent="0.2">
      <c r="B116" s="1075">
        <f>B115+1</f>
        <v>85</v>
      </c>
      <c r="C116" s="1076" t="s">
        <v>2587</v>
      </c>
      <c r="D116" s="1077" t="s">
        <v>2588</v>
      </c>
      <c r="E116" s="1078" t="s">
        <v>41</v>
      </c>
      <c r="F116" s="1079">
        <v>3</v>
      </c>
      <c r="G116" s="1009">
        <v>3.0605110635267851E-4</v>
      </c>
      <c r="H116" s="1005">
        <v>1.5356466970720952E-3</v>
      </c>
      <c r="I116" s="1005">
        <v>3.5522328713016478E-3</v>
      </c>
      <c r="J116" s="1005">
        <v>7.3662625134973472E-3</v>
      </c>
      <c r="K116" s="1013">
        <v>9.6922744018382856E-3</v>
      </c>
      <c r="L116" s="35"/>
      <c r="M116" s="91"/>
      <c r="N116" s="1082" t="s">
        <v>2394</v>
      </c>
      <c r="O116" s="1074"/>
      <c r="P116" s="43">
        <f xml:space="preserve"> IF( SUM( T116:X116 ) = 0, 0, $T$5 )</f>
        <v>0</v>
      </c>
      <c r="Q116" s="43">
        <f xml:space="preserve"> IF( SUM( AA116:AE116 ) = 0, 0, $AA$7 )</f>
        <v>0</v>
      </c>
      <c r="S116" s="7"/>
      <c r="T116" s="61">
        <f>IF('[3]Validation flags'!$H$3=1,0, IF( ISNUMBER(G116), 0, 1 ))</f>
        <v>0</v>
      </c>
      <c r="U116" s="61">
        <f>IF('[3]Validation flags'!$H$3=1,0, IF( ISNUMBER(H116), 0, 1 ))</f>
        <v>0</v>
      </c>
      <c r="V116" s="61">
        <f>IF('[3]Validation flags'!$H$3=1,0, IF( ISNUMBER(I116), 0, 1 ))</f>
        <v>0</v>
      </c>
      <c r="W116" s="61">
        <f>IF('[3]Validation flags'!$H$3=1,0, IF( ISNUMBER(J116), 0, 1 ))</f>
        <v>0</v>
      </c>
      <c r="X116" s="61">
        <f>IF('[3]Validation flags'!$H$3=1,0, IF( ISNUMBER(K116), 0, 1 ))</f>
        <v>0</v>
      </c>
      <c r="Y116" s="7"/>
      <c r="Z116" s="7"/>
      <c r="AA116" s="61">
        <f t="shared" si="37"/>
        <v>0</v>
      </c>
      <c r="AB116" s="61">
        <f t="shared" si="37"/>
        <v>0</v>
      </c>
      <c r="AC116" s="61">
        <f t="shared" si="37"/>
        <v>0</v>
      </c>
      <c r="AD116" s="61">
        <f t="shared" si="37"/>
        <v>0</v>
      </c>
      <c r="AE116" s="61">
        <f t="shared" si="37"/>
        <v>0</v>
      </c>
      <c r="AF116" s="7"/>
    </row>
    <row r="117" spans="2:32" x14ac:dyDescent="0.2">
      <c r="B117" s="1075">
        <f>B116+1</f>
        <v>86</v>
      </c>
      <c r="C117" s="1076" t="s">
        <v>2589</v>
      </c>
      <c r="D117" s="1077" t="s">
        <v>2590</v>
      </c>
      <c r="E117" s="1078" t="s">
        <v>41</v>
      </c>
      <c r="F117" s="1079">
        <v>3</v>
      </c>
      <c r="G117" s="463">
        <v>0</v>
      </c>
      <c r="H117" s="451">
        <v>0</v>
      </c>
      <c r="I117" s="451">
        <v>0</v>
      </c>
      <c r="J117" s="451">
        <v>0</v>
      </c>
      <c r="K117" s="580">
        <v>0</v>
      </c>
      <c r="L117" s="35"/>
      <c r="M117" s="1136"/>
      <c r="N117" s="1137" t="s">
        <v>2394</v>
      </c>
      <c r="O117" s="1074"/>
      <c r="P117" s="43">
        <f xml:space="preserve"> IF( SUM( T117:X117 ) = 0, 0, $T$5 )</f>
        <v>0</v>
      </c>
      <c r="Q117" s="43">
        <f xml:space="preserve"> IF( SUM( AA117:AE117 ) = 0, 0, $AA$7 )</f>
        <v>0</v>
      </c>
      <c r="S117" s="7"/>
      <c r="T117" s="61">
        <f>IF('[3]Validation flags'!$H$3=1,0, IF( ISNUMBER(G117), 0, 1 ))</f>
        <v>0</v>
      </c>
      <c r="U117" s="61">
        <f>IF('[3]Validation flags'!$H$3=1,0, IF( ISNUMBER(H117), 0, 1 ))</f>
        <v>0</v>
      </c>
      <c r="V117" s="61">
        <f>IF('[3]Validation flags'!$H$3=1,0, IF( ISNUMBER(I117), 0, 1 ))</f>
        <v>0</v>
      </c>
      <c r="W117" s="61">
        <f>IF('[3]Validation flags'!$H$3=1,0, IF( ISNUMBER(J117), 0, 1 ))</f>
        <v>0</v>
      </c>
      <c r="X117" s="61">
        <f>IF('[3]Validation flags'!$H$3=1,0, IF( ISNUMBER(K117), 0, 1 ))</f>
        <v>0</v>
      </c>
      <c r="Y117" s="7"/>
      <c r="Z117" s="7"/>
      <c r="AA117" s="61">
        <f t="shared" si="37"/>
        <v>0</v>
      </c>
      <c r="AB117" s="61">
        <f t="shared" si="37"/>
        <v>0</v>
      </c>
      <c r="AC117" s="61">
        <f t="shared" si="37"/>
        <v>0</v>
      </c>
      <c r="AD117" s="61">
        <f t="shared" si="37"/>
        <v>0</v>
      </c>
      <c r="AE117" s="61">
        <f t="shared" si="37"/>
        <v>0</v>
      </c>
      <c r="AF117" s="7"/>
    </row>
    <row r="118" spans="2:32" ht="15" thickBot="1" x14ac:dyDescent="0.25">
      <c r="B118" s="1107">
        <f>B117+1</f>
        <v>87</v>
      </c>
      <c r="C118" s="1108" t="s">
        <v>2591</v>
      </c>
      <c r="D118" s="1109" t="s">
        <v>2592</v>
      </c>
      <c r="E118" s="1110" t="s">
        <v>41</v>
      </c>
      <c r="F118" s="1111">
        <v>3</v>
      </c>
      <c r="G118" s="605">
        <v>0</v>
      </c>
      <c r="H118" s="606">
        <v>0</v>
      </c>
      <c r="I118" s="606">
        <v>0</v>
      </c>
      <c r="J118" s="606">
        <v>0</v>
      </c>
      <c r="K118" s="607">
        <v>0</v>
      </c>
      <c r="L118" s="35"/>
      <c r="M118" s="1091"/>
      <c r="N118" s="1092" t="s">
        <v>2394</v>
      </c>
      <c r="O118" s="1074"/>
      <c r="P118" s="43">
        <f xml:space="preserve"> IF( SUM( T118:X118 ) = 0, 0, $T$5 )</f>
        <v>0</v>
      </c>
      <c r="Q118" s="43">
        <f xml:space="preserve"> IF( SUM( AA118:AE118 ) = 0, 0, $AA$7 )</f>
        <v>0</v>
      </c>
      <c r="S118" s="7"/>
      <c r="T118" s="61">
        <f>IF('[3]Validation flags'!$B$3="Thames Water", IF( ISNUMBER(G118), 0, 1 ),0)</f>
        <v>0</v>
      </c>
      <c r="U118" s="61">
        <f>IF('[3]Validation flags'!$B$3="Thames Water", IF( ISNUMBER(H118), 0, 1 ),0)</f>
        <v>0</v>
      </c>
      <c r="V118" s="61">
        <f>IF('[3]Validation flags'!$B$3="Thames Water", IF( ISNUMBER(I118), 0, 1 ),0)</f>
        <v>0</v>
      </c>
      <c r="W118" s="61">
        <f>IF('[3]Validation flags'!$B$3="Thames Water", IF( ISNUMBER(J118), 0, 1 ),0)</f>
        <v>0</v>
      </c>
      <c r="X118" s="61">
        <f>IF('[3]Validation flags'!$B$3="Thames Water", IF( ISNUMBER(K118), 0, 1 ),0)</f>
        <v>0</v>
      </c>
      <c r="Y118" s="7"/>
      <c r="Z118" s="7"/>
      <c r="AA118" s="61">
        <f t="shared" si="37"/>
        <v>0</v>
      </c>
      <c r="AB118" s="61">
        <f t="shared" si="37"/>
        <v>0</v>
      </c>
      <c r="AC118" s="61">
        <f t="shared" si="37"/>
        <v>0</v>
      </c>
      <c r="AD118" s="61">
        <f t="shared" si="37"/>
        <v>0</v>
      </c>
      <c r="AE118" s="61">
        <f t="shared" si="37"/>
        <v>0</v>
      </c>
      <c r="AF118" s="7"/>
    </row>
    <row r="119" spans="2:32" ht="15" thickBot="1" x14ac:dyDescent="0.25">
      <c r="B119" s="35"/>
      <c r="C119" s="35"/>
      <c r="D119" s="35"/>
      <c r="E119" s="35"/>
      <c r="F119" s="35"/>
      <c r="G119" s="35"/>
      <c r="H119" s="35"/>
      <c r="I119" s="35"/>
      <c r="J119" s="35"/>
      <c r="K119" s="35"/>
      <c r="L119" s="35"/>
      <c r="M119" s="120"/>
      <c r="N119" s="120"/>
      <c r="O119" s="1074"/>
      <c r="P119" s="43"/>
      <c r="Q119" s="567"/>
      <c r="S119" s="7"/>
      <c r="T119" s="60"/>
      <c r="U119" s="60"/>
      <c r="V119" s="60"/>
      <c r="W119" s="60"/>
      <c r="X119" s="60"/>
      <c r="Y119" s="7"/>
      <c r="Z119" s="7"/>
      <c r="AA119" s="60"/>
      <c r="AB119" s="60"/>
      <c r="AC119" s="60"/>
      <c r="AD119" s="60"/>
      <c r="AE119" s="60"/>
      <c r="AF119" s="7"/>
    </row>
    <row r="120" spans="2:32" ht="15" thickBot="1" x14ac:dyDescent="0.25">
      <c r="B120" s="1054" t="s">
        <v>2330</v>
      </c>
      <c r="C120" s="1064" t="s">
        <v>2593</v>
      </c>
      <c r="D120" s="35"/>
      <c r="E120" s="35"/>
      <c r="F120" s="35"/>
      <c r="G120" s="35"/>
      <c r="H120" s="35"/>
      <c r="I120" s="35"/>
      <c r="J120" s="35"/>
      <c r="K120" s="35"/>
      <c r="L120" s="35"/>
      <c r="M120" s="120"/>
      <c r="N120" s="120"/>
      <c r="O120" s="1074"/>
      <c r="P120" s="43"/>
      <c r="Q120" s="567"/>
      <c r="S120" s="7"/>
      <c r="Y120" s="7"/>
      <c r="Z120" s="7"/>
      <c r="AF120" s="7"/>
    </row>
    <row r="121" spans="2:32" x14ac:dyDescent="0.2">
      <c r="B121" s="1065">
        <v>88</v>
      </c>
      <c r="C121" s="1066" t="s">
        <v>2594</v>
      </c>
      <c r="D121" s="1067" t="s">
        <v>2595</v>
      </c>
      <c r="E121" s="1068" t="s">
        <v>41</v>
      </c>
      <c r="F121" s="1069">
        <v>3</v>
      </c>
      <c r="G121" s="1125">
        <v>-8.5143495819381444E-3</v>
      </c>
      <c r="H121" s="1126">
        <v>-3.132212776939166E-2</v>
      </c>
      <c r="I121" s="1126">
        <v>-6.1567443137093586E-2</v>
      </c>
      <c r="J121" s="1126">
        <v>-9.6560555225086359E-2</v>
      </c>
      <c r="K121" s="1127">
        <v>-0.13512209897282923</v>
      </c>
      <c r="L121" s="35"/>
      <c r="M121" s="1073"/>
      <c r="N121" s="53" t="s">
        <v>2419</v>
      </c>
      <c r="O121" s="1074"/>
      <c r="P121" s="43">
        <f xml:space="preserve"> IF( SUM( T121:X121 ) = 0, 0, $T$5 )</f>
        <v>0</v>
      </c>
      <c r="Q121" s="43">
        <f xml:space="preserve"> IF( SUM( AA121:AE121 ) = 0, 0, $AA$20 )</f>
        <v>0</v>
      </c>
      <c r="S121" s="7"/>
      <c r="T121" s="61">
        <f t="shared" ref="T121:X122" si="38" xml:space="preserve"> IF( ISNUMBER(G121), 0, 1 )</f>
        <v>0</v>
      </c>
      <c r="U121" s="61">
        <f t="shared" si="38"/>
        <v>0</v>
      </c>
      <c r="V121" s="61">
        <f t="shared" si="38"/>
        <v>0</v>
      </c>
      <c r="W121" s="61">
        <f t="shared" si="38"/>
        <v>0</v>
      </c>
      <c r="X121" s="61">
        <f t="shared" si="38"/>
        <v>0</v>
      </c>
      <c r="Y121" s="7"/>
      <c r="Z121" s="7"/>
      <c r="AA121" s="61">
        <f t="shared" ref="AA121:AE125" si="39">IF( AND( ISNUMBER( G121), G121&lt;=0), 0, 1)</f>
        <v>0</v>
      </c>
      <c r="AB121" s="61">
        <f t="shared" si="39"/>
        <v>0</v>
      </c>
      <c r="AC121" s="61">
        <f t="shared" si="39"/>
        <v>0</v>
      </c>
      <c r="AD121" s="61">
        <f t="shared" si="39"/>
        <v>0</v>
      </c>
      <c r="AE121" s="61">
        <f t="shared" si="39"/>
        <v>0</v>
      </c>
      <c r="AF121" s="7"/>
    </row>
    <row r="122" spans="2:32" x14ac:dyDescent="0.2">
      <c r="B122" s="1075">
        <f>B121+1</f>
        <v>89</v>
      </c>
      <c r="C122" s="1076" t="s">
        <v>2596</v>
      </c>
      <c r="D122" s="1077" t="s">
        <v>2597</v>
      </c>
      <c r="E122" s="1078" t="s">
        <v>41</v>
      </c>
      <c r="F122" s="1079">
        <v>3</v>
      </c>
      <c r="G122" s="1129">
        <v>-1.7586142575268394E-2</v>
      </c>
      <c r="H122" s="1130">
        <v>-5.049191492538338E-2</v>
      </c>
      <c r="I122" s="1130">
        <v>-7.7924631886708617E-2</v>
      </c>
      <c r="J122" s="1130">
        <v>-0.10178424476236272</v>
      </c>
      <c r="K122" s="1131">
        <v>-0.12225749961259458</v>
      </c>
      <c r="L122" s="35"/>
      <c r="M122" s="1136"/>
      <c r="N122" s="1137" t="s">
        <v>2419</v>
      </c>
      <c r="O122" s="1074"/>
      <c r="P122" s="43">
        <f xml:space="preserve"> IF( SUM( T122:X122 ) = 0, 0, $T$5 )</f>
        <v>0</v>
      </c>
      <c r="Q122" s="43">
        <f xml:space="preserve"> IF( SUM( AA122:AE122 ) = 0, 0, $AA$20 )</f>
        <v>0</v>
      </c>
      <c r="S122" s="7"/>
      <c r="T122" s="61">
        <f t="shared" si="38"/>
        <v>0</v>
      </c>
      <c r="U122" s="61">
        <f t="shared" si="38"/>
        <v>0</v>
      </c>
      <c r="V122" s="61">
        <f t="shared" si="38"/>
        <v>0</v>
      </c>
      <c r="W122" s="61">
        <f t="shared" si="38"/>
        <v>0</v>
      </c>
      <c r="X122" s="61">
        <f t="shared" si="38"/>
        <v>0</v>
      </c>
      <c r="Y122" s="7"/>
      <c r="Z122" s="7"/>
      <c r="AA122" s="61">
        <f t="shared" si="39"/>
        <v>0</v>
      </c>
      <c r="AB122" s="61">
        <f t="shared" si="39"/>
        <v>0</v>
      </c>
      <c r="AC122" s="61">
        <f t="shared" si="39"/>
        <v>0</v>
      </c>
      <c r="AD122" s="61">
        <f t="shared" si="39"/>
        <v>0</v>
      </c>
      <c r="AE122" s="61">
        <f t="shared" si="39"/>
        <v>0</v>
      </c>
      <c r="AF122" s="7"/>
    </row>
    <row r="123" spans="2:32" x14ac:dyDescent="0.2">
      <c r="B123" s="1075">
        <f>B122+1</f>
        <v>90</v>
      </c>
      <c r="C123" s="1076" t="s">
        <v>2598</v>
      </c>
      <c r="D123" s="1077" t="s">
        <v>2599</v>
      </c>
      <c r="E123" s="1078" t="s">
        <v>41</v>
      </c>
      <c r="F123" s="1079">
        <v>3</v>
      </c>
      <c r="G123" s="1009">
        <v>-9.1815331905810578E-4</v>
      </c>
      <c r="H123" s="1005">
        <v>-4.6069400912167324E-3</v>
      </c>
      <c r="I123" s="1005">
        <v>-1.0656698613905648E-2</v>
      </c>
      <c r="J123" s="1005">
        <v>-2.2098787540492756E-2</v>
      </c>
      <c r="K123" s="1013">
        <v>-2.9076823205515578E-2</v>
      </c>
      <c r="L123" s="35"/>
      <c r="M123" s="91"/>
      <c r="N123" s="1082" t="s">
        <v>2419</v>
      </c>
      <c r="O123" s="1074"/>
      <c r="P123" s="43">
        <f xml:space="preserve"> IF( SUM( T123:X123 ) = 0, 0, $T$5 )</f>
        <v>0</v>
      </c>
      <c r="Q123" s="43">
        <f xml:space="preserve"> IF( SUM( AA123:AE123 ) = 0, 0, $AA$20 )</f>
        <v>0</v>
      </c>
      <c r="S123" s="7"/>
      <c r="T123" s="61">
        <f>IF('[3]Validation flags'!$H$3=1,0, IF( ISNUMBER(G123), 0, 1 ))</f>
        <v>0</v>
      </c>
      <c r="U123" s="61">
        <f>IF('[3]Validation flags'!$H$3=1,0, IF( ISNUMBER(H123), 0, 1 ))</f>
        <v>0</v>
      </c>
      <c r="V123" s="61">
        <f>IF('[3]Validation flags'!$H$3=1,0, IF( ISNUMBER(I123), 0, 1 ))</f>
        <v>0</v>
      </c>
      <c r="W123" s="61">
        <f>IF('[3]Validation flags'!$H$3=1,0, IF( ISNUMBER(J123), 0, 1 ))</f>
        <v>0</v>
      </c>
      <c r="X123" s="61">
        <f>IF('[3]Validation flags'!$H$3=1,0, IF( ISNUMBER(K123), 0, 1 ))</f>
        <v>0</v>
      </c>
      <c r="Y123" s="7"/>
      <c r="Z123" s="7"/>
      <c r="AA123" s="61">
        <f t="shared" si="39"/>
        <v>0</v>
      </c>
      <c r="AB123" s="61">
        <f t="shared" si="39"/>
        <v>0</v>
      </c>
      <c r="AC123" s="61">
        <f t="shared" si="39"/>
        <v>0</v>
      </c>
      <c r="AD123" s="61">
        <f t="shared" si="39"/>
        <v>0</v>
      </c>
      <c r="AE123" s="61">
        <f t="shared" si="39"/>
        <v>0</v>
      </c>
      <c r="AF123" s="7"/>
    </row>
    <row r="124" spans="2:32" x14ac:dyDescent="0.2">
      <c r="B124" s="1075">
        <f>B123+1</f>
        <v>91</v>
      </c>
      <c r="C124" s="1076" t="s">
        <v>2600</v>
      </c>
      <c r="D124" s="1077" t="s">
        <v>2601</v>
      </c>
      <c r="E124" s="1078" t="s">
        <v>41</v>
      </c>
      <c r="F124" s="1079">
        <v>3</v>
      </c>
      <c r="G124" s="463">
        <v>0</v>
      </c>
      <c r="H124" s="451">
        <v>0</v>
      </c>
      <c r="I124" s="451">
        <v>0</v>
      </c>
      <c r="J124" s="451">
        <v>0</v>
      </c>
      <c r="K124" s="580">
        <v>0</v>
      </c>
      <c r="L124" s="35"/>
      <c r="M124" s="1136"/>
      <c r="N124" s="1137" t="s">
        <v>2419</v>
      </c>
      <c r="O124" s="1074"/>
      <c r="P124" s="43">
        <f xml:space="preserve"> IF( SUM( T124:X124 ) = 0, 0, $T$5 )</f>
        <v>0</v>
      </c>
      <c r="Q124" s="43">
        <f xml:space="preserve"> IF( SUM( AA124:AE124 ) = 0, 0, $AA$20 )</f>
        <v>0</v>
      </c>
      <c r="S124" s="7"/>
      <c r="T124" s="61">
        <f>IF('[3]Validation flags'!$H$3=1,0, IF( ISNUMBER(G124), 0, 1 ))</f>
        <v>0</v>
      </c>
      <c r="U124" s="61">
        <f>IF('[3]Validation flags'!$H$3=1,0, IF( ISNUMBER(H124), 0, 1 ))</f>
        <v>0</v>
      </c>
      <c r="V124" s="61">
        <f>IF('[3]Validation flags'!$H$3=1,0, IF( ISNUMBER(I124), 0, 1 ))</f>
        <v>0</v>
      </c>
      <c r="W124" s="61">
        <f>IF('[3]Validation flags'!$H$3=1,0, IF( ISNUMBER(J124), 0, 1 ))</f>
        <v>0</v>
      </c>
      <c r="X124" s="61">
        <f>IF('[3]Validation flags'!$H$3=1,0, IF( ISNUMBER(K124), 0, 1 ))</f>
        <v>0</v>
      </c>
      <c r="Y124" s="7"/>
      <c r="Z124" s="7"/>
      <c r="AA124" s="61">
        <f t="shared" si="39"/>
        <v>0</v>
      </c>
      <c r="AB124" s="61">
        <f t="shared" si="39"/>
        <v>0</v>
      </c>
      <c r="AC124" s="61">
        <f t="shared" si="39"/>
        <v>0</v>
      </c>
      <c r="AD124" s="61">
        <f t="shared" si="39"/>
        <v>0</v>
      </c>
      <c r="AE124" s="61">
        <f t="shared" si="39"/>
        <v>0</v>
      </c>
      <c r="AF124" s="7"/>
    </row>
    <row r="125" spans="2:32" ht="15" thickBot="1" x14ac:dyDescent="0.25">
      <c r="B125" s="1107">
        <f>B124+1</f>
        <v>92</v>
      </c>
      <c r="C125" s="1108" t="s">
        <v>2602</v>
      </c>
      <c r="D125" s="1109" t="s">
        <v>2603</v>
      </c>
      <c r="E125" s="1110" t="s">
        <v>41</v>
      </c>
      <c r="F125" s="1111">
        <v>3</v>
      </c>
      <c r="G125" s="605">
        <v>0</v>
      </c>
      <c r="H125" s="606">
        <v>0</v>
      </c>
      <c r="I125" s="606">
        <v>0</v>
      </c>
      <c r="J125" s="606">
        <v>0</v>
      </c>
      <c r="K125" s="607">
        <v>0</v>
      </c>
      <c r="L125" s="35"/>
      <c r="M125" s="1091"/>
      <c r="N125" s="1092" t="s">
        <v>2419</v>
      </c>
      <c r="O125" s="1074"/>
      <c r="P125" s="43">
        <f xml:space="preserve"> IF( SUM( T125:X125 ) = 0, 0, $T$5 )</f>
        <v>0</v>
      </c>
      <c r="Q125" s="43">
        <f xml:space="preserve"> IF( SUM( AA125:AE125 ) = 0, 0, $AA$20 )</f>
        <v>0</v>
      </c>
      <c r="S125" s="7"/>
      <c r="T125" s="61">
        <f>IF('[3]Validation flags'!$B$3="Thames Water", IF( ISNUMBER(G125), 0, 1 ),0)</f>
        <v>0</v>
      </c>
      <c r="U125" s="61">
        <f>IF('[3]Validation flags'!$B$3="Thames Water", IF( ISNUMBER(H125), 0, 1 ),0)</f>
        <v>0</v>
      </c>
      <c r="V125" s="61">
        <f>IF('[3]Validation flags'!$B$3="Thames Water", IF( ISNUMBER(I125), 0, 1 ),0)</f>
        <v>0</v>
      </c>
      <c r="W125" s="61">
        <f>IF('[3]Validation flags'!$B$3="Thames Water", IF( ISNUMBER(J125), 0, 1 ),0)</f>
        <v>0</v>
      </c>
      <c r="X125" s="61">
        <f>IF('[3]Validation flags'!$B$3="Thames Water", IF( ISNUMBER(K125), 0, 1 ),0)</f>
        <v>0</v>
      </c>
      <c r="Y125" s="7"/>
      <c r="Z125" s="7"/>
      <c r="AA125" s="61">
        <f t="shared" si="39"/>
        <v>0</v>
      </c>
      <c r="AB125" s="61">
        <f t="shared" si="39"/>
        <v>0</v>
      </c>
      <c r="AC125" s="61">
        <f t="shared" si="39"/>
        <v>0</v>
      </c>
      <c r="AD125" s="61">
        <f t="shared" si="39"/>
        <v>0</v>
      </c>
      <c r="AE125" s="61">
        <f t="shared" si="39"/>
        <v>0</v>
      </c>
      <c r="AF125" s="7"/>
    </row>
    <row r="126" spans="2:32" ht="15" thickBot="1" x14ac:dyDescent="0.25">
      <c r="B126" s="1138"/>
      <c r="C126" s="1139"/>
      <c r="D126" s="1140"/>
      <c r="E126" s="1140"/>
      <c r="F126" s="1140"/>
      <c r="G126" s="71"/>
      <c r="H126" s="71"/>
      <c r="I126" s="71"/>
      <c r="J126" s="71"/>
      <c r="K126" s="71"/>
      <c r="L126" s="35"/>
      <c r="M126" s="208"/>
      <c r="N126" s="208"/>
      <c r="O126" s="1074"/>
      <c r="P126" s="43"/>
      <c r="Q126" s="567"/>
      <c r="S126" s="7"/>
      <c r="Y126" s="7"/>
      <c r="Z126" s="7"/>
      <c r="AF126" s="7"/>
    </row>
    <row r="127" spans="2:32" ht="15" thickBot="1" x14ac:dyDescent="0.25">
      <c r="B127" s="1054" t="s">
        <v>2604</v>
      </c>
      <c r="C127" s="1064" t="s">
        <v>2605</v>
      </c>
      <c r="D127" s="35"/>
      <c r="E127" s="35"/>
      <c r="F127" s="35"/>
      <c r="G127" s="35"/>
      <c r="H127" s="35"/>
      <c r="I127" s="35"/>
      <c r="J127" s="35"/>
      <c r="K127" s="35"/>
      <c r="L127" s="35"/>
      <c r="M127" s="120"/>
      <c r="N127" s="120"/>
      <c r="O127" s="1074"/>
      <c r="P127" s="43"/>
      <c r="Q127" s="567"/>
      <c r="S127" s="7"/>
      <c r="Y127" s="7"/>
      <c r="Z127" s="7"/>
      <c r="AF127" s="7"/>
    </row>
    <row r="128" spans="2:32" x14ac:dyDescent="0.2">
      <c r="B128" s="1065">
        <v>93</v>
      </c>
      <c r="C128" s="1141" t="s">
        <v>2606</v>
      </c>
      <c r="D128" s="1142" t="s">
        <v>2607</v>
      </c>
      <c r="E128" s="1143" t="s">
        <v>2109</v>
      </c>
      <c r="F128" s="1144">
        <v>2</v>
      </c>
      <c r="G128" s="1145">
        <f>[3]App29!H$122</f>
        <v>0.17</v>
      </c>
      <c r="H128" s="1146">
        <f>[3]App29!I$122</f>
        <v>0.17</v>
      </c>
      <c r="I128" s="1146">
        <f>[3]App29!J$122</f>
        <v>0.17</v>
      </c>
      <c r="J128" s="1146">
        <f>[3]App29!K$122</f>
        <v>0.17</v>
      </c>
      <c r="K128" s="1147">
        <f>[3]App29!L$122</f>
        <v>0.17</v>
      </c>
      <c r="L128" s="35"/>
      <c r="M128" s="1148" t="s">
        <v>2608</v>
      </c>
      <c r="N128" s="1149"/>
      <c r="O128" s="1074"/>
      <c r="P128" s="43"/>
      <c r="Q128" s="567"/>
      <c r="S128" s="7"/>
      <c r="T128" s="60"/>
      <c r="U128" s="60"/>
      <c r="V128" s="60"/>
      <c r="W128" s="60"/>
      <c r="X128" s="60"/>
      <c r="Y128" s="7"/>
      <c r="Z128" s="7"/>
      <c r="AA128" s="60"/>
      <c r="AB128" s="60"/>
      <c r="AC128" s="60"/>
      <c r="AD128" s="60"/>
      <c r="AE128" s="60"/>
      <c r="AF128" s="7"/>
    </row>
    <row r="129" spans="2:32" ht="15" thickBot="1" x14ac:dyDescent="0.25">
      <c r="B129" s="1107">
        <f>B128+1</f>
        <v>94</v>
      </c>
      <c r="C129" s="1108" t="s">
        <v>2609</v>
      </c>
      <c r="D129" s="1109" t="s">
        <v>2610</v>
      </c>
      <c r="E129" s="1110" t="s">
        <v>2109</v>
      </c>
      <c r="F129" s="1150">
        <v>2</v>
      </c>
      <c r="G129" s="1151">
        <v>0</v>
      </c>
      <c r="H129" s="1152">
        <v>0</v>
      </c>
      <c r="I129" s="1152">
        <v>0</v>
      </c>
      <c r="J129" s="1152">
        <v>0</v>
      </c>
      <c r="K129" s="1153">
        <v>0</v>
      </c>
      <c r="L129" s="35"/>
      <c r="M129" s="1154"/>
      <c r="N129" s="1155"/>
      <c r="O129" s="1074"/>
      <c r="P129" s="43">
        <f xml:space="preserve"> IF( SUM( T129:X129 ) = 0, 0, $T$5 )</f>
        <v>0</v>
      </c>
      <c r="Q129" s="567"/>
      <c r="S129" s="7"/>
      <c r="T129" s="61">
        <f>IF('[3]Validation flags'!$B$3="Thames Water", IF( ISNUMBER(G129), 0, 1 ),0)</f>
        <v>0</v>
      </c>
      <c r="U129" s="61">
        <f>IF('[3]Validation flags'!$B$3="Thames Water", IF( ISNUMBER(H129), 0, 1 ),0)</f>
        <v>0</v>
      </c>
      <c r="V129" s="61">
        <f>IF('[3]Validation flags'!$B$3="Thames Water", IF( ISNUMBER(I129), 0, 1 ),0)</f>
        <v>0</v>
      </c>
      <c r="W129" s="61">
        <f>IF('[3]Validation flags'!$B$3="Thames Water", IF( ISNUMBER(J129), 0, 1 ),0)</f>
        <v>0</v>
      </c>
      <c r="X129" s="61">
        <f>IF('[3]Validation flags'!$B$3="Thames Water", IF( ISNUMBER(K129), 0, 1 ),0)</f>
        <v>0</v>
      </c>
      <c r="Y129" s="7"/>
      <c r="Z129" s="7"/>
      <c r="AB129" s="60"/>
      <c r="AC129" s="60"/>
      <c r="AD129" s="60"/>
      <c r="AE129" s="60"/>
      <c r="AF129" s="7"/>
    </row>
    <row r="130" spans="2:32" x14ac:dyDescent="0.2">
      <c r="B130" s="1138"/>
      <c r="C130" s="1139"/>
      <c r="D130" s="1140"/>
      <c r="E130" s="1140"/>
      <c r="F130" s="1140"/>
      <c r="G130" s="1156"/>
      <c r="H130" s="1156"/>
      <c r="I130" s="1156"/>
      <c r="J130" s="1156"/>
      <c r="K130" s="1156"/>
      <c r="L130" s="35"/>
      <c r="M130" s="208"/>
      <c r="N130" s="208"/>
      <c r="O130" s="1074"/>
      <c r="P130" s="1050"/>
      <c r="Q130" s="1050"/>
      <c r="S130" s="7"/>
      <c r="Y130" s="7"/>
      <c r="Z130" s="7"/>
      <c r="AF130" s="7"/>
    </row>
    <row r="131" spans="2:32" ht="15" x14ac:dyDescent="0.2">
      <c r="B131" s="1157" t="s">
        <v>2611</v>
      </c>
      <c r="C131" s="1139"/>
      <c r="D131" s="1140"/>
      <c r="E131" s="1140"/>
      <c r="F131" s="1140"/>
      <c r="G131" s="1156"/>
      <c r="H131" s="1156"/>
      <c r="I131" s="1156"/>
      <c r="J131" s="1156"/>
      <c r="K131" s="1156"/>
      <c r="L131" s="35"/>
      <c r="M131" s="208"/>
      <c r="N131" s="208"/>
      <c r="O131" s="1074"/>
      <c r="P131" s="1050"/>
      <c r="Q131" s="1050"/>
      <c r="S131" s="7"/>
      <c r="Y131" s="7"/>
      <c r="Z131" s="7"/>
      <c r="AA131" s="1158">
        <f>SUM(AA21:AE125)+SUM(AA8:AE18)</f>
        <v>0</v>
      </c>
      <c r="AF131" s="7"/>
    </row>
    <row r="132" spans="2:32" ht="15" thickBot="1" x14ac:dyDescent="0.25">
      <c r="B132" s="1138"/>
      <c r="C132" s="1139"/>
      <c r="D132" s="1140"/>
      <c r="E132" s="1140"/>
      <c r="F132" s="1140"/>
      <c r="G132" s="1156"/>
      <c r="H132" s="1156"/>
      <c r="I132" s="1156"/>
      <c r="J132" s="1156"/>
      <c r="K132" s="1156"/>
      <c r="L132" s="35"/>
      <c r="M132" s="208"/>
      <c r="N132" s="208"/>
      <c r="O132" s="1074"/>
      <c r="P132" s="1050"/>
      <c r="Q132" s="1050"/>
      <c r="S132" s="7"/>
      <c r="Y132" s="7"/>
      <c r="Z132" s="7"/>
      <c r="AF132" s="7"/>
    </row>
    <row r="133" spans="2:32" ht="15" outlineLevel="1" thickBot="1" x14ac:dyDescent="0.25">
      <c r="B133" s="1054" t="s">
        <v>2612</v>
      </c>
      <c r="C133" s="1064" t="s">
        <v>2613</v>
      </c>
      <c r="D133" s="35"/>
      <c r="E133" s="35"/>
      <c r="F133" s="35"/>
      <c r="G133" s="35"/>
      <c r="H133" s="35"/>
      <c r="I133" s="35"/>
      <c r="J133" s="35"/>
      <c r="K133" s="35"/>
      <c r="L133" s="35"/>
      <c r="M133" s="35"/>
      <c r="N133" s="35"/>
      <c r="O133" s="1074"/>
      <c r="P133" s="1050"/>
      <c r="Q133" s="1050"/>
      <c r="S133" s="7"/>
      <c r="Y133" s="7"/>
      <c r="Z133" s="7"/>
      <c r="AF133" s="7"/>
    </row>
    <row r="134" spans="2:32" outlineLevel="1" x14ac:dyDescent="0.2">
      <c r="B134" s="1065">
        <v>95</v>
      </c>
      <c r="C134" s="1066" t="s">
        <v>2614</v>
      </c>
      <c r="D134" s="1067" t="s">
        <v>2615</v>
      </c>
      <c r="E134" s="1068" t="s">
        <v>41</v>
      </c>
      <c r="F134" s="1069">
        <v>3</v>
      </c>
      <c r="G134" s="1159">
        <f t="shared" ref="G134:K144" si="40">G8/(1-G$128)</f>
        <v>0</v>
      </c>
      <c r="H134" s="1160">
        <f t="shared" si="40"/>
        <v>0</v>
      </c>
      <c r="I134" s="1160">
        <f t="shared" si="40"/>
        <v>0</v>
      </c>
      <c r="J134" s="1160">
        <f t="shared" si="40"/>
        <v>0</v>
      </c>
      <c r="K134" s="1161">
        <f t="shared" si="40"/>
        <v>0</v>
      </c>
      <c r="L134" s="35"/>
      <c r="M134" s="1162" t="s">
        <v>2616</v>
      </c>
      <c r="N134" s="1163"/>
      <c r="O134" s="1074"/>
      <c r="P134" s="1050"/>
      <c r="Q134" s="1050"/>
      <c r="S134" s="7"/>
      <c r="Y134" s="7"/>
      <c r="Z134" s="7"/>
      <c r="AF134" s="7"/>
    </row>
    <row r="135" spans="2:32" outlineLevel="1" x14ac:dyDescent="0.2">
      <c r="B135" s="1075">
        <f>B134+1</f>
        <v>96</v>
      </c>
      <c r="C135" s="1076" t="s">
        <v>2617</v>
      </c>
      <c r="D135" s="1077" t="s">
        <v>2618</v>
      </c>
      <c r="E135" s="1078" t="s">
        <v>41</v>
      </c>
      <c r="F135" s="1079">
        <v>3</v>
      </c>
      <c r="G135" s="1099">
        <f t="shared" si="40"/>
        <v>0</v>
      </c>
      <c r="H135" s="1100">
        <f t="shared" si="40"/>
        <v>0</v>
      </c>
      <c r="I135" s="1100">
        <f t="shared" si="40"/>
        <v>0</v>
      </c>
      <c r="J135" s="1100">
        <f t="shared" si="40"/>
        <v>0</v>
      </c>
      <c r="K135" s="1101">
        <f t="shared" si="40"/>
        <v>0</v>
      </c>
      <c r="L135" s="35"/>
      <c r="M135" s="91"/>
      <c r="N135" s="37"/>
      <c r="O135" s="1074"/>
      <c r="P135" s="1050"/>
      <c r="Q135" s="1050"/>
      <c r="S135" s="7"/>
      <c r="Y135" s="7"/>
      <c r="Z135" s="7"/>
      <c r="AF135" s="7"/>
    </row>
    <row r="136" spans="2:32" outlineLevel="1" x14ac:dyDescent="0.2">
      <c r="B136" s="1075">
        <f t="shared" ref="B136:B144" si="41">B135+1</f>
        <v>97</v>
      </c>
      <c r="C136" s="1076" t="s">
        <v>2619</v>
      </c>
      <c r="D136" s="1077" t="s">
        <v>2620</v>
      </c>
      <c r="E136" s="1078" t="s">
        <v>41</v>
      </c>
      <c r="F136" s="1079">
        <v>3</v>
      </c>
      <c r="G136" s="1099">
        <f t="shared" si="40"/>
        <v>0</v>
      </c>
      <c r="H136" s="1100">
        <f t="shared" si="40"/>
        <v>0</v>
      </c>
      <c r="I136" s="1100">
        <f t="shared" si="40"/>
        <v>0</v>
      </c>
      <c r="J136" s="1100">
        <f t="shared" si="40"/>
        <v>0</v>
      </c>
      <c r="K136" s="1101">
        <f t="shared" si="40"/>
        <v>0</v>
      </c>
      <c r="L136" s="35"/>
      <c r="M136" s="91"/>
      <c r="N136" s="37"/>
      <c r="O136" s="1074"/>
      <c r="P136" s="1050"/>
      <c r="Q136" s="1050"/>
      <c r="S136" s="7"/>
      <c r="Y136" s="7"/>
      <c r="Z136" s="7"/>
      <c r="AF136" s="7"/>
    </row>
    <row r="137" spans="2:32" outlineLevel="1" x14ac:dyDescent="0.2">
      <c r="B137" s="1075">
        <f t="shared" si="41"/>
        <v>98</v>
      </c>
      <c r="C137" s="1076" t="s">
        <v>2621</v>
      </c>
      <c r="D137" s="1077" t="s">
        <v>2622</v>
      </c>
      <c r="E137" s="1078" t="s">
        <v>41</v>
      </c>
      <c r="F137" s="1079">
        <v>3</v>
      </c>
      <c r="G137" s="1099">
        <f t="shared" si="40"/>
        <v>0</v>
      </c>
      <c r="H137" s="1100">
        <f t="shared" si="40"/>
        <v>0</v>
      </c>
      <c r="I137" s="1100">
        <f t="shared" si="40"/>
        <v>0</v>
      </c>
      <c r="J137" s="1100">
        <f t="shared" si="40"/>
        <v>0</v>
      </c>
      <c r="K137" s="1101">
        <f t="shared" si="40"/>
        <v>0</v>
      </c>
      <c r="L137" s="35"/>
      <c r="M137" s="91"/>
      <c r="N137" s="37"/>
      <c r="O137" s="1074"/>
      <c r="P137" s="1050"/>
      <c r="Q137" s="1050"/>
      <c r="S137" s="7"/>
      <c r="Y137" s="7"/>
      <c r="Z137" s="7"/>
      <c r="AF137" s="7"/>
    </row>
    <row r="138" spans="2:32" outlineLevel="1" x14ac:dyDescent="0.2">
      <c r="B138" s="1075">
        <f t="shared" si="41"/>
        <v>99</v>
      </c>
      <c r="C138" s="1076" t="s">
        <v>2623</v>
      </c>
      <c r="D138" s="1077" t="s">
        <v>2624</v>
      </c>
      <c r="E138" s="1078" t="s">
        <v>41</v>
      </c>
      <c r="F138" s="1079">
        <v>3</v>
      </c>
      <c r="G138" s="1099">
        <f t="shared" si="40"/>
        <v>0</v>
      </c>
      <c r="H138" s="1100">
        <f t="shared" si="40"/>
        <v>0</v>
      </c>
      <c r="I138" s="1100">
        <f t="shared" si="40"/>
        <v>0</v>
      </c>
      <c r="J138" s="1100">
        <f t="shared" si="40"/>
        <v>0</v>
      </c>
      <c r="K138" s="1101">
        <f t="shared" si="40"/>
        <v>0</v>
      </c>
      <c r="L138" s="35"/>
      <c r="M138" s="91"/>
      <c r="N138" s="37"/>
      <c r="O138" s="1074"/>
      <c r="P138" s="1050"/>
      <c r="Q138" s="1050"/>
      <c r="S138" s="7"/>
      <c r="Y138" s="7"/>
      <c r="Z138" s="7"/>
      <c r="AF138" s="7"/>
    </row>
    <row r="139" spans="2:32" outlineLevel="1" x14ac:dyDescent="0.2">
      <c r="B139" s="1075">
        <f t="shared" si="41"/>
        <v>100</v>
      </c>
      <c r="C139" s="1076" t="s">
        <v>2625</v>
      </c>
      <c r="D139" s="1077" t="s">
        <v>2626</v>
      </c>
      <c r="E139" s="1078" t="s">
        <v>41</v>
      </c>
      <c r="F139" s="1079">
        <v>3</v>
      </c>
      <c r="G139" s="1099">
        <f t="shared" si="40"/>
        <v>0</v>
      </c>
      <c r="H139" s="1100">
        <f t="shared" si="40"/>
        <v>0</v>
      </c>
      <c r="I139" s="1100">
        <f t="shared" si="40"/>
        <v>0</v>
      </c>
      <c r="J139" s="1100">
        <f t="shared" si="40"/>
        <v>0</v>
      </c>
      <c r="K139" s="1101">
        <f t="shared" si="40"/>
        <v>0</v>
      </c>
      <c r="L139" s="35"/>
      <c r="M139" s="91"/>
      <c r="N139" s="37"/>
      <c r="O139" s="1074"/>
      <c r="P139" s="1050"/>
      <c r="Q139" s="1050"/>
      <c r="S139" s="7"/>
      <c r="Y139" s="7"/>
      <c r="Z139" s="7"/>
      <c r="AF139" s="7"/>
    </row>
    <row r="140" spans="2:32" outlineLevel="1" x14ac:dyDescent="0.2">
      <c r="B140" s="1075">
        <f t="shared" si="41"/>
        <v>101</v>
      </c>
      <c r="C140" s="1076" t="s">
        <v>2627</v>
      </c>
      <c r="D140" s="1077" t="s">
        <v>2628</v>
      </c>
      <c r="E140" s="1078" t="s">
        <v>41</v>
      </c>
      <c r="F140" s="1079">
        <v>3</v>
      </c>
      <c r="G140" s="1099">
        <f t="shared" si="40"/>
        <v>0</v>
      </c>
      <c r="H140" s="1100">
        <f t="shared" si="40"/>
        <v>0</v>
      </c>
      <c r="I140" s="1100">
        <f t="shared" si="40"/>
        <v>0</v>
      </c>
      <c r="J140" s="1100">
        <f t="shared" si="40"/>
        <v>0</v>
      </c>
      <c r="K140" s="1101">
        <f t="shared" si="40"/>
        <v>0</v>
      </c>
      <c r="L140" s="35"/>
      <c r="M140" s="91"/>
      <c r="N140" s="37"/>
      <c r="O140" s="1074"/>
      <c r="P140" s="1050"/>
      <c r="Q140" s="1050"/>
      <c r="S140" s="7"/>
      <c r="Y140" s="7"/>
      <c r="Z140" s="7"/>
      <c r="AF140" s="7"/>
    </row>
    <row r="141" spans="2:32" outlineLevel="1" x14ac:dyDescent="0.2">
      <c r="B141" s="1075">
        <f t="shared" si="41"/>
        <v>102</v>
      </c>
      <c r="C141" s="1076" t="s">
        <v>2629</v>
      </c>
      <c r="D141" s="1077" t="s">
        <v>2630</v>
      </c>
      <c r="E141" s="1078" t="s">
        <v>41</v>
      </c>
      <c r="F141" s="1079">
        <v>3</v>
      </c>
      <c r="G141" s="1099">
        <f t="shared" si="40"/>
        <v>7.7503512246603429E-2</v>
      </c>
      <c r="H141" s="1100">
        <f t="shared" si="40"/>
        <v>7.4650494732939152E-2</v>
      </c>
      <c r="I141" s="1100">
        <f t="shared" si="40"/>
        <v>7.9230148248951013E-2</v>
      </c>
      <c r="J141" s="1100">
        <f t="shared" si="40"/>
        <v>8.3968726076501327E-2</v>
      </c>
      <c r="K141" s="1101">
        <f t="shared" si="40"/>
        <v>8.8843868726622935E-2</v>
      </c>
      <c r="L141" s="35"/>
      <c r="M141" s="91"/>
      <c r="N141" s="37"/>
      <c r="O141" s="1074"/>
      <c r="P141" s="1050"/>
      <c r="Q141" s="1050"/>
      <c r="S141" s="7"/>
      <c r="Y141" s="7"/>
      <c r="Z141" s="7"/>
      <c r="AF141" s="7"/>
    </row>
    <row r="142" spans="2:32" outlineLevel="1" x14ac:dyDescent="0.2">
      <c r="B142" s="1075">
        <f t="shared" si="41"/>
        <v>103</v>
      </c>
      <c r="C142" s="1076" t="s">
        <v>2631</v>
      </c>
      <c r="D142" s="1077" t="s">
        <v>2632</v>
      </c>
      <c r="E142" s="1078" t="s">
        <v>41</v>
      </c>
      <c r="F142" s="1079">
        <v>3</v>
      </c>
      <c r="G142" s="1099">
        <f t="shared" si="40"/>
        <v>0</v>
      </c>
      <c r="H142" s="1100">
        <f t="shared" si="40"/>
        <v>0</v>
      </c>
      <c r="I142" s="1100">
        <f t="shared" si="40"/>
        <v>0</v>
      </c>
      <c r="J142" s="1100">
        <f t="shared" si="40"/>
        <v>0</v>
      </c>
      <c r="K142" s="1101">
        <f t="shared" si="40"/>
        <v>0</v>
      </c>
      <c r="L142" s="35"/>
      <c r="M142" s="91"/>
      <c r="N142" s="37"/>
      <c r="O142" s="1074"/>
      <c r="P142" s="1050"/>
      <c r="Q142" s="1050"/>
      <c r="S142" s="7"/>
      <c r="Y142" s="7"/>
      <c r="Z142" s="7"/>
      <c r="AF142" s="7"/>
    </row>
    <row r="143" spans="2:32" outlineLevel="1" x14ac:dyDescent="0.2">
      <c r="B143" s="1075">
        <f t="shared" si="41"/>
        <v>104</v>
      </c>
      <c r="C143" s="1076" t="s">
        <v>2633</v>
      </c>
      <c r="D143" s="1077" t="s">
        <v>2634</v>
      </c>
      <c r="E143" s="1078" t="s">
        <v>41</v>
      </c>
      <c r="F143" s="1079">
        <v>3</v>
      </c>
      <c r="G143" s="1099">
        <f t="shared" si="40"/>
        <v>9.2912373757489362E-3</v>
      </c>
      <c r="H143" s="1100">
        <f t="shared" si="40"/>
        <v>9.0338074177927913E-3</v>
      </c>
      <c r="I143" s="1100">
        <f t="shared" si="40"/>
        <v>8.9928843681129148E-3</v>
      </c>
      <c r="J143" s="1100">
        <f t="shared" si="40"/>
        <v>8.0249814268633889E-3</v>
      </c>
      <c r="K143" s="1101">
        <f t="shared" si="40"/>
        <v>8.188617013009632E-3</v>
      </c>
      <c r="L143" s="35"/>
      <c r="M143" s="91"/>
      <c r="N143" s="37"/>
      <c r="O143" s="1074"/>
      <c r="P143" s="1050"/>
      <c r="Q143" s="1050"/>
      <c r="S143" s="7"/>
      <c r="Y143" s="7"/>
      <c r="Z143" s="7"/>
      <c r="AF143" s="7"/>
    </row>
    <row r="144" spans="2:32" ht="15" outlineLevel="1" thickBot="1" x14ac:dyDescent="0.25">
      <c r="B144" s="1083">
        <f t="shared" si="41"/>
        <v>105</v>
      </c>
      <c r="C144" s="1084" t="s">
        <v>2635</v>
      </c>
      <c r="D144" s="1085" t="s">
        <v>2636</v>
      </c>
      <c r="E144" s="1086" t="s">
        <v>41</v>
      </c>
      <c r="F144" s="1087">
        <v>3</v>
      </c>
      <c r="G144" s="1104">
        <f t="shared" si="40"/>
        <v>7.4211328105383305E-3</v>
      </c>
      <c r="H144" s="1105">
        <f t="shared" si="40"/>
        <v>7.5211190333195604E-3</v>
      </c>
      <c r="I144" s="1105">
        <f t="shared" si="40"/>
        <v>7.7044161615833148E-3</v>
      </c>
      <c r="J144" s="1105">
        <f t="shared" si="40"/>
        <v>7.9454456385769871E-3</v>
      </c>
      <c r="K144" s="1106">
        <f t="shared" si="40"/>
        <v>8.0411712369341838E-3</v>
      </c>
      <c r="L144" s="35"/>
      <c r="M144" s="1091"/>
      <c r="N144" s="1115"/>
      <c r="O144" s="1074"/>
      <c r="P144" s="1050"/>
      <c r="Q144" s="1050"/>
      <c r="S144" s="7"/>
      <c r="Y144" s="7"/>
      <c r="Z144" s="7"/>
      <c r="AF144" s="7"/>
    </row>
    <row r="145" spans="2:32" ht="15" outlineLevel="1" thickBot="1" x14ac:dyDescent="0.25">
      <c r="B145" s="35"/>
      <c r="C145" s="35"/>
      <c r="D145" s="35"/>
      <c r="E145" s="35"/>
      <c r="F145" s="35"/>
      <c r="G145" s="35"/>
      <c r="H145" s="35"/>
      <c r="I145" s="35"/>
      <c r="J145" s="35"/>
      <c r="K145" s="35"/>
      <c r="L145" s="35"/>
      <c r="M145" s="120"/>
      <c r="N145" s="120"/>
      <c r="O145" s="1074"/>
      <c r="P145" s="1050"/>
      <c r="Q145" s="1050"/>
      <c r="S145" s="7"/>
      <c r="Y145" s="7"/>
      <c r="Z145" s="7"/>
      <c r="AF145" s="7"/>
    </row>
    <row r="146" spans="2:32" ht="15" outlineLevel="1" thickBot="1" x14ac:dyDescent="0.25">
      <c r="B146" s="1054" t="s">
        <v>2637</v>
      </c>
      <c r="C146" s="1064" t="s">
        <v>2638</v>
      </c>
      <c r="D146" s="35"/>
      <c r="E146" s="35"/>
      <c r="F146" s="35"/>
      <c r="G146" s="35"/>
      <c r="H146" s="35"/>
      <c r="I146" s="35"/>
      <c r="J146" s="35"/>
      <c r="K146" s="35"/>
      <c r="L146" s="35"/>
      <c r="M146" s="35"/>
      <c r="N146" s="35"/>
      <c r="O146" s="1074"/>
      <c r="P146" s="1050"/>
      <c r="Q146" s="1050"/>
      <c r="S146" s="7"/>
      <c r="Y146" s="7"/>
      <c r="Z146" s="7"/>
      <c r="AF146" s="7"/>
    </row>
    <row r="147" spans="2:32" outlineLevel="1" x14ac:dyDescent="0.2">
      <c r="B147" s="1065">
        <v>106</v>
      </c>
      <c r="C147" s="1066" t="s">
        <v>2639</v>
      </c>
      <c r="D147" s="1067" t="s">
        <v>2640</v>
      </c>
      <c r="E147" s="1068" t="s">
        <v>41</v>
      </c>
      <c r="F147" s="1069">
        <v>3</v>
      </c>
      <c r="G147" s="1159">
        <f t="shared" ref="G147:K157" si="42">G21/(1-G$128)</f>
        <v>-7.6248289026495534E-3</v>
      </c>
      <c r="H147" s="1160">
        <f t="shared" si="42"/>
        <v>-7.8512033444131588E-3</v>
      </c>
      <c r="I147" s="1160">
        <f t="shared" si="42"/>
        <v>-8.2083468421407842E-3</v>
      </c>
      <c r="J147" s="1160">
        <f t="shared" si="42"/>
        <v>-8.5976101755837545E-3</v>
      </c>
      <c r="K147" s="1161">
        <f t="shared" si="42"/>
        <v>-8.7610134958066542E-3</v>
      </c>
      <c r="L147" s="35"/>
      <c r="M147" s="1162" t="s">
        <v>2641</v>
      </c>
      <c r="N147" s="1163"/>
      <c r="O147" s="1074"/>
      <c r="P147" s="1050"/>
      <c r="Q147" s="1050"/>
      <c r="S147" s="7"/>
      <c r="Y147" s="7"/>
      <c r="Z147" s="7"/>
      <c r="AF147" s="7"/>
    </row>
    <row r="148" spans="2:32" outlineLevel="1" x14ac:dyDescent="0.2">
      <c r="B148" s="1075">
        <f>B147+1</f>
        <v>107</v>
      </c>
      <c r="C148" s="1076" t="s">
        <v>2642</v>
      </c>
      <c r="D148" s="1077" t="s">
        <v>2643</v>
      </c>
      <c r="E148" s="1078" t="s">
        <v>41</v>
      </c>
      <c r="F148" s="1079">
        <v>3</v>
      </c>
      <c r="G148" s="1099">
        <f t="shared" si="42"/>
        <v>0</v>
      </c>
      <c r="H148" s="1100">
        <f t="shared" si="42"/>
        <v>0</v>
      </c>
      <c r="I148" s="1100">
        <f t="shared" si="42"/>
        <v>0</v>
      </c>
      <c r="J148" s="1100">
        <f t="shared" si="42"/>
        <v>0</v>
      </c>
      <c r="K148" s="1101">
        <f t="shared" si="42"/>
        <v>0</v>
      </c>
      <c r="L148" s="35"/>
      <c r="M148" s="91"/>
      <c r="N148" s="37"/>
      <c r="O148" s="1074"/>
      <c r="P148" s="1050"/>
      <c r="Q148" s="1050"/>
      <c r="S148" s="7"/>
      <c r="Y148" s="7"/>
      <c r="Z148" s="7"/>
      <c r="AF148" s="7"/>
    </row>
    <row r="149" spans="2:32" outlineLevel="1" x14ac:dyDescent="0.2">
      <c r="B149" s="1075">
        <f t="shared" ref="B149:B157" si="43">B148+1</f>
        <v>108</v>
      </c>
      <c r="C149" s="1076" t="s">
        <v>2644</v>
      </c>
      <c r="D149" s="1077" t="s">
        <v>2645</v>
      </c>
      <c r="E149" s="1078" t="s">
        <v>41</v>
      </c>
      <c r="F149" s="1079">
        <v>3</v>
      </c>
      <c r="G149" s="1099">
        <f t="shared" si="42"/>
        <v>0</v>
      </c>
      <c r="H149" s="1100">
        <f t="shared" si="42"/>
        <v>0</v>
      </c>
      <c r="I149" s="1100">
        <f t="shared" si="42"/>
        <v>0</v>
      </c>
      <c r="J149" s="1100">
        <f t="shared" si="42"/>
        <v>0</v>
      </c>
      <c r="K149" s="1101">
        <f t="shared" si="42"/>
        <v>0</v>
      </c>
      <c r="L149" s="35"/>
      <c r="M149" s="91"/>
      <c r="N149" s="37"/>
      <c r="O149" s="1074"/>
      <c r="P149" s="1050"/>
      <c r="Q149" s="1050"/>
      <c r="S149" s="7"/>
      <c r="Y149" s="7"/>
      <c r="Z149" s="7"/>
      <c r="AF149" s="7"/>
    </row>
    <row r="150" spans="2:32" outlineLevel="1" x14ac:dyDescent="0.2">
      <c r="B150" s="1075">
        <f t="shared" si="43"/>
        <v>109</v>
      </c>
      <c r="C150" s="1076" t="s">
        <v>2646</v>
      </c>
      <c r="D150" s="1077" t="s">
        <v>2647</v>
      </c>
      <c r="E150" s="1078" t="s">
        <v>41</v>
      </c>
      <c r="F150" s="1079">
        <v>3</v>
      </c>
      <c r="G150" s="1099">
        <f t="shared" si="42"/>
        <v>-1.6522692213999184E-3</v>
      </c>
      <c r="H150" s="1100">
        <f t="shared" si="42"/>
        <v>-1.5247154520632361E-3</v>
      </c>
      <c r="I150" s="1100">
        <f t="shared" si="42"/>
        <v>-1.4524327004124611E-3</v>
      </c>
      <c r="J150" s="1100">
        <f t="shared" si="42"/>
        <v>-1.3991301047123787E-3</v>
      </c>
      <c r="K150" s="1101">
        <f t="shared" si="42"/>
        <v>-1.3720204199551894E-3</v>
      </c>
      <c r="L150" s="35"/>
      <c r="M150" s="91"/>
      <c r="N150" s="37"/>
      <c r="O150" s="1074"/>
      <c r="P150" s="1050"/>
      <c r="Q150" s="1050"/>
      <c r="S150" s="7"/>
      <c r="Y150" s="7"/>
      <c r="Z150" s="7"/>
      <c r="AF150" s="7"/>
    </row>
    <row r="151" spans="2:32" outlineLevel="1" x14ac:dyDescent="0.2">
      <c r="B151" s="1075">
        <f t="shared" si="43"/>
        <v>110</v>
      </c>
      <c r="C151" s="1076" t="s">
        <v>2648</v>
      </c>
      <c r="D151" s="1077" t="s">
        <v>2649</v>
      </c>
      <c r="E151" s="1078" t="s">
        <v>41</v>
      </c>
      <c r="F151" s="1079">
        <v>3</v>
      </c>
      <c r="G151" s="1099">
        <f t="shared" si="42"/>
        <v>0</v>
      </c>
      <c r="H151" s="1100">
        <f t="shared" si="42"/>
        <v>0</v>
      </c>
      <c r="I151" s="1100">
        <f t="shared" si="42"/>
        <v>0</v>
      </c>
      <c r="J151" s="1100">
        <f t="shared" si="42"/>
        <v>0</v>
      </c>
      <c r="K151" s="1101">
        <f t="shared" si="42"/>
        <v>0</v>
      </c>
      <c r="L151" s="35"/>
      <c r="M151" s="91"/>
      <c r="N151" s="37"/>
      <c r="O151" s="1074"/>
      <c r="P151" s="1050"/>
      <c r="Q151" s="1050"/>
      <c r="S151" s="7"/>
      <c r="Y151" s="7"/>
      <c r="Z151" s="7"/>
      <c r="AF151" s="7"/>
    </row>
    <row r="152" spans="2:32" outlineLevel="1" x14ac:dyDescent="0.2">
      <c r="B152" s="1075">
        <f t="shared" si="43"/>
        <v>111</v>
      </c>
      <c r="C152" s="1076" t="s">
        <v>2650</v>
      </c>
      <c r="D152" s="1077" t="s">
        <v>2651</v>
      </c>
      <c r="E152" s="1078" t="s">
        <v>41</v>
      </c>
      <c r="F152" s="1079">
        <v>3</v>
      </c>
      <c r="G152" s="1099">
        <f t="shared" si="42"/>
        <v>0</v>
      </c>
      <c r="H152" s="1100">
        <f t="shared" si="42"/>
        <v>0</v>
      </c>
      <c r="I152" s="1100">
        <f t="shared" si="42"/>
        <v>0</v>
      </c>
      <c r="J152" s="1100">
        <f t="shared" si="42"/>
        <v>0</v>
      </c>
      <c r="K152" s="1101">
        <f t="shared" si="42"/>
        <v>0</v>
      </c>
      <c r="L152" s="35"/>
      <c r="M152" s="91"/>
      <c r="N152" s="37"/>
      <c r="O152" s="1074"/>
      <c r="P152" s="1050"/>
      <c r="Q152" s="1050"/>
      <c r="S152" s="7"/>
      <c r="Y152" s="7"/>
      <c r="Z152" s="7"/>
      <c r="AF152" s="7"/>
    </row>
    <row r="153" spans="2:32" outlineLevel="1" x14ac:dyDescent="0.2">
      <c r="B153" s="1075">
        <f t="shared" si="43"/>
        <v>112</v>
      </c>
      <c r="C153" s="1076" t="s">
        <v>2652</v>
      </c>
      <c r="D153" s="1077" t="s">
        <v>2653</v>
      </c>
      <c r="E153" s="1078" t="s">
        <v>41</v>
      </c>
      <c r="F153" s="1079">
        <v>3</v>
      </c>
      <c r="G153" s="1099">
        <f t="shared" si="42"/>
        <v>-1.3305985426794722E-3</v>
      </c>
      <c r="H153" s="1100">
        <f t="shared" si="42"/>
        <v>-1.3392216089273279E-3</v>
      </c>
      <c r="I153" s="1100">
        <f t="shared" si="42"/>
        <v>-1.3890337575607542E-3</v>
      </c>
      <c r="J153" s="1100">
        <f t="shared" si="42"/>
        <v>-1.4490794051437226E-3</v>
      </c>
      <c r="K153" s="1101">
        <f t="shared" si="42"/>
        <v>-1.4857279257830067E-3</v>
      </c>
      <c r="L153" s="35"/>
      <c r="M153" s="91"/>
      <c r="N153" s="37"/>
      <c r="O153" s="1074"/>
      <c r="P153" s="1050"/>
      <c r="Q153" s="1050"/>
      <c r="S153" s="7"/>
      <c r="Y153" s="7"/>
      <c r="Z153" s="7"/>
      <c r="AF153" s="7"/>
    </row>
    <row r="154" spans="2:32" outlineLevel="1" x14ac:dyDescent="0.2">
      <c r="B154" s="1075">
        <f t="shared" si="43"/>
        <v>113</v>
      </c>
      <c r="C154" s="1076" t="s">
        <v>2654</v>
      </c>
      <c r="D154" s="1077" t="s">
        <v>2655</v>
      </c>
      <c r="E154" s="1078" t="s">
        <v>41</v>
      </c>
      <c r="F154" s="1079">
        <v>3</v>
      </c>
      <c r="G154" s="1099">
        <f t="shared" si="42"/>
        <v>-7.0772847602429953E-2</v>
      </c>
      <c r="H154" s="1100">
        <f t="shared" si="42"/>
        <v>-6.6554025583273446E-2</v>
      </c>
      <c r="I154" s="1100">
        <f t="shared" si="42"/>
        <v>-6.7246832386863645E-2</v>
      </c>
      <c r="J154" s="1100">
        <f t="shared" si="42"/>
        <v>-6.7938815564521859E-2</v>
      </c>
      <c r="K154" s="1101">
        <f t="shared" si="42"/>
        <v>-6.8616057642784584E-2</v>
      </c>
      <c r="L154" s="35"/>
      <c r="M154" s="91"/>
      <c r="N154" s="37"/>
      <c r="O154" s="1074"/>
      <c r="P154" s="1050"/>
      <c r="Q154" s="1050"/>
      <c r="S154" s="7"/>
      <c r="Y154" s="7"/>
      <c r="Z154" s="7"/>
      <c r="AF154" s="7"/>
    </row>
    <row r="155" spans="2:32" outlineLevel="1" x14ac:dyDescent="0.2">
      <c r="B155" s="1075">
        <f t="shared" si="43"/>
        <v>114</v>
      </c>
      <c r="C155" s="1076" t="s">
        <v>2656</v>
      </c>
      <c r="D155" s="1077" t="s">
        <v>2657</v>
      </c>
      <c r="E155" s="1078" t="s">
        <v>41</v>
      </c>
      <c r="F155" s="1079">
        <v>3</v>
      </c>
      <c r="G155" s="1099">
        <f t="shared" si="42"/>
        <v>0</v>
      </c>
      <c r="H155" s="1100">
        <f t="shared" si="42"/>
        <v>0</v>
      </c>
      <c r="I155" s="1100">
        <f t="shared" si="42"/>
        <v>0</v>
      </c>
      <c r="J155" s="1100">
        <f t="shared" si="42"/>
        <v>0</v>
      </c>
      <c r="K155" s="1101">
        <f t="shared" si="42"/>
        <v>0</v>
      </c>
      <c r="L155" s="35"/>
      <c r="M155" s="91"/>
      <c r="N155" s="37"/>
      <c r="O155" s="1074"/>
      <c r="P155" s="1050"/>
      <c r="Q155" s="1050"/>
      <c r="S155" s="7"/>
      <c r="Y155" s="7"/>
      <c r="Z155" s="7"/>
      <c r="AF155" s="7"/>
    </row>
    <row r="156" spans="2:32" outlineLevel="1" x14ac:dyDescent="0.2">
      <c r="B156" s="1075">
        <f t="shared" si="43"/>
        <v>115</v>
      </c>
      <c r="C156" s="1076" t="s">
        <v>2658</v>
      </c>
      <c r="D156" s="1077" t="s">
        <v>2659</v>
      </c>
      <c r="E156" s="1078" t="s">
        <v>41</v>
      </c>
      <c r="F156" s="1079">
        <v>3</v>
      </c>
      <c r="G156" s="1099">
        <f t="shared" si="42"/>
        <v>-9.2912373757494723E-3</v>
      </c>
      <c r="H156" s="1100">
        <f t="shared" si="42"/>
        <v>-9.0338074177927913E-3</v>
      </c>
      <c r="I156" s="1100">
        <f t="shared" si="42"/>
        <v>-8.9928843681139851E-3</v>
      </c>
      <c r="J156" s="1100">
        <f t="shared" si="42"/>
        <v>-8.0249814268649935E-3</v>
      </c>
      <c r="K156" s="1101">
        <f t="shared" si="42"/>
        <v>-8.188617013009632E-3</v>
      </c>
      <c r="L156" s="35"/>
      <c r="M156" s="91"/>
      <c r="N156" s="37"/>
      <c r="O156" s="1074"/>
      <c r="P156" s="1050"/>
      <c r="Q156" s="1050"/>
      <c r="S156" s="7"/>
      <c r="Y156" s="7"/>
      <c r="Z156" s="7"/>
      <c r="AF156" s="7"/>
    </row>
    <row r="157" spans="2:32" ht="15" outlineLevel="1" thickBot="1" x14ac:dyDescent="0.25">
      <c r="B157" s="1083">
        <f t="shared" si="43"/>
        <v>116</v>
      </c>
      <c r="C157" s="1084" t="s">
        <v>2660</v>
      </c>
      <c r="D157" s="1085" t="s">
        <v>2661</v>
      </c>
      <c r="E157" s="1086" t="s">
        <v>41</v>
      </c>
      <c r="F157" s="1087">
        <v>3</v>
      </c>
      <c r="G157" s="1104">
        <f t="shared" si="42"/>
        <v>-8.1998359190381967E-2</v>
      </c>
      <c r="H157" s="1105">
        <f t="shared" si="42"/>
        <v>-8.3161229048072133E-2</v>
      </c>
      <c r="I157" s="1105">
        <f t="shared" si="42"/>
        <v>-8.5355935405415861E-2</v>
      </c>
      <c r="J157" s="1105">
        <f t="shared" si="42"/>
        <v>-8.811440852141017E-2</v>
      </c>
      <c r="K157" s="1106">
        <f t="shared" si="42"/>
        <v>-8.9219591174345317E-2</v>
      </c>
      <c r="L157" s="35"/>
      <c r="M157" s="1091"/>
      <c r="N157" s="1115"/>
      <c r="O157" s="1074"/>
      <c r="P157" s="1050"/>
      <c r="Q157" s="1050"/>
      <c r="S157" s="7"/>
      <c r="Y157" s="7"/>
      <c r="Z157" s="7"/>
      <c r="AF157" s="7"/>
    </row>
    <row r="158" spans="2:32" ht="15" outlineLevel="1" thickBot="1" x14ac:dyDescent="0.25">
      <c r="B158" s="35"/>
      <c r="C158" s="35"/>
      <c r="D158" s="35"/>
      <c r="E158" s="35"/>
      <c r="F158" s="35"/>
      <c r="G158" s="35"/>
      <c r="H158" s="35"/>
      <c r="I158" s="35"/>
      <c r="J158" s="35"/>
      <c r="K158" s="35"/>
      <c r="L158" s="35"/>
      <c r="M158" s="120"/>
      <c r="N158" s="120"/>
      <c r="O158" s="1074"/>
      <c r="P158" s="1050"/>
      <c r="Q158" s="1050"/>
      <c r="S158" s="7"/>
      <c r="Y158" s="7"/>
      <c r="Z158" s="7"/>
      <c r="AF158" s="7"/>
    </row>
    <row r="159" spans="2:32" ht="15" outlineLevel="1" thickBot="1" x14ac:dyDescent="0.25">
      <c r="B159" s="1054" t="s">
        <v>2662</v>
      </c>
      <c r="C159" s="1064" t="s">
        <v>2663</v>
      </c>
      <c r="D159" s="35"/>
      <c r="E159" s="35"/>
      <c r="F159" s="35"/>
      <c r="G159" s="35"/>
      <c r="H159" s="35"/>
      <c r="I159" s="35"/>
      <c r="J159" s="35"/>
      <c r="K159" s="35"/>
      <c r="L159" s="35"/>
      <c r="M159" s="120"/>
      <c r="N159" s="120"/>
      <c r="O159" s="1074"/>
      <c r="P159" s="1050"/>
      <c r="Q159" s="1050"/>
      <c r="S159" s="7"/>
      <c r="Y159" s="7"/>
      <c r="Z159" s="7"/>
      <c r="AF159" s="7"/>
    </row>
    <row r="160" spans="2:32" outlineLevel="1" x14ac:dyDescent="0.2">
      <c r="B160" s="1065">
        <v>117</v>
      </c>
      <c r="C160" s="1066" t="s">
        <v>2664</v>
      </c>
      <c r="D160" s="1067" t="s">
        <v>2665</v>
      </c>
      <c r="E160" s="1068" t="s">
        <v>41</v>
      </c>
      <c r="F160" s="1069">
        <v>3</v>
      </c>
      <c r="G160" s="1159">
        <f t="shared" ref="G160:K162" si="44">G34/(1-G$128)</f>
        <v>0.50281222459703534</v>
      </c>
      <c r="H160" s="1160">
        <f t="shared" si="44"/>
        <v>0.50721572834853079</v>
      </c>
      <c r="I160" s="1160">
        <f t="shared" si="44"/>
        <v>0.52873973030526034</v>
      </c>
      <c r="J160" s="1160">
        <f t="shared" si="44"/>
        <v>0.5293839800296809</v>
      </c>
      <c r="K160" s="1161">
        <f t="shared" si="44"/>
        <v>0.54377623480635551</v>
      </c>
      <c r="L160" s="35"/>
      <c r="M160" s="1162" t="s">
        <v>2666</v>
      </c>
      <c r="N160" s="1163"/>
      <c r="O160" s="1074"/>
      <c r="P160" s="1050"/>
      <c r="Q160" s="1050"/>
      <c r="S160" s="7"/>
      <c r="Y160" s="7"/>
      <c r="Z160" s="7"/>
      <c r="AF160" s="7"/>
    </row>
    <row r="161" spans="2:32" outlineLevel="1" x14ac:dyDescent="0.2">
      <c r="B161" s="1075">
        <f>B160+1</f>
        <v>118</v>
      </c>
      <c r="C161" s="1076" t="s">
        <v>2667</v>
      </c>
      <c r="D161" s="1077" t="s">
        <v>2668</v>
      </c>
      <c r="E161" s="1078" t="s">
        <v>41</v>
      </c>
      <c r="F161" s="1079">
        <v>3</v>
      </c>
      <c r="G161" s="1099">
        <f t="shared" si="44"/>
        <v>0</v>
      </c>
      <c r="H161" s="1100">
        <f t="shared" si="44"/>
        <v>0</v>
      </c>
      <c r="I161" s="1100">
        <f t="shared" si="44"/>
        <v>0</v>
      </c>
      <c r="J161" s="1100">
        <f t="shared" si="44"/>
        <v>0</v>
      </c>
      <c r="K161" s="1101">
        <f t="shared" si="44"/>
        <v>0</v>
      </c>
      <c r="L161" s="35"/>
      <c r="M161" s="91"/>
      <c r="N161" s="37"/>
      <c r="O161" s="1074"/>
      <c r="P161" s="1050"/>
      <c r="Q161" s="1050"/>
      <c r="S161" s="7"/>
      <c r="Y161" s="7"/>
      <c r="Z161" s="7"/>
      <c r="AF161" s="7"/>
    </row>
    <row r="162" spans="2:32" outlineLevel="1" x14ac:dyDescent="0.2">
      <c r="B162" s="1075">
        <f t="shared" ref="B162:B176" si="45">B161+1</f>
        <v>119</v>
      </c>
      <c r="C162" s="1076" t="s">
        <v>2669</v>
      </c>
      <c r="D162" s="1077" t="s">
        <v>2670</v>
      </c>
      <c r="E162" s="1078" t="s">
        <v>41</v>
      </c>
      <c r="F162" s="1079">
        <v>3</v>
      </c>
      <c r="G162" s="1099">
        <f t="shared" si="44"/>
        <v>0</v>
      </c>
      <c r="H162" s="1100">
        <f t="shared" si="44"/>
        <v>0</v>
      </c>
      <c r="I162" s="1100">
        <f t="shared" si="44"/>
        <v>0</v>
      </c>
      <c r="J162" s="1100">
        <f t="shared" si="44"/>
        <v>0</v>
      </c>
      <c r="K162" s="1101">
        <f t="shared" si="44"/>
        <v>0</v>
      </c>
      <c r="L162" s="35"/>
      <c r="M162" s="91"/>
      <c r="N162" s="37"/>
      <c r="O162" s="1074"/>
      <c r="P162" s="1050"/>
      <c r="Q162" s="1050"/>
      <c r="S162" s="7"/>
      <c r="Y162" s="7"/>
      <c r="Z162" s="7"/>
      <c r="AF162" s="7"/>
    </row>
    <row r="163" spans="2:32" outlineLevel="1" x14ac:dyDescent="0.2">
      <c r="B163" s="1075">
        <f t="shared" si="45"/>
        <v>120</v>
      </c>
      <c r="C163" s="1095" t="s">
        <v>2671</v>
      </c>
      <c r="D163" s="1096" t="s">
        <v>2672</v>
      </c>
      <c r="E163" s="1097" t="s">
        <v>41</v>
      </c>
      <c r="F163" s="1098">
        <v>3</v>
      </c>
      <c r="G163" s="1099">
        <f>G160+G162</f>
        <v>0.50281222459703534</v>
      </c>
      <c r="H163" s="1100">
        <f>H160+H162</f>
        <v>0.50721572834853079</v>
      </c>
      <c r="I163" s="1100">
        <f>I160+I162</f>
        <v>0.52873973030526034</v>
      </c>
      <c r="J163" s="1100">
        <f>J160+J162</f>
        <v>0.5293839800296809</v>
      </c>
      <c r="K163" s="1101">
        <f>K160+K162</f>
        <v>0.54377623480635551</v>
      </c>
      <c r="L163" s="35"/>
      <c r="M163" s="91" t="s">
        <v>2673</v>
      </c>
      <c r="N163" s="37"/>
      <c r="O163" s="1074"/>
      <c r="P163" s="1050"/>
      <c r="Q163" s="1050"/>
      <c r="S163" s="7"/>
      <c r="Y163" s="7"/>
      <c r="Z163" s="7"/>
      <c r="AF163" s="7"/>
    </row>
    <row r="164" spans="2:32" outlineLevel="1" x14ac:dyDescent="0.2">
      <c r="B164" s="1075">
        <f t="shared" si="45"/>
        <v>121</v>
      </c>
      <c r="C164" s="1076" t="s">
        <v>2674</v>
      </c>
      <c r="D164" s="1077" t="s">
        <v>2675</v>
      </c>
      <c r="E164" s="1078" t="s">
        <v>41</v>
      </c>
      <c r="F164" s="1079">
        <v>3</v>
      </c>
      <c r="G164" s="1099">
        <f t="shared" ref="G164:K166" si="46">G38/(1-G$128)</f>
        <v>0.13797130166075339</v>
      </c>
      <c r="H164" s="1100">
        <f t="shared" si="46"/>
        <v>0.13527843084361427</v>
      </c>
      <c r="I164" s="1100">
        <f t="shared" si="46"/>
        <v>0.10987613014322845</v>
      </c>
      <c r="J164" s="1100">
        <f t="shared" si="46"/>
        <v>0.10847357612089326</v>
      </c>
      <c r="K164" s="1101">
        <f t="shared" si="46"/>
        <v>0.11500278362657552</v>
      </c>
      <c r="L164" s="35"/>
      <c r="M164" s="91"/>
      <c r="N164" s="37"/>
      <c r="O164" s="1074"/>
      <c r="P164" s="1050"/>
      <c r="Q164" s="1050"/>
      <c r="S164" s="7"/>
      <c r="Y164" s="7"/>
      <c r="Z164" s="7"/>
      <c r="AF164" s="7"/>
    </row>
    <row r="165" spans="2:32" outlineLevel="1" x14ac:dyDescent="0.2">
      <c r="B165" s="1075">
        <f t="shared" si="45"/>
        <v>122</v>
      </c>
      <c r="C165" s="1076" t="s">
        <v>2676</v>
      </c>
      <c r="D165" s="1077" t="s">
        <v>2677</v>
      </c>
      <c r="E165" s="1078" t="s">
        <v>41</v>
      </c>
      <c r="F165" s="1079">
        <v>3</v>
      </c>
      <c r="G165" s="1099">
        <f t="shared" si="46"/>
        <v>0</v>
      </c>
      <c r="H165" s="1100">
        <f t="shared" si="46"/>
        <v>0</v>
      </c>
      <c r="I165" s="1100">
        <f t="shared" si="46"/>
        <v>0</v>
      </c>
      <c r="J165" s="1100">
        <f t="shared" si="46"/>
        <v>0</v>
      </c>
      <c r="K165" s="1101">
        <f t="shared" si="46"/>
        <v>0</v>
      </c>
      <c r="L165" s="35"/>
      <c r="M165" s="91"/>
      <c r="N165" s="37"/>
      <c r="O165" s="1074"/>
      <c r="P165" s="1050"/>
      <c r="Q165" s="1050"/>
      <c r="S165" s="7"/>
      <c r="Y165" s="7"/>
      <c r="Z165" s="7"/>
      <c r="AF165" s="7"/>
    </row>
    <row r="166" spans="2:32" outlineLevel="1" x14ac:dyDescent="0.2">
      <c r="B166" s="1075">
        <f t="shared" si="45"/>
        <v>123</v>
      </c>
      <c r="C166" s="1102" t="s">
        <v>2678</v>
      </c>
      <c r="D166" s="1096" t="s">
        <v>2679</v>
      </c>
      <c r="E166" s="1097" t="s">
        <v>41</v>
      </c>
      <c r="F166" s="1098">
        <v>3</v>
      </c>
      <c r="G166" s="1099">
        <f t="shared" si="46"/>
        <v>0</v>
      </c>
      <c r="H166" s="1100">
        <f t="shared" si="46"/>
        <v>0</v>
      </c>
      <c r="I166" s="1100">
        <f t="shared" si="46"/>
        <v>0</v>
      </c>
      <c r="J166" s="1100">
        <f t="shared" si="46"/>
        <v>0</v>
      </c>
      <c r="K166" s="1101">
        <f t="shared" si="46"/>
        <v>0</v>
      </c>
      <c r="L166" s="35"/>
      <c r="M166" s="91"/>
      <c r="N166" s="37"/>
      <c r="O166" s="1074"/>
      <c r="P166" s="1050"/>
      <c r="Q166" s="1050"/>
      <c r="S166" s="7"/>
      <c r="Y166" s="7"/>
      <c r="Z166" s="7"/>
      <c r="AF166" s="7"/>
    </row>
    <row r="167" spans="2:32" outlineLevel="1" x14ac:dyDescent="0.2">
      <c r="B167" s="1075">
        <f t="shared" si="45"/>
        <v>124</v>
      </c>
      <c r="C167" s="1095" t="s">
        <v>2680</v>
      </c>
      <c r="D167" s="1096" t="s">
        <v>2681</v>
      </c>
      <c r="E167" s="1097" t="s">
        <v>41</v>
      </c>
      <c r="F167" s="1098">
        <v>3</v>
      </c>
      <c r="G167" s="1099">
        <f>G164+G166</f>
        <v>0.13797130166075339</v>
      </c>
      <c r="H167" s="1100">
        <f>H164+H166</f>
        <v>0.13527843084361427</v>
      </c>
      <c r="I167" s="1100">
        <f>I164+I166</f>
        <v>0.10987613014322845</v>
      </c>
      <c r="J167" s="1100">
        <f>J164+J166</f>
        <v>0.10847357612089326</v>
      </c>
      <c r="K167" s="1101">
        <f>K164+K166</f>
        <v>0.11500278362657552</v>
      </c>
      <c r="L167" s="35"/>
      <c r="M167" s="91" t="s">
        <v>2682</v>
      </c>
      <c r="N167" s="37"/>
      <c r="O167" s="1074"/>
      <c r="P167" s="1050"/>
      <c r="Q167" s="1050"/>
      <c r="S167" s="7"/>
      <c r="Y167" s="7"/>
      <c r="Z167" s="7"/>
      <c r="AF167" s="7"/>
    </row>
    <row r="168" spans="2:32" outlineLevel="1" x14ac:dyDescent="0.2">
      <c r="B168" s="1075">
        <f t="shared" si="45"/>
        <v>125</v>
      </c>
      <c r="C168" s="1076" t="s">
        <v>2683</v>
      </c>
      <c r="D168" s="1077" t="s">
        <v>2684</v>
      </c>
      <c r="E168" s="1078" t="s">
        <v>41</v>
      </c>
      <c r="F168" s="1079">
        <v>3</v>
      </c>
      <c r="G168" s="1099">
        <f t="shared" ref="G168:K169" si="47">G42/(1-G$128)</f>
        <v>6.9571878465362613E-2</v>
      </c>
      <c r="H168" s="1100">
        <f t="shared" si="47"/>
        <v>7.4784170751205817E-2</v>
      </c>
      <c r="I168" s="1100">
        <f t="shared" si="47"/>
        <v>7.8322194309776119E-2</v>
      </c>
      <c r="J168" s="1100">
        <f t="shared" si="47"/>
        <v>9.3518412813099944E-2</v>
      </c>
      <c r="K168" s="1101">
        <f t="shared" si="47"/>
        <v>7.5503159681088255E-2</v>
      </c>
      <c r="L168" s="35"/>
      <c r="M168" s="91"/>
      <c r="N168" s="37"/>
      <c r="O168" s="1074"/>
      <c r="P168" s="1050"/>
      <c r="Q168" s="1050"/>
      <c r="S168" s="7"/>
      <c r="Y168" s="7"/>
      <c r="Z168" s="7"/>
      <c r="AF168" s="7"/>
    </row>
    <row r="169" spans="2:32" outlineLevel="1" x14ac:dyDescent="0.2">
      <c r="B169" s="1075">
        <f t="shared" si="45"/>
        <v>126</v>
      </c>
      <c r="C169" s="1102" t="s">
        <v>2685</v>
      </c>
      <c r="D169" s="1077" t="s">
        <v>2686</v>
      </c>
      <c r="E169" s="1097" t="s">
        <v>41</v>
      </c>
      <c r="F169" s="1098">
        <v>3</v>
      </c>
      <c r="G169" s="1099">
        <f t="shared" si="47"/>
        <v>0</v>
      </c>
      <c r="H169" s="1100">
        <f t="shared" si="47"/>
        <v>0</v>
      </c>
      <c r="I169" s="1100">
        <f t="shared" si="47"/>
        <v>0</v>
      </c>
      <c r="J169" s="1100">
        <f t="shared" si="47"/>
        <v>0</v>
      </c>
      <c r="K169" s="1101">
        <f t="shared" si="47"/>
        <v>0</v>
      </c>
      <c r="L169" s="35"/>
      <c r="M169" s="91"/>
      <c r="N169" s="37"/>
      <c r="O169" s="1074"/>
      <c r="P169" s="1050"/>
      <c r="Q169" s="1050"/>
      <c r="S169" s="7"/>
      <c r="Y169" s="7"/>
      <c r="Z169" s="7"/>
      <c r="AF169" s="7"/>
    </row>
    <row r="170" spans="2:32" outlineLevel="1" x14ac:dyDescent="0.2">
      <c r="B170" s="1075">
        <f t="shared" si="45"/>
        <v>127</v>
      </c>
      <c r="C170" s="1095" t="s">
        <v>2687</v>
      </c>
      <c r="D170" s="1096" t="s">
        <v>2688</v>
      </c>
      <c r="E170" s="1097" t="s">
        <v>41</v>
      </c>
      <c r="F170" s="1098">
        <v>3</v>
      </c>
      <c r="G170" s="1099">
        <f>SUM(G168:G169)</f>
        <v>6.9571878465362613E-2</v>
      </c>
      <c r="H170" s="1100">
        <f>SUM(H168:H169)</f>
        <v>7.4784170751205817E-2</v>
      </c>
      <c r="I170" s="1100">
        <f>SUM(I168:I169)</f>
        <v>7.8322194309776119E-2</v>
      </c>
      <c r="J170" s="1100">
        <f>SUM(J168:J169)</f>
        <v>9.3518412813099944E-2</v>
      </c>
      <c r="K170" s="1101">
        <f>SUM(K168:K169)</f>
        <v>7.5503159681088255E-2</v>
      </c>
      <c r="L170" s="35"/>
      <c r="M170" s="91" t="s">
        <v>2689</v>
      </c>
      <c r="N170" s="37"/>
      <c r="O170" s="1074"/>
      <c r="P170" s="1050"/>
      <c r="Q170" s="1050"/>
      <c r="S170" s="7"/>
      <c r="Y170" s="7"/>
      <c r="Z170" s="7"/>
      <c r="AF170" s="7"/>
    </row>
    <row r="171" spans="2:32" outlineLevel="1" x14ac:dyDescent="0.2">
      <c r="B171" s="1075">
        <f t="shared" si="45"/>
        <v>128</v>
      </c>
      <c r="C171" s="1076" t="s">
        <v>2690</v>
      </c>
      <c r="D171" s="1077" t="s">
        <v>2691</v>
      </c>
      <c r="E171" s="1078" t="s">
        <v>41</v>
      </c>
      <c r="F171" s="1079">
        <v>3</v>
      </c>
      <c r="G171" s="1099">
        <f t="shared" ref="G171:K172" si="48">G45/(1-G$128)</f>
        <v>1.2156888990163855E-2</v>
      </c>
      <c r="H171" s="1100">
        <f t="shared" si="48"/>
        <v>1.2857410757434098E-2</v>
      </c>
      <c r="I171" s="1100">
        <f t="shared" si="48"/>
        <v>1.3089609283414773E-2</v>
      </c>
      <c r="J171" s="1100">
        <f t="shared" si="48"/>
        <v>1.3341338079573481E-2</v>
      </c>
      <c r="K171" s="1101">
        <f t="shared" si="48"/>
        <v>1.3602323870134317E-2</v>
      </c>
      <c r="L171" s="35"/>
      <c r="M171" s="91"/>
      <c r="N171" s="37"/>
      <c r="O171" s="1074"/>
      <c r="P171" s="1050"/>
      <c r="Q171" s="1050"/>
      <c r="S171" s="7"/>
      <c r="Y171" s="7"/>
      <c r="Z171" s="7"/>
      <c r="AF171" s="7"/>
    </row>
    <row r="172" spans="2:32" outlineLevel="1" x14ac:dyDescent="0.2">
      <c r="B172" s="1075">
        <f t="shared" si="45"/>
        <v>129</v>
      </c>
      <c r="C172" s="1102" t="s">
        <v>2692</v>
      </c>
      <c r="D172" s="1096" t="s">
        <v>2693</v>
      </c>
      <c r="E172" s="1097" t="s">
        <v>41</v>
      </c>
      <c r="F172" s="1098">
        <v>3</v>
      </c>
      <c r="G172" s="1099">
        <f t="shared" si="48"/>
        <v>0</v>
      </c>
      <c r="H172" s="1100">
        <f t="shared" si="48"/>
        <v>0</v>
      </c>
      <c r="I172" s="1100">
        <f t="shared" si="48"/>
        <v>0</v>
      </c>
      <c r="J172" s="1100">
        <f t="shared" si="48"/>
        <v>0</v>
      </c>
      <c r="K172" s="1101">
        <f t="shared" si="48"/>
        <v>0</v>
      </c>
      <c r="L172" s="35"/>
      <c r="M172" s="91"/>
      <c r="N172" s="37"/>
      <c r="O172" s="1074"/>
      <c r="P172" s="1050"/>
      <c r="Q172" s="1050"/>
      <c r="S172" s="7"/>
      <c r="Y172" s="7"/>
      <c r="Z172" s="7"/>
      <c r="AF172" s="7"/>
    </row>
    <row r="173" spans="2:32" outlineLevel="1" x14ac:dyDescent="0.2">
      <c r="B173" s="1075">
        <f t="shared" si="45"/>
        <v>130</v>
      </c>
      <c r="C173" s="1095" t="s">
        <v>2694</v>
      </c>
      <c r="D173" s="1096" t="s">
        <v>2695</v>
      </c>
      <c r="E173" s="1097" t="s">
        <v>41</v>
      </c>
      <c r="F173" s="1098">
        <v>3</v>
      </c>
      <c r="G173" s="1099">
        <f>SUM(G171:G172)</f>
        <v>1.2156888990163855E-2</v>
      </c>
      <c r="H173" s="1100">
        <f>SUM(H171:H172)</f>
        <v>1.2857410757434098E-2</v>
      </c>
      <c r="I173" s="1100">
        <f>SUM(I171:I172)</f>
        <v>1.3089609283414773E-2</v>
      </c>
      <c r="J173" s="1100">
        <f>SUM(J171:J172)</f>
        <v>1.3341338079573481E-2</v>
      </c>
      <c r="K173" s="1101">
        <f>SUM(K171:K172)</f>
        <v>1.3602323870134317E-2</v>
      </c>
      <c r="L173" s="35"/>
      <c r="M173" s="91" t="s">
        <v>2696</v>
      </c>
      <c r="N173" s="37"/>
      <c r="O173" s="1074"/>
      <c r="P173" s="1050"/>
      <c r="Q173" s="1050"/>
      <c r="S173" s="7"/>
      <c r="Y173" s="7"/>
      <c r="Z173" s="7"/>
      <c r="AF173" s="7"/>
    </row>
    <row r="174" spans="2:32" outlineLevel="1" x14ac:dyDescent="0.2">
      <c r="B174" s="1075">
        <f t="shared" si="45"/>
        <v>131</v>
      </c>
      <c r="C174" s="1076" t="s">
        <v>2697</v>
      </c>
      <c r="D174" s="1077" t="s">
        <v>2698</v>
      </c>
      <c r="E174" s="1078" t="s">
        <v>41</v>
      </c>
      <c r="F174" s="1079">
        <v>3</v>
      </c>
      <c r="G174" s="1099">
        <f t="shared" ref="G174:K175" si="49">G48/(1-G$128)</f>
        <v>0</v>
      </c>
      <c r="H174" s="1100">
        <f t="shared" si="49"/>
        <v>0</v>
      </c>
      <c r="I174" s="1100">
        <f t="shared" si="49"/>
        <v>0</v>
      </c>
      <c r="J174" s="1100">
        <f t="shared" si="49"/>
        <v>0</v>
      </c>
      <c r="K174" s="1101">
        <f t="shared" si="49"/>
        <v>0</v>
      </c>
      <c r="L174" s="35"/>
      <c r="M174" s="91"/>
      <c r="N174" s="37"/>
      <c r="O174" s="1074"/>
      <c r="P174" s="1050"/>
      <c r="Q174" s="1050"/>
      <c r="S174" s="7"/>
      <c r="Y174" s="7"/>
      <c r="Z174" s="7"/>
      <c r="AF174" s="7"/>
    </row>
    <row r="175" spans="2:32" outlineLevel="1" x14ac:dyDescent="0.2">
      <c r="B175" s="1075">
        <f t="shared" si="45"/>
        <v>132</v>
      </c>
      <c r="C175" s="1102" t="s">
        <v>2699</v>
      </c>
      <c r="D175" s="1096" t="s">
        <v>2700</v>
      </c>
      <c r="E175" s="1097" t="s">
        <v>41</v>
      </c>
      <c r="F175" s="1098">
        <v>3</v>
      </c>
      <c r="G175" s="1099">
        <f t="shared" si="49"/>
        <v>0</v>
      </c>
      <c r="H175" s="1100">
        <f t="shared" si="49"/>
        <v>0</v>
      </c>
      <c r="I175" s="1100">
        <f t="shared" si="49"/>
        <v>0</v>
      </c>
      <c r="J175" s="1100">
        <f t="shared" si="49"/>
        <v>0</v>
      </c>
      <c r="K175" s="1101">
        <f t="shared" si="49"/>
        <v>0</v>
      </c>
      <c r="L175" s="35"/>
      <c r="M175" s="91"/>
      <c r="N175" s="37"/>
      <c r="O175" s="1074"/>
      <c r="P175" s="1050"/>
      <c r="Q175" s="1050"/>
      <c r="S175" s="7"/>
      <c r="Y175" s="7"/>
      <c r="Z175" s="7"/>
      <c r="AF175" s="7"/>
    </row>
    <row r="176" spans="2:32" ht="15" outlineLevel="1" thickBot="1" x14ac:dyDescent="0.25">
      <c r="B176" s="1083">
        <f t="shared" si="45"/>
        <v>133</v>
      </c>
      <c r="C176" s="1103" t="s">
        <v>2701</v>
      </c>
      <c r="D176" s="1085" t="s">
        <v>2702</v>
      </c>
      <c r="E176" s="1086" t="s">
        <v>41</v>
      </c>
      <c r="F176" s="1087">
        <v>3</v>
      </c>
      <c r="G176" s="1104">
        <f>SUM(G174:G175)</f>
        <v>0</v>
      </c>
      <c r="H176" s="1105">
        <f>SUM(H174:H175)</f>
        <v>0</v>
      </c>
      <c r="I176" s="1105">
        <f>SUM(I174:I175)</f>
        <v>0</v>
      </c>
      <c r="J176" s="1105">
        <f>SUM(J174:J175)</f>
        <v>0</v>
      </c>
      <c r="K176" s="1106">
        <f>SUM(K174:K175)</f>
        <v>0</v>
      </c>
      <c r="L176" s="35"/>
      <c r="M176" s="456" t="s">
        <v>2703</v>
      </c>
      <c r="N176" s="77"/>
      <c r="O176" s="1074"/>
      <c r="P176" s="1050"/>
      <c r="Q176" s="1050"/>
      <c r="S176" s="7"/>
      <c r="Y176" s="7"/>
      <c r="Z176" s="7"/>
      <c r="AF176" s="7"/>
    </row>
    <row r="177" spans="2:32" ht="15" outlineLevel="1" thickBot="1" x14ac:dyDescent="0.25">
      <c r="B177" s="35"/>
      <c r="C177" s="35"/>
      <c r="D177" s="35"/>
      <c r="E177" s="35"/>
      <c r="F177" s="35"/>
      <c r="G177" s="35"/>
      <c r="H177" s="35"/>
      <c r="I177" s="35"/>
      <c r="J177" s="35"/>
      <c r="K177" s="35"/>
      <c r="L177" s="35"/>
      <c r="M177" s="120"/>
      <c r="N177" s="120"/>
      <c r="O177" s="1074"/>
      <c r="P177" s="1050"/>
      <c r="Q177" s="1050"/>
      <c r="S177" s="7"/>
      <c r="Y177" s="7"/>
      <c r="Z177" s="7"/>
      <c r="AF177" s="7"/>
    </row>
    <row r="178" spans="2:32" ht="15" outlineLevel="1" thickBot="1" x14ac:dyDescent="0.25">
      <c r="B178" s="1054" t="s">
        <v>2704</v>
      </c>
      <c r="C178" s="1064" t="s">
        <v>2705</v>
      </c>
      <c r="D178" s="35"/>
      <c r="E178" s="35"/>
      <c r="F178" s="35"/>
      <c r="G178" s="35"/>
      <c r="H178" s="35"/>
      <c r="I178" s="35"/>
      <c r="J178" s="35"/>
      <c r="K178" s="35"/>
      <c r="L178" s="35"/>
      <c r="M178" s="120"/>
      <c r="N178" s="120"/>
      <c r="O178" s="1074"/>
      <c r="P178" s="1050"/>
      <c r="Q178" s="1050"/>
      <c r="S178" s="7"/>
      <c r="Y178" s="7"/>
      <c r="Z178" s="7"/>
      <c r="AF178" s="7"/>
    </row>
    <row r="179" spans="2:32" outlineLevel="1" x14ac:dyDescent="0.2">
      <c r="B179" s="1065">
        <v>134</v>
      </c>
      <c r="C179" s="1066" t="s">
        <v>2706</v>
      </c>
      <c r="D179" s="1067" t="s">
        <v>2707</v>
      </c>
      <c r="E179" s="1068" t="s">
        <v>41</v>
      </c>
      <c r="F179" s="1069">
        <v>3</v>
      </c>
      <c r="G179" s="1159">
        <f t="shared" ref="G179:K181" si="50">G53/(1-G$128)</f>
        <v>-1.6341397299403648</v>
      </c>
      <c r="H179" s="1160">
        <f t="shared" si="50"/>
        <v>-1.6484511171327247</v>
      </c>
      <c r="I179" s="1160">
        <f t="shared" si="50"/>
        <v>-1.7184041234920961</v>
      </c>
      <c r="J179" s="1160">
        <f t="shared" si="50"/>
        <v>-1.7204979350964626</v>
      </c>
      <c r="K179" s="1161">
        <f t="shared" si="50"/>
        <v>-1.7672727631206553</v>
      </c>
      <c r="L179" s="35"/>
      <c r="M179" s="1162" t="s">
        <v>2708</v>
      </c>
      <c r="N179" s="1163"/>
      <c r="O179" s="1074"/>
      <c r="P179" s="1050"/>
      <c r="Q179" s="1050"/>
      <c r="S179" s="7"/>
      <c r="Y179" s="7"/>
      <c r="Z179" s="7"/>
      <c r="AF179" s="7"/>
    </row>
    <row r="180" spans="2:32" outlineLevel="1" x14ac:dyDescent="0.2">
      <c r="B180" s="1075">
        <f>B179+1</f>
        <v>135</v>
      </c>
      <c r="C180" s="1076" t="s">
        <v>2709</v>
      </c>
      <c r="D180" s="1077" t="s">
        <v>2710</v>
      </c>
      <c r="E180" s="1078" t="s">
        <v>41</v>
      </c>
      <c r="F180" s="1079">
        <v>3</v>
      </c>
      <c r="G180" s="1099">
        <f t="shared" si="50"/>
        <v>0</v>
      </c>
      <c r="H180" s="1100">
        <f t="shared" si="50"/>
        <v>0</v>
      </c>
      <c r="I180" s="1100">
        <f t="shared" si="50"/>
        <v>0</v>
      </c>
      <c r="J180" s="1100">
        <f t="shared" si="50"/>
        <v>0</v>
      </c>
      <c r="K180" s="1101">
        <f t="shared" si="50"/>
        <v>0</v>
      </c>
      <c r="L180" s="35"/>
      <c r="M180" s="91"/>
      <c r="N180" s="37"/>
      <c r="O180" s="1074"/>
      <c r="P180" s="1050"/>
      <c r="Q180" s="1050"/>
      <c r="S180" s="7"/>
      <c r="Y180" s="7"/>
      <c r="Z180" s="7"/>
      <c r="AF180" s="7"/>
    </row>
    <row r="181" spans="2:32" outlineLevel="1" x14ac:dyDescent="0.2">
      <c r="B181" s="1075">
        <f t="shared" ref="B181:B195" si="51">B180+1</f>
        <v>136</v>
      </c>
      <c r="C181" s="1076" t="s">
        <v>2711</v>
      </c>
      <c r="D181" s="1077" t="s">
        <v>2712</v>
      </c>
      <c r="E181" s="1078" t="s">
        <v>41</v>
      </c>
      <c r="F181" s="1079">
        <v>3</v>
      </c>
      <c r="G181" s="1099">
        <f t="shared" si="50"/>
        <v>0</v>
      </c>
      <c r="H181" s="1100">
        <f t="shared" si="50"/>
        <v>0</v>
      </c>
      <c r="I181" s="1100">
        <f t="shared" si="50"/>
        <v>0</v>
      </c>
      <c r="J181" s="1100">
        <f t="shared" si="50"/>
        <v>0</v>
      </c>
      <c r="K181" s="1101">
        <f t="shared" si="50"/>
        <v>0</v>
      </c>
      <c r="L181" s="35"/>
      <c r="M181" s="91"/>
      <c r="N181" s="37"/>
      <c r="O181" s="1074"/>
      <c r="P181" s="1050"/>
      <c r="Q181" s="1050"/>
      <c r="S181" s="7"/>
      <c r="Y181" s="7"/>
      <c r="Z181" s="7"/>
      <c r="AF181" s="7"/>
    </row>
    <row r="182" spans="2:32" outlineLevel="1" x14ac:dyDescent="0.2">
      <c r="B182" s="1075">
        <f t="shared" si="51"/>
        <v>137</v>
      </c>
      <c r="C182" s="1095" t="s">
        <v>2713</v>
      </c>
      <c r="D182" s="1096" t="s">
        <v>2714</v>
      </c>
      <c r="E182" s="1097" t="s">
        <v>41</v>
      </c>
      <c r="F182" s="1098">
        <v>3</v>
      </c>
      <c r="G182" s="1099">
        <f>G179+G181</f>
        <v>-1.6341397299403648</v>
      </c>
      <c r="H182" s="1100">
        <f>H179+H181</f>
        <v>-1.6484511171327247</v>
      </c>
      <c r="I182" s="1100">
        <f>I179+I181</f>
        <v>-1.7184041234920961</v>
      </c>
      <c r="J182" s="1100">
        <f>J179+J181</f>
        <v>-1.7204979350964626</v>
      </c>
      <c r="K182" s="1101">
        <f>K179+K181</f>
        <v>-1.7672727631206553</v>
      </c>
      <c r="L182" s="35"/>
      <c r="M182" s="91" t="s">
        <v>2715</v>
      </c>
      <c r="N182" s="37"/>
      <c r="O182" s="1074"/>
      <c r="P182" s="1050"/>
      <c r="Q182" s="1050"/>
      <c r="S182" s="7"/>
      <c r="Y182" s="7"/>
      <c r="Z182" s="7"/>
      <c r="AF182" s="7"/>
    </row>
    <row r="183" spans="2:32" outlineLevel="1" x14ac:dyDescent="0.2">
      <c r="B183" s="1075">
        <f t="shared" si="51"/>
        <v>138</v>
      </c>
      <c r="C183" s="1076" t="s">
        <v>2716</v>
      </c>
      <c r="D183" s="1077" t="s">
        <v>2717</v>
      </c>
      <c r="E183" s="1078" t="s">
        <v>41</v>
      </c>
      <c r="F183" s="1079">
        <v>3</v>
      </c>
      <c r="G183" s="1099">
        <f t="shared" ref="G183:K185" si="52">G57/(1-G$128)</f>
        <v>-0.44840673039744844</v>
      </c>
      <c r="H183" s="1100">
        <f t="shared" si="52"/>
        <v>-0.43965490024174625</v>
      </c>
      <c r="I183" s="1100">
        <f t="shared" si="52"/>
        <v>-0.35709742296549241</v>
      </c>
      <c r="J183" s="1100">
        <f t="shared" si="52"/>
        <v>-0.35253912239290303</v>
      </c>
      <c r="K183" s="1101">
        <f t="shared" si="52"/>
        <v>-0.3737590467863704</v>
      </c>
      <c r="L183" s="35"/>
      <c r="M183" s="91"/>
      <c r="N183" s="37"/>
      <c r="O183" s="1074"/>
      <c r="P183" s="1050"/>
      <c r="Q183" s="1050"/>
      <c r="S183" s="7"/>
      <c r="Y183" s="7"/>
      <c r="Z183" s="7"/>
      <c r="AF183" s="7"/>
    </row>
    <row r="184" spans="2:32" outlineLevel="1" x14ac:dyDescent="0.2">
      <c r="B184" s="1075">
        <f t="shared" si="51"/>
        <v>139</v>
      </c>
      <c r="C184" s="1076" t="s">
        <v>2718</v>
      </c>
      <c r="D184" s="1077" t="s">
        <v>2719</v>
      </c>
      <c r="E184" s="1078" t="s">
        <v>41</v>
      </c>
      <c r="F184" s="1079">
        <v>3</v>
      </c>
      <c r="G184" s="1099">
        <f t="shared" si="52"/>
        <v>0</v>
      </c>
      <c r="H184" s="1100">
        <f t="shared" si="52"/>
        <v>0</v>
      </c>
      <c r="I184" s="1100">
        <f t="shared" si="52"/>
        <v>0</v>
      </c>
      <c r="J184" s="1100">
        <f t="shared" si="52"/>
        <v>0</v>
      </c>
      <c r="K184" s="1101">
        <f t="shared" si="52"/>
        <v>0</v>
      </c>
      <c r="L184" s="35"/>
      <c r="M184" s="91"/>
      <c r="N184" s="37"/>
      <c r="O184" s="1074"/>
      <c r="P184" s="1050"/>
      <c r="Q184" s="1050"/>
      <c r="S184" s="7"/>
      <c r="Y184" s="7"/>
      <c r="Z184" s="7"/>
      <c r="AF184" s="7"/>
    </row>
    <row r="185" spans="2:32" outlineLevel="1" x14ac:dyDescent="0.2">
      <c r="B185" s="1075">
        <f t="shared" si="51"/>
        <v>140</v>
      </c>
      <c r="C185" s="1102" t="s">
        <v>2720</v>
      </c>
      <c r="D185" s="1096" t="s">
        <v>2721</v>
      </c>
      <c r="E185" s="1097" t="s">
        <v>41</v>
      </c>
      <c r="F185" s="1098">
        <v>3</v>
      </c>
      <c r="G185" s="1099">
        <f t="shared" si="52"/>
        <v>0</v>
      </c>
      <c r="H185" s="1100">
        <f t="shared" si="52"/>
        <v>0</v>
      </c>
      <c r="I185" s="1100">
        <f t="shared" si="52"/>
        <v>0</v>
      </c>
      <c r="J185" s="1100">
        <f t="shared" si="52"/>
        <v>0</v>
      </c>
      <c r="K185" s="1101">
        <f t="shared" si="52"/>
        <v>0</v>
      </c>
      <c r="L185" s="35"/>
      <c r="M185" s="91"/>
      <c r="N185" s="37"/>
      <c r="O185" s="1074"/>
      <c r="P185" s="1050"/>
      <c r="Q185" s="1050"/>
      <c r="S185" s="7"/>
      <c r="Y185" s="7"/>
      <c r="Z185" s="7"/>
      <c r="AF185" s="7"/>
    </row>
    <row r="186" spans="2:32" outlineLevel="1" x14ac:dyDescent="0.2">
      <c r="B186" s="1075">
        <f t="shared" si="51"/>
        <v>141</v>
      </c>
      <c r="C186" s="1095" t="s">
        <v>2722</v>
      </c>
      <c r="D186" s="1096" t="s">
        <v>2723</v>
      </c>
      <c r="E186" s="1097" t="s">
        <v>41</v>
      </c>
      <c r="F186" s="1098">
        <v>3</v>
      </c>
      <c r="G186" s="1099">
        <f>G183+G185</f>
        <v>-0.44840673039744844</v>
      </c>
      <c r="H186" s="1100">
        <f>H183+H185</f>
        <v>-0.43965490024174625</v>
      </c>
      <c r="I186" s="1100">
        <f>I183+I185</f>
        <v>-0.35709742296549241</v>
      </c>
      <c r="J186" s="1100">
        <f>J183+J185</f>
        <v>-0.35253912239290303</v>
      </c>
      <c r="K186" s="1101">
        <f>K183+K185</f>
        <v>-0.3737590467863704</v>
      </c>
      <c r="L186" s="35"/>
      <c r="M186" s="91" t="s">
        <v>2724</v>
      </c>
      <c r="N186" s="37"/>
      <c r="O186" s="1074"/>
      <c r="P186" s="1050"/>
      <c r="Q186" s="1050"/>
      <c r="S186" s="7"/>
      <c r="Y186" s="7"/>
      <c r="Z186" s="7"/>
      <c r="AF186" s="7"/>
    </row>
    <row r="187" spans="2:32" outlineLevel="1" x14ac:dyDescent="0.2">
      <c r="B187" s="1075">
        <f t="shared" si="51"/>
        <v>142</v>
      </c>
      <c r="C187" s="1076" t="s">
        <v>2725</v>
      </c>
      <c r="D187" s="1077" t="s">
        <v>2726</v>
      </c>
      <c r="E187" s="1078" t="s">
        <v>41</v>
      </c>
      <c r="F187" s="1079">
        <v>3</v>
      </c>
      <c r="G187" s="1099">
        <f t="shared" ref="G187:K188" si="53">G61/(1-G$128)</f>
        <v>-0.20871563539608787</v>
      </c>
      <c r="H187" s="1100">
        <f t="shared" si="53"/>
        <v>-0.22435251225361744</v>
      </c>
      <c r="I187" s="1100">
        <f t="shared" si="53"/>
        <v>-0.23496658292932843</v>
      </c>
      <c r="J187" s="1100">
        <f t="shared" si="53"/>
        <v>-0.28055523843929986</v>
      </c>
      <c r="K187" s="1101">
        <f t="shared" si="53"/>
        <v>-0.22650947904326482</v>
      </c>
      <c r="L187" s="35"/>
      <c r="M187" s="91"/>
      <c r="N187" s="37"/>
      <c r="O187" s="1074"/>
      <c r="P187" s="1050"/>
      <c r="Q187" s="1050"/>
      <c r="S187" s="7"/>
      <c r="Y187" s="7"/>
      <c r="Z187" s="7"/>
      <c r="AF187" s="7"/>
    </row>
    <row r="188" spans="2:32" outlineLevel="1" x14ac:dyDescent="0.2">
      <c r="B188" s="1075">
        <f t="shared" si="51"/>
        <v>143</v>
      </c>
      <c r="C188" s="1102" t="s">
        <v>2727</v>
      </c>
      <c r="D188" s="1077" t="s">
        <v>2728</v>
      </c>
      <c r="E188" s="1097" t="s">
        <v>41</v>
      </c>
      <c r="F188" s="1098">
        <v>3</v>
      </c>
      <c r="G188" s="1099">
        <f t="shared" si="53"/>
        <v>0</v>
      </c>
      <c r="H188" s="1100">
        <f t="shared" si="53"/>
        <v>0</v>
      </c>
      <c r="I188" s="1100">
        <f t="shared" si="53"/>
        <v>0</v>
      </c>
      <c r="J188" s="1100">
        <f t="shared" si="53"/>
        <v>0</v>
      </c>
      <c r="K188" s="1101">
        <f t="shared" si="53"/>
        <v>0</v>
      </c>
      <c r="L188" s="35"/>
      <c r="M188" s="91"/>
      <c r="N188" s="37"/>
      <c r="O188" s="1074"/>
      <c r="P188" s="1050"/>
      <c r="Q188" s="1050"/>
      <c r="S188" s="7"/>
      <c r="Y188" s="7"/>
      <c r="Z188" s="7"/>
      <c r="AF188" s="7"/>
    </row>
    <row r="189" spans="2:32" outlineLevel="1" x14ac:dyDescent="0.2">
      <c r="B189" s="1075">
        <f t="shared" si="51"/>
        <v>144</v>
      </c>
      <c r="C189" s="1095" t="s">
        <v>2729</v>
      </c>
      <c r="D189" s="1096" t="s">
        <v>2730</v>
      </c>
      <c r="E189" s="1097" t="s">
        <v>41</v>
      </c>
      <c r="F189" s="1098">
        <v>3</v>
      </c>
      <c r="G189" s="1099">
        <f>SUM(G187:G188)</f>
        <v>-0.20871563539608787</v>
      </c>
      <c r="H189" s="1100">
        <f>SUM(H187:H188)</f>
        <v>-0.22435251225361744</v>
      </c>
      <c r="I189" s="1100">
        <f>SUM(I187:I188)</f>
        <v>-0.23496658292932843</v>
      </c>
      <c r="J189" s="1100">
        <f>SUM(J187:J188)</f>
        <v>-0.28055523843929986</v>
      </c>
      <c r="K189" s="1101">
        <f>SUM(K187:K188)</f>
        <v>-0.22650947904326482</v>
      </c>
      <c r="L189" s="35"/>
      <c r="M189" s="91" t="s">
        <v>2731</v>
      </c>
      <c r="N189" s="37"/>
      <c r="O189" s="1074"/>
      <c r="P189" s="1050"/>
      <c r="Q189" s="1050"/>
      <c r="S189" s="7"/>
      <c r="Y189" s="7"/>
      <c r="Z189" s="7"/>
      <c r="AF189" s="7"/>
    </row>
    <row r="190" spans="2:32" outlineLevel="1" x14ac:dyDescent="0.2">
      <c r="B190" s="1075">
        <f t="shared" si="51"/>
        <v>145</v>
      </c>
      <c r="C190" s="1076" t="s">
        <v>2732</v>
      </c>
      <c r="D190" s="1077" t="s">
        <v>2733</v>
      </c>
      <c r="E190" s="1078" t="s">
        <v>41</v>
      </c>
      <c r="F190" s="1079">
        <v>3</v>
      </c>
      <c r="G190" s="1099">
        <f t="shared" ref="G190:K191" si="54">G64/(1-G$128)</f>
        <v>-3.6470666970491561E-2</v>
      </c>
      <c r="H190" s="1100">
        <f t="shared" si="54"/>
        <v>-3.857223227230229E-2</v>
      </c>
      <c r="I190" s="1100">
        <f t="shared" si="54"/>
        <v>-3.9268827850244319E-2</v>
      </c>
      <c r="J190" s="1100">
        <f t="shared" si="54"/>
        <v>-4.0024014238720436E-2</v>
      </c>
      <c r="K190" s="1101">
        <f t="shared" si="54"/>
        <v>-4.0806971610402948E-2</v>
      </c>
      <c r="L190" s="35"/>
      <c r="M190" s="91"/>
      <c r="N190" s="37"/>
      <c r="O190" s="1074"/>
      <c r="P190" s="1050"/>
      <c r="Q190" s="1050"/>
      <c r="S190" s="7"/>
      <c r="Y190" s="7"/>
      <c r="Z190" s="7"/>
      <c r="AF190" s="7"/>
    </row>
    <row r="191" spans="2:32" outlineLevel="1" x14ac:dyDescent="0.2">
      <c r="B191" s="1075">
        <f t="shared" si="51"/>
        <v>146</v>
      </c>
      <c r="C191" s="1102" t="s">
        <v>2734</v>
      </c>
      <c r="D191" s="1096" t="s">
        <v>2735</v>
      </c>
      <c r="E191" s="1097" t="s">
        <v>41</v>
      </c>
      <c r="F191" s="1098">
        <v>3</v>
      </c>
      <c r="G191" s="1099">
        <f t="shared" si="54"/>
        <v>0</v>
      </c>
      <c r="H191" s="1100">
        <f t="shared" si="54"/>
        <v>0</v>
      </c>
      <c r="I191" s="1100">
        <f t="shared" si="54"/>
        <v>0</v>
      </c>
      <c r="J191" s="1100">
        <f t="shared" si="54"/>
        <v>0</v>
      </c>
      <c r="K191" s="1101">
        <f t="shared" si="54"/>
        <v>0</v>
      </c>
      <c r="L191" s="35"/>
      <c r="M191" s="91"/>
      <c r="N191" s="37"/>
      <c r="O191" s="1074"/>
      <c r="P191" s="1050"/>
      <c r="Q191" s="1050"/>
      <c r="S191" s="7"/>
      <c r="Y191" s="7"/>
      <c r="Z191" s="7"/>
      <c r="AF191" s="7"/>
    </row>
    <row r="192" spans="2:32" outlineLevel="1" x14ac:dyDescent="0.2">
      <c r="B192" s="1075">
        <f t="shared" si="51"/>
        <v>147</v>
      </c>
      <c r="C192" s="1095" t="s">
        <v>2736</v>
      </c>
      <c r="D192" s="1096" t="s">
        <v>2737</v>
      </c>
      <c r="E192" s="1097" t="s">
        <v>41</v>
      </c>
      <c r="F192" s="1098">
        <v>3</v>
      </c>
      <c r="G192" s="1099">
        <f>SUM(G190:G191)</f>
        <v>-3.6470666970491561E-2</v>
      </c>
      <c r="H192" s="1100">
        <f>SUM(H190:H191)</f>
        <v>-3.857223227230229E-2</v>
      </c>
      <c r="I192" s="1100">
        <f>SUM(I190:I191)</f>
        <v>-3.9268827850244319E-2</v>
      </c>
      <c r="J192" s="1100">
        <f>SUM(J190:J191)</f>
        <v>-4.0024014238720436E-2</v>
      </c>
      <c r="K192" s="1101">
        <f>SUM(K190:K191)</f>
        <v>-4.0806971610402948E-2</v>
      </c>
      <c r="L192" s="35"/>
      <c r="M192" s="91" t="s">
        <v>2738</v>
      </c>
      <c r="N192" s="37"/>
      <c r="O192" s="1074"/>
      <c r="P192" s="1050"/>
      <c r="Q192" s="1050"/>
      <c r="S192" s="7"/>
      <c r="Y192" s="7"/>
      <c r="Z192" s="7"/>
      <c r="AF192" s="7"/>
    </row>
    <row r="193" spans="2:32" outlineLevel="1" x14ac:dyDescent="0.2">
      <c r="B193" s="1075">
        <f t="shared" si="51"/>
        <v>148</v>
      </c>
      <c r="C193" s="1076" t="s">
        <v>2739</v>
      </c>
      <c r="D193" s="1077" t="s">
        <v>2740</v>
      </c>
      <c r="E193" s="1078" t="s">
        <v>41</v>
      </c>
      <c r="F193" s="1079">
        <v>3</v>
      </c>
      <c r="G193" s="1099">
        <f t="shared" ref="G193:K194" si="55">G67/(1-G$128)</f>
        <v>0</v>
      </c>
      <c r="H193" s="1100">
        <f t="shared" si="55"/>
        <v>0</v>
      </c>
      <c r="I193" s="1100">
        <f t="shared" si="55"/>
        <v>0</v>
      </c>
      <c r="J193" s="1100">
        <f t="shared" si="55"/>
        <v>0</v>
      </c>
      <c r="K193" s="1101">
        <f t="shared" si="55"/>
        <v>0</v>
      </c>
      <c r="L193" s="35"/>
      <c r="M193" s="91"/>
      <c r="N193" s="37"/>
      <c r="O193" s="1074"/>
      <c r="P193" s="1050"/>
      <c r="Q193" s="1050"/>
      <c r="S193" s="7"/>
      <c r="Y193" s="7"/>
      <c r="Z193" s="7"/>
      <c r="AF193" s="7"/>
    </row>
    <row r="194" spans="2:32" outlineLevel="1" x14ac:dyDescent="0.2">
      <c r="B194" s="1075">
        <f t="shared" si="51"/>
        <v>149</v>
      </c>
      <c r="C194" s="1102" t="s">
        <v>2741</v>
      </c>
      <c r="D194" s="1096" t="s">
        <v>2742</v>
      </c>
      <c r="E194" s="1097" t="s">
        <v>41</v>
      </c>
      <c r="F194" s="1098">
        <v>3</v>
      </c>
      <c r="G194" s="1099">
        <f t="shared" si="55"/>
        <v>0</v>
      </c>
      <c r="H194" s="1100">
        <f t="shared" si="55"/>
        <v>0</v>
      </c>
      <c r="I194" s="1100">
        <f t="shared" si="55"/>
        <v>0</v>
      </c>
      <c r="J194" s="1100">
        <f t="shared" si="55"/>
        <v>0</v>
      </c>
      <c r="K194" s="1101">
        <f t="shared" si="55"/>
        <v>0</v>
      </c>
      <c r="L194" s="35"/>
      <c r="M194" s="91"/>
      <c r="N194" s="37"/>
      <c r="O194" s="1074"/>
      <c r="P194" s="1050"/>
      <c r="Q194" s="1050"/>
      <c r="S194" s="7"/>
      <c r="Y194" s="7"/>
      <c r="Z194" s="7"/>
      <c r="AF194" s="7"/>
    </row>
    <row r="195" spans="2:32" ht="15" outlineLevel="1" thickBot="1" x14ac:dyDescent="0.25">
      <c r="B195" s="1083">
        <f t="shared" si="51"/>
        <v>150</v>
      </c>
      <c r="C195" s="1103" t="s">
        <v>2743</v>
      </c>
      <c r="D195" s="1085" t="s">
        <v>2744</v>
      </c>
      <c r="E195" s="1086" t="s">
        <v>41</v>
      </c>
      <c r="F195" s="1087">
        <v>3</v>
      </c>
      <c r="G195" s="1104">
        <f>SUM(G193:G194)</f>
        <v>0</v>
      </c>
      <c r="H195" s="1105">
        <f>SUM(H193:H194)</f>
        <v>0</v>
      </c>
      <c r="I195" s="1105">
        <f>SUM(I193:I194)</f>
        <v>0</v>
      </c>
      <c r="J195" s="1105">
        <f>SUM(J193:J194)</f>
        <v>0</v>
      </c>
      <c r="K195" s="1106">
        <f>SUM(K193:K194)</f>
        <v>0</v>
      </c>
      <c r="L195" s="35"/>
      <c r="M195" s="456" t="s">
        <v>2745</v>
      </c>
      <c r="N195" s="77"/>
      <c r="O195" s="1074"/>
      <c r="P195" s="1050"/>
      <c r="Q195" s="1050"/>
      <c r="S195" s="7"/>
      <c r="Y195" s="7"/>
      <c r="Z195" s="7"/>
      <c r="AF195" s="7"/>
    </row>
    <row r="196" spans="2:32" ht="15" outlineLevel="1" thickBot="1" x14ac:dyDescent="0.25">
      <c r="B196" s="35"/>
      <c r="C196" s="35"/>
      <c r="D196" s="35"/>
      <c r="E196" s="35"/>
      <c r="F196" s="35"/>
      <c r="G196" s="35"/>
      <c r="H196" s="35"/>
      <c r="I196" s="35"/>
      <c r="J196" s="35"/>
      <c r="K196" s="35"/>
      <c r="L196" s="35"/>
      <c r="M196" s="120"/>
      <c r="N196" s="120"/>
      <c r="O196" s="1074"/>
      <c r="P196" s="1050"/>
      <c r="Q196" s="1050"/>
      <c r="S196" s="7"/>
      <c r="Y196" s="7"/>
      <c r="Z196" s="7"/>
      <c r="AF196" s="7"/>
    </row>
    <row r="197" spans="2:32" ht="15" outlineLevel="1" thickBot="1" x14ac:dyDescent="0.25">
      <c r="B197" s="1054" t="s">
        <v>2746</v>
      </c>
      <c r="C197" s="1064" t="s">
        <v>2747</v>
      </c>
      <c r="D197" s="35"/>
      <c r="E197" s="35"/>
      <c r="F197" s="35"/>
      <c r="G197" s="35"/>
      <c r="H197" s="35"/>
      <c r="I197" s="35"/>
      <c r="J197" s="35"/>
      <c r="K197" s="35"/>
      <c r="L197" s="35"/>
      <c r="M197" s="120"/>
      <c r="N197" s="120"/>
      <c r="O197" s="1074"/>
      <c r="P197" s="1050"/>
      <c r="Q197" s="1050"/>
      <c r="S197" s="7"/>
      <c r="Y197" s="7"/>
      <c r="Z197" s="7"/>
      <c r="AF197" s="7"/>
    </row>
    <row r="198" spans="2:32" outlineLevel="1" x14ac:dyDescent="0.2">
      <c r="B198" s="1065">
        <v>151</v>
      </c>
      <c r="C198" s="1066" t="s">
        <v>2748</v>
      </c>
      <c r="D198" s="1067" t="s">
        <v>2749</v>
      </c>
      <c r="E198" s="1068" t="s">
        <v>41</v>
      </c>
      <c r="F198" s="1069">
        <v>3</v>
      </c>
      <c r="G198" s="1159">
        <f t="shared" ref="G198:K199" si="56">G72/(1-G$128)</f>
        <v>0.15247216827221693</v>
      </c>
      <c r="H198" s="1160">
        <f t="shared" si="56"/>
        <v>0.15307103191451235</v>
      </c>
      <c r="I198" s="1160">
        <f t="shared" si="56"/>
        <v>0.15387744073460982</v>
      </c>
      <c r="J198" s="1160">
        <f t="shared" si="56"/>
        <v>0.15380324690598018</v>
      </c>
      <c r="K198" s="1161">
        <f t="shared" si="56"/>
        <v>0.15483931863782185</v>
      </c>
      <c r="L198" s="35"/>
      <c r="M198" s="1162" t="s">
        <v>2750</v>
      </c>
      <c r="N198" s="1163"/>
      <c r="O198" s="1074"/>
      <c r="P198" s="1050"/>
      <c r="Q198" s="1050"/>
      <c r="S198" s="7"/>
      <c r="Y198" s="7"/>
      <c r="Z198" s="7"/>
      <c r="AF198" s="7"/>
    </row>
    <row r="199" spans="2:32" outlineLevel="1" x14ac:dyDescent="0.2">
      <c r="B199" s="1075">
        <f>B198+1</f>
        <v>152</v>
      </c>
      <c r="C199" s="1076" t="s">
        <v>2751</v>
      </c>
      <c r="D199" s="1077" t="s">
        <v>2752</v>
      </c>
      <c r="E199" s="1078" t="s">
        <v>41</v>
      </c>
      <c r="F199" s="1079">
        <v>3</v>
      </c>
      <c r="G199" s="1099">
        <f t="shared" si="56"/>
        <v>0</v>
      </c>
      <c r="H199" s="1100">
        <f t="shared" si="56"/>
        <v>0</v>
      </c>
      <c r="I199" s="1100">
        <f t="shared" si="56"/>
        <v>0</v>
      </c>
      <c r="J199" s="1100">
        <f t="shared" si="56"/>
        <v>0</v>
      </c>
      <c r="K199" s="1101">
        <f t="shared" si="56"/>
        <v>0</v>
      </c>
      <c r="L199" s="35"/>
      <c r="M199" s="91"/>
      <c r="N199" s="37"/>
      <c r="O199" s="1074"/>
      <c r="P199" s="1050"/>
      <c r="Q199" s="1050"/>
      <c r="S199" s="7"/>
      <c r="Y199" s="7"/>
      <c r="Z199" s="7"/>
      <c r="AF199" s="7"/>
    </row>
    <row r="200" spans="2:32" ht="15" outlineLevel="1" thickBot="1" x14ac:dyDescent="0.25">
      <c r="B200" s="1107">
        <f>B199+1</f>
        <v>153</v>
      </c>
      <c r="C200" s="1108" t="s">
        <v>2753</v>
      </c>
      <c r="D200" s="1109" t="s">
        <v>2754</v>
      </c>
      <c r="E200" s="1110" t="s">
        <v>41</v>
      </c>
      <c r="F200" s="1111">
        <v>3</v>
      </c>
      <c r="G200" s="1112">
        <f>SUM(G198:G199)</f>
        <v>0.15247216827221693</v>
      </c>
      <c r="H200" s="1113">
        <f>SUM(H198:H199)</f>
        <v>0.15307103191451235</v>
      </c>
      <c r="I200" s="1113">
        <f>SUM(I198:I199)</f>
        <v>0.15387744073460982</v>
      </c>
      <c r="J200" s="1113">
        <f>SUM(J198:J199)</f>
        <v>0.15380324690598018</v>
      </c>
      <c r="K200" s="1114">
        <f>SUM(K198:K199)</f>
        <v>0.15483931863782185</v>
      </c>
      <c r="L200" s="35"/>
      <c r="M200" s="1091" t="s">
        <v>2755</v>
      </c>
      <c r="N200" s="1115"/>
      <c r="O200" s="1074"/>
      <c r="P200" s="1050"/>
      <c r="Q200" s="1050"/>
      <c r="S200" s="7"/>
      <c r="Y200" s="7"/>
      <c r="Z200" s="7"/>
      <c r="AF200" s="7"/>
    </row>
    <row r="201" spans="2:32" ht="15" outlineLevel="1" thickBot="1" x14ac:dyDescent="0.25">
      <c r="B201" s="35"/>
      <c r="C201" s="35"/>
      <c r="D201" s="35"/>
      <c r="E201" s="35"/>
      <c r="F201" s="35"/>
      <c r="G201" s="35"/>
      <c r="H201" s="35"/>
      <c r="I201" s="35"/>
      <c r="J201" s="35"/>
      <c r="K201" s="35"/>
      <c r="L201" s="35"/>
      <c r="M201" s="120"/>
      <c r="N201" s="120"/>
      <c r="O201" s="1074"/>
      <c r="P201" s="1050"/>
      <c r="Q201" s="1050"/>
      <c r="S201" s="7"/>
      <c r="Y201" s="7"/>
      <c r="Z201" s="7"/>
      <c r="AF201" s="7"/>
    </row>
    <row r="202" spans="2:32" ht="15" outlineLevel="1" thickBot="1" x14ac:dyDescent="0.25">
      <c r="B202" s="1054" t="s">
        <v>2756</v>
      </c>
      <c r="C202" s="1064" t="s">
        <v>2757</v>
      </c>
      <c r="D202" s="35"/>
      <c r="E202" s="35"/>
      <c r="F202" s="35"/>
      <c r="G202" s="35"/>
      <c r="H202" s="35"/>
      <c r="I202" s="35"/>
      <c r="J202" s="35"/>
      <c r="K202" s="35"/>
      <c r="L202" s="35"/>
      <c r="M202" s="120"/>
      <c r="N202" s="120"/>
      <c r="O202" s="1074"/>
      <c r="P202" s="1050"/>
      <c r="Q202" s="1050"/>
      <c r="S202" s="7"/>
      <c r="Y202" s="7"/>
      <c r="Z202" s="7"/>
      <c r="AF202" s="7"/>
    </row>
    <row r="203" spans="2:32" outlineLevel="1" x14ac:dyDescent="0.2">
      <c r="B203" s="1065">
        <v>154</v>
      </c>
      <c r="C203" s="1066" t="s">
        <v>2758</v>
      </c>
      <c r="D203" s="1067" t="s">
        <v>2759</v>
      </c>
      <c r="E203" s="1068" t="s">
        <v>41</v>
      </c>
      <c r="F203" s="1069">
        <v>3</v>
      </c>
      <c r="G203" s="1159">
        <f t="shared" ref="G203:K204" si="57">G77/(1-G$128)</f>
        <v>-0.15234844037432327</v>
      </c>
      <c r="H203" s="1160">
        <f t="shared" si="57"/>
        <v>-0.1529508080693526</v>
      </c>
      <c r="I203" s="1160">
        <f t="shared" si="57"/>
        <v>-0.15375816752087415</v>
      </c>
      <c r="J203" s="1160">
        <f t="shared" si="57"/>
        <v>-0.15369748908098418</v>
      </c>
      <c r="K203" s="1161">
        <f t="shared" si="57"/>
        <v>-0.15473141436419907</v>
      </c>
      <c r="L203" s="35"/>
      <c r="M203" s="1162" t="s">
        <v>2760</v>
      </c>
      <c r="N203" s="1163"/>
      <c r="O203" s="1074"/>
      <c r="P203" s="1050"/>
      <c r="Q203" s="1050"/>
      <c r="S203" s="7"/>
      <c r="Y203" s="7"/>
      <c r="Z203" s="7"/>
      <c r="AF203" s="7"/>
    </row>
    <row r="204" spans="2:32" outlineLevel="1" x14ac:dyDescent="0.2">
      <c r="B204" s="1075">
        <f>B203+1</f>
        <v>155</v>
      </c>
      <c r="C204" s="1076" t="s">
        <v>2761</v>
      </c>
      <c r="D204" s="1077" t="s">
        <v>2762</v>
      </c>
      <c r="E204" s="1078" t="s">
        <v>41</v>
      </c>
      <c r="F204" s="1079">
        <v>3</v>
      </c>
      <c r="G204" s="1099">
        <f t="shared" si="57"/>
        <v>0</v>
      </c>
      <c r="H204" s="1100">
        <f t="shared" si="57"/>
        <v>0</v>
      </c>
      <c r="I204" s="1100">
        <f t="shared" si="57"/>
        <v>0</v>
      </c>
      <c r="J204" s="1100">
        <f t="shared" si="57"/>
        <v>0</v>
      </c>
      <c r="K204" s="1101">
        <f t="shared" si="57"/>
        <v>0</v>
      </c>
      <c r="L204" s="35"/>
      <c r="M204" s="91"/>
      <c r="N204" s="37"/>
      <c r="O204" s="1074"/>
      <c r="P204" s="1050"/>
      <c r="Q204" s="1050"/>
      <c r="S204" s="7"/>
      <c r="Y204" s="7"/>
      <c r="Z204" s="7"/>
      <c r="AF204" s="7"/>
    </row>
    <row r="205" spans="2:32" ht="15" outlineLevel="1" thickBot="1" x14ac:dyDescent="0.25">
      <c r="B205" s="1107">
        <f>B204+1</f>
        <v>156</v>
      </c>
      <c r="C205" s="1108" t="s">
        <v>2763</v>
      </c>
      <c r="D205" s="1109" t="s">
        <v>2764</v>
      </c>
      <c r="E205" s="1110" t="s">
        <v>41</v>
      </c>
      <c r="F205" s="1111">
        <v>3</v>
      </c>
      <c r="G205" s="1112">
        <f>SUM(G203:G204)</f>
        <v>-0.15234844037432327</v>
      </c>
      <c r="H205" s="1113">
        <f>SUM(H203:H204)</f>
        <v>-0.1529508080693526</v>
      </c>
      <c r="I205" s="1113">
        <f>SUM(I203:I204)</f>
        <v>-0.15375816752087415</v>
      </c>
      <c r="J205" s="1113">
        <f>SUM(J203:J204)</f>
        <v>-0.15369748908098418</v>
      </c>
      <c r="K205" s="1114">
        <f>SUM(K203:K204)</f>
        <v>-0.15473141436419907</v>
      </c>
      <c r="L205" s="35"/>
      <c r="M205" s="1091" t="s">
        <v>2765</v>
      </c>
      <c r="N205" s="1115"/>
      <c r="O205" s="1074"/>
      <c r="P205" s="1050"/>
      <c r="Q205" s="1050"/>
      <c r="S205" s="7"/>
      <c r="Y205" s="7"/>
      <c r="Z205" s="7"/>
      <c r="AF205" s="7"/>
    </row>
    <row r="206" spans="2:32" ht="15" outlineLevel="1" thickBot="1" x14ac:dyDescent="0.25">
      <c r="B206" s="35"/>
      <c r="C206" s="35"/>
      <c r="D206" s="35"/>
      <c r="E206" s="35"/>
      <c r="F206" s="35"/>
      <c r="G206" s="35"/>
      <c r="H206" s="35"/>
      <c r="I206" s="35"/>
      <c r="J206" s="35"/>
      <c r="K206" s="35"/>
      <c r="L206" s="35"/>
      <c r="M206" s="120"/>
      <c r="N206" s="120"/>
      <c r="O206" s="1074"/>
      <c r="P206" s="1050"/>
      <c r="Q206" s="1050"/>
      <c r="S206" s="7"/>
      <c r="Y206" s="7"/>
      <c r="Z206" s="7"/>
      <c r="AF206" s="7"/>
    </row>
    <row r="207" spans="2:32" ht="15" outlineLevel="1" thickBot="1" x14ac:dyDescent="0.25">
      <c r="B207" s="1054" t="s">
        <v>2766</v>
      </c>
      <c r="C207" s="1064" t="s">
        <v>2767</v>
      </c>
      <c r="D207" s="35"/>
      <c r="E207" s="35"/>
      <c r="F207" s="35"/>
      <c r="G207" s="35"/>
      <c r="H207" s="35"/>
      <c r="I207" s="35"/>
      <c r="J207" s="35"/>
      <c r="K207" s="35"/>
      <c r="L207" s="35"/>
      <c r="M207" s="120"/>
      <c r="N207" s="120"/>
      <c r="O207" s="1074"/>
      <c r="P207" s="1050"/>
      <c r="Q207" s="1050"/>
      <c r="S207" s="7"/>
      <c r="Y207" s="7"/>
      <c r="Z207" s="7"/>
      <c r="AF207" s="7"/>
    </row>
    <row r="208" spans="2:32" ht="15" outlineLevel="1" thickBot="1" x14ac:dyDescent="0.25">
      <c r="B208" s="1107">
        <v>157</v>
      </c>
      <c r="C208" s="1108" t="s">
        <v>2768</v>
      </c>
      <c r="D208" s="1117" t="s">
        <v>2769</v>
      </c>
      <c r="E208" s="1118" t="s">
        <v>41</v>
      </c>
      <c r="F208" s="1119">
        <v>3</v>
      </c>
      <c r="G208" s="1164">
        <f>G82/(1-G$128)</f>
        <v>9.0722570651642857E-3</v>
      </c>
      <c r="H208" s="1165">
        <f>H82/(1-H$128)</f>
        <v>9.0673684220162927E-3</v>
      </c>
      <c r="I208" s="1165">
        <f>I82/(1-I$128)</f>
        <v>8.881548036868225E-3</v>
      </c>
      <c r="J208" s="1165">
        <f>J82/(1-J$128)</f>
        <v>8.9415606833128172E-3</v>
      </c>
      <c r="K208" s="1166">
        <f>K82/(1-K$128)</f>
        <v>8.897805303005147E-3</v>
      </c>
      <c r="L208" s="35"/>
      <c r="M208" s="1167" t="s">
        <v>2770</v>
      </c>
      <c r="N208" s="1124"/>
      <c r="O208" s="1074"/>
      <c r="P208" s="1050"/>
      <c r="Q208" s="1050"/>
      <c r="S208" s="7"/>
      <c r="Y208" s="7"/>
      <c r="Z208" s="7"/>
      <c r="AF208" s="7"/>
    </row>
    <row r="209" spans="2:32" ht="15" outlineLevel="1" thickBot="1" x14ac:dyDescent="0.25">
      <c r="B209" s="35"/>
      <c r="C209" s="35"/>
      <c r="D209" s="35"/>
      <c r="E209" s="35"/>
      <c r="F209" s="35"/>
      <c r="G209" s="35"/>
      <c r="H209" s="35"/>
      <c r="I209" s="35"/>
      <c r="J209" s="35"/>
      <c r="K209" s="35"/>
      <c r="L209" s="35"/>
      <c r="M209" s="120"/>
      <c r="N209" s="120"/>
      <c r="O209" s="1074"/>
      <c r="P209" s="1050"/>
      <c r="Q209" s="1050"/>
      <c r="S209" s="7"/>
      <c r="Y209" s="7"/>
      <c r="Z209" s="7"/>
      <c r="AF209" s="7"/>
    </row>
    <row r="210" spans="2:32" ht="15" outlineLevel="1" thickBot="1" x14ac:dyDescent="0.25">
      <c r="B210" s="1054" t="s">
        <v>2771</v>
      </c>
      <c r="C210" s="1064" t="s">
        <v>2772</v>
      </c>
      <c r="D210" s="35"/>
      <c r="E210" s="35"/>
      <c r="F210" s="35"/>
      <c r="G210" s="35"/>
      <c r="H210" s="35"/>
      <c r="I210" s="35"/>
      <c r="J210" s="35"/>
      <c r="K210" s="35"/>
      <c r="L210" s="35"/>
      <c r="M210" s="120"/>
      <c r="N210" s="120"/>
      <c r="O210" s="1074"/>
      <c r="P210" s="1050"/>
      <c r="Q210" s="1050"/>
      <c r="S210" s="7"/>
      <c r="Y210" s="7"/>
      <c r="Z210" s="7"/>
      <c r="AF210" s="7"/>
    </row>
    <row r="211" spans="2:32" ht="15" outlineLevel="1" thickBot="1" x14ac:dyDescent="0.25">
      <c r="B211" s="1107">
        <v>158</v>
      </c>
      <c r="C211" s="1108" t="s">
        <v>2773</v>
      </c>
      <c r="D211" s="1117" t="s">
        <v>2774</v>
      </c>
      <c r="E211" s="1118" t="s">
        <v>41</v>
      </c>
      <c r="F211" s="1119">
        <v>3</v>
      </c>
      <c r="G211" s="1164">
        <f>G85/(1-G$128)</f>
        <v>-2.9484835461783921E-2</v>
      </c>
      <c r="H211" s="1165">
        <f>H85/(1-H$128)</f>
        <v>-2.9468947371552947E-2</v>
      </c>
      <c r="I211" s="1165">
        <f>I85/(1-I$128)</f>
        <v>-2.8865031119821735E-2</v>
      </c>
      <c r="J211" s="1165">
        <f>J85/(1-J$128)</f>
        <v>-2.9060072220766651E-2</v>
      </c>
      <c r="K211" s="1166">
        <f>K85/(1-K$128)</f>
        <v>-2.891786723476673E-2</v>
      </c>
      <c r="L211" s="35"/>
      <c r="M211" s="1167" t="s">
        <v>2775</v>
      </c>
      <c r="N211" s="1124"/>
      <c r="O211" s="1074"/>
      <c r="P211" s="1050"/>
      <c r="Q211" s="1050"/>
      <c r="S211" s="7"/>
      <c r="Y211" s="7"/>
      <c r="Z211" s="7"/>
      <c r="AF211" s="7"/>
    </row>
    <row r="212" spans="2:32" ht="15" outlineLevel="1" thickBot="1" x14ac:dyDescent="0.25">
      <c r="B212" s="35"/>
      <c r="C212" s="35"/>
      <c r="D212" s="35"/>
      <c r="E212" s="35"/>
      <c r="F212" s="35"/>
      <c r="G212" s="35"/>
      <c r="H212" s="35"/>
      <c r="I212" s="35"/>
      <c r="J212" s="35"/>
      <c r="K212" s="35"/>
      <c r="L212" s="35"/>
      <c r="M212" s="120"/>
      <c r="N212" s="120"/>
      <c r="O212" s="1074"/>
      <c r="P212" s="1050"/>
      <c r="Q212" s="1050"/>
      <c r="S212" s="7"/>
      <c r="Y212" s="7"/>
      <c r="Z212" s="7"/>
      <c r="AF212" s="7"/>
    </row>
    <row r="213" spans="2:32" ht="15" outlineLevel="1" thickBot="1" x14ac:dyDescent="0.25">
      <c r="B213" s="1054" t="s">
        <v>2776</v>
      </c>
      <c r="C213" s="1064" t="s">
        <v>2777</v>
      </c>
      <c r="D213" s="35"/>
      <c r="E213" s="35"/>
      <c r="F213" s="35"/>
      <c r="G213" s="35"/>
      <c r="H213" s="35"/>
      <c r="I213" s="35"/>
      <c r="J213" s="35"/>
      <c r="K213" s="35"/>
      <c r="L213" s="35"/>
      <c r="M213" s="120"/>
      <c r="N213" s="120"/>
      <c r="O213" s="1074"/>
      <c r="P213" s="1050"/>
      <c r="Q213" s="1050"/>
      <c r="S213" s="7"/>
      <c r="Y213" s="7"/>
      <c r="Z213" s="7"/>
      <c r="AF213" s="7"/>
    </row>
    <row r="214" spans="2:32" outlineLevel="1" x14ac:dyDescent="0.2">
      <c r="B214" s="1065">
        <v>159</v>
      </c>
      <c r="C214" s="1066" t="s">
        <v>2778</v>
      </c>
      <c r="D214" s="1067" t="s">
        <v>2779</v>
      </c>
      <c r="E214" s="1068" t="s">
        <v>41</v>
      </c>
      <c r="F214" s="1069">
        <v>3</v>
      </c>
      <c r="G214" s="1159">
        <f t="shared" ref="G214:K219" si="58">G88/(1-G$128)</f>
        <v>7.9716276970143371E-2</v>
      </c>
      <c r="H214" s="1160">
        <f t="shared" si="58"/>
        <v>0.11254924312068254</v>
      </c>
      <c r="I214" s="1160">
        <f t="shared" si="58"/>
        <v>6.1630200231910494E-2</v>
      </c>
      <c r="J214" s="1160">
        <f t="shared" si="58"/>
        <v>6.1630200231910494E-2</v>
      </c>
      <c r="K214" s="1161">
        <f t="shared" si="58"/>
        <v>6.1630200231910494E-2</v>
      </c>
      <c r="L214" s="35"/>
      <c r="M214" s="1162" t="s">
        <v>2780</v>
      </c>
      <c r="N214" s="1163"/>
      <c r="O214" s="1074"/>
      <c r="P214" s="1050"/>
      <c r="Q214" s="1050"/>
      <c r="S214" s="7"/>
      <c r="Y214" s="7"/>
      <c r="Z214" s="7"/>
      <c r="AF214" s="7"/>
    </row>
    <row r="215" spans="2:32" outlineLevel="1" x14ac:dyDescent="0.2">
      <c r="B215" s="1075">
        <f>B214+1</f>
        <v>160</v>
      </c>
      <c r="C215" s="1076" t="s">
        <v>2781</v>
      </c>
      <c r="D215" s="1077" t="s">
        <v>2782</v>
      </c>
      <c r="E215" s="1078" t="s">
        <v>41</v>
      </c>
      <c r="F215" s="1079">
        <v>3</v>
      </c>
      <c r="G215" s="1099">
        <f t="shared" si="58"/>
        <v>5.9818299086118465E-3</v>
      </c>
      <c r="H215" s="1100">
        <f t="shared" si="58"/>
        <v>1.9475725283852525E-3</v>
      </c>
      <c r="I215" s="1100">
        <f t="shared" si="58"/>
        <v>1.0016087288838439E-2</v>
      </c>
      <c r="J215" s="1100">
        <f t="shared" si="58"/>
        <v>1.0016087288838439E-2</v>
      </c>
      <c r="K215" s="1101">
        <f t="shared" si="58"/>
        <v>1.0016087288838439E-2</v>
      </c>
      <c r="L215" s="35"/>
      <c r="M215" s="91"/>
      <c r="N215" s="37"/>
      <c r="O215" s="1074"/>
      <c r="P215" s="1050"/>
      <c r="Q215" s="1050"/>
      <c r="S215" s="7"/>
      <c r="Y215" s="7"/>
      <c r="Z215" s="7"/>
      <c r="AF215" s="7"/>
    </row>
    <row r="216" spans="2:32" outlineLevel="1" x14ac:dyDescent="0.2">
      <c r="B216" s="1075">
        <f>B215+1</f>
        <v>161</v>
      </c>
      <c r="C216" s="1076" t="s">
        <v>2783</v>
      </c>
      <c r="D216" s="1077" t="s">
        <v>2784</v>
      </c>
      <c r="E216" s="1078" t="s">
        <v>41</v>
      </c>
      <c r="F216" s="1079">
        <v>3</v>
      </c>
      <c r="G216" s="1099">
        <f t="shared" si="58"/>
        <v>3.4457054685129142E-2</v>
      </c>
      <c r="H216" s="1100">
        <f t="shared" si="58"/>
        <v>4.4285568971625361E-2</v>
      </c>
      <c r="I216" s="1100">
        <f t="shared" si="58"/>
        <v>4.3870956922529659E-2</v>
      </c>
      <c r="J216" s="1100">
        <f t="shared" si="58"/>
        <v>3.922887917353958E-2</v>
      </c>
      <c r="K216" s="1101">
        <f t="shared" si="58"/>
        <v>1.5252529091102671E-2</v>
      </c>
      <c r="L216" s="35"/>
      <c r="M216" s="91"/>
      <c r="N216" s="37"/>
      <c r="O216" s="1074"/>
      <c r="P216" s="1050"/>
      <c r="Q216" s="1050"/>
      <c r="S216" s="7"/>
      <c r="Y216" s="7"/>
      <c r="Z216" s="7"/>
      <c r="AF216" s="7"/>
    </row>
    <row r="217" spans="2:32" outlineLevel="1" x14ac:dyDescent="0.2">
      <c r="B217" s="1075">
        <f>B216+1</f>
        <v>162</v>
      </c>
      <c r="C217" s="1076" t="s">
        <v>2785</v>
      </c>
      <c r="D217" s="1077" t="s">
        <v>2786</v>
      </c>
      <c r="E217" s="1078" t="s">
        <v>41</v>
      </c>
      <c r="F217" s="1079">
        <v>3</v>
      </c>
      <c r="G217" s="1099">
        <f t="shared" si="58"/>
        <v>0</v>
      </c>
      <c r="H217" s="1100">
        <f t="shared" si="58"/>
        <v>0</v>
      </c>
      <c r="I217" s="1100">
        <f t="shared" si="58"/>
        <v>0</v>
      </c>
      <c r="J217" s="1100">
        <f t="shared" si="58"/>
        <v>0</v>
      </c>
      <c r="K217" s="1101">
        <f t="shared" si="58"/>
        <v>0</v>
      </c>
      <c r="L217" s="35"/>
      <c r="M217" s="91"/>
      <c r="N217" s="37"/>
      <c r="O217" s="1074"/>
      <c r="P217" s="1050"/>
      <c r="Q217" s="1050"/>
      <c r="S217" s="7"/>
      <c r="Y217" s="7"/>
      <c r="Z217" s="7"/>
      <c r="AF217" s="7"/>
    </row>
    <row r="218" spans="2:32" outlineLevel="1" x14ac:dyDescent="0.2">
      <c r="B218" s="1075">
        <f>B217+1</f>
        <v>163</v>
      </c>
      <c r="C218" s="1076" t="s">
        <v>2787</v>
      </c>
      <c r="D218" s="1077" t="s">
        <v>2788</v>
      </c>
      <c r="E218" s="1078" t="s">
        <v>41</v>
      </c>
      <c r="F218" s="1079">
        <v>3</v>
      </c>
      <c r="G218" s="1099">
        <f t="shared" si="58"/>
        <v>0</v>
      </c>
      <c r="H218" s="1100">
        <f t="shared" si="58"/>
        <v>0</v>
      </c>
      <c r="I218" s="1100">
        <f t="shared" si="58"/>
        <v>0</v>
      </c>
      <c r="J218" s="1100">
        <f t="shared" si="58"/>
        <v>0</v>
      </c>
      <c r="K218" s="1101">
        <f t="shared" si="58"/>
        <v>0</v>
      </c>
      <c r="L218" s="35"/>
      <c r="M218" s="91"/>
      <c r="N218" s="37"/>
      <c r="O218" s="1074"/>
      <c r="P218" s="1050"/>
      <c r="Q218" s="1050"/>
      <c r="S218" s="7"/>
      <c r="Y218" s="7"/>
      <c r="Z218" s="7"/>
      <c r="AF218" s="7"/>
    </row>
    <row r="219" spans="2:32" ht="15" outlineLevel="1" thickBot="1" x14ac:dyDescent="0.25">
      <c r="B219" s="1107">
        <f>B218+1</f>
        <v>164</v>
      </c>
      <c r="C219" s="1132" t="s">
        <v>2789</v>
      </c>
      <c r="D219" s="1109" t="s">
        <v>2790</v>
      </c>
      <c r="E219" s="1110" t="s">
        <v>41</v>
      </c>
      <c r="F219" s="1111">
        <v>3</v>
      </c>
      <c r="G219" s="1112">
        <f t="shared" si="58"/>
        <v>2.0760375976856579E-2</v>
      </c>
      <c r="H219" s="1113">
        <f t="shared" si="58"/>
        <v>1.950217137219859E-2</v>
      </c>
      <c r="I219" s="1113">
        <f t="shared" si="58"/>
        <v>1.8243966767540632E-2</v>
      </c>
      <c r="J219" s="1113">
        <f t="shared" si="58"/>
        <v>1.6985762162882639E-2</v>
      </c>
      <c r="K219" s="1114">
        <f t="shared" si="58"/>
        <v>1.5727557558224678E-2</v>
      </c>
      <c r="L219" s="35"/>
      <c r="M219" s="1091"/>
      <c r="N219" s="1115"/>
      <c r="O219" s="1074"/>
      <c r="P219" s="1050"/>
      <c r="Q219" s="1050"/>
      <c r="S219" s="7"/>
      <c r="Y219" s="7"/>
      <c r="Z219" s="7"/>
      <c r="AF219" s="7"/>
    </row>
    <row r="220" spans="2:32" ht="15" outlineLevel="1" thickBot="1" x14ac:dyDescent="0.25">
      <c r="B220" s="35"/>
      <c r="C220" s="35"/>
      <c r="D220" s="35"/>
      <c r="E220" s="35"/>
      <c r="F220" s="35"/>
      <c r="G220" s="35"/>
      <c r="H220" s="35"/>
      <c r="I220" s="35"/>
      <c r="J220" s="35"/>
      <c r="K220" s="35"/>
      <c r="L220" s="35"/>
      <c r="M220" s="120"/>
      <c r="N220" s="120"/>
      <c r="O220" s="1074"/>
      <c r="P220" s="1050"/>
      <c r="Q220" s="1050"/>
      <c r="S220" s="7"/>
      <c r="Y220" s="7"/>
      <c r="Z220" s="7"/>
      <c r="AF220" s="7"/>
    </row>
    <row r="221" spans="2:32" ht="15" outlineLevel="1" thickBot="1" x14ac:dyDescent="0.25">
      <c r="B221" s="1054" t="s">
        <v>2791</v>
      </c>
      <c r="C221" s="1064" t="s">
        <v>2792</v>
      </c>
      <c r="D221" s="35"/>
      <c r="E221" s="35"/>
      <c r="F221" s="35"/>
      <c r="G221" s="35"/>
      <c r="H221" s="35"/>
      <c r="I221" s="35"/>
      <c r="J221" s="35"/>
      <c r="K221" s="35"/>
      <c r="L221" s="35"/>
      <c r="M221" s="120"/>
      <c r="N221" s="120"/>
      <c r="O221" s="1074"/>
      <c r="P221" s="1050"/>
      <c r="Q221" s="1050"/>
      <c r="S221" s="7"/>
      <c r="Y221" s="7"/>
      <c r="Z221" s="7"/>
      <c r="AF221" s="7"/>
    </row>
    <row r="222" spans="2:32" outlineLevel="1" x14ac:dyDescent="0.2">
      <c r="B222" s="1065">
        <v>165</v>
      </c>
      <c r="C222" s="1066" t="s">
        <v>2793</v>
      </c>
      <c r="D222" s="1067" t="s">
        <v>2794</v>
      </c>
      <c r="E222" s="1068" t="s">
        <v>41</v>
      </c>
      <c r="F222" s="1069">
        <v>3</v>
      </c>
      <c r="G222" s="1159">
        <f t="shared" ref="G222:K227" si="59">G96/(1-G$128)</f>
        <v>-0.53024534470464491</v>
      </c>
      <c r="H222" s="1160">
        <f t="shared" si="59"/>
        <v>-0.50894325045713651</v>
      </c>
      <c r="I222" s="1160">
        <f t="shared" si="59"/>
        <v>-0.52557837648900241</v>
      </c>
      <c r="J222" s="1160">
        <f t="shared" si="59"/>
        <v>-0.45954920211131062</v>
      </c>
      <c r="K222" s="1161">
        <f t="shared" si="59"/>
        <v>-0.44969655138995113</v>
      </c>
      <c r="L222" s="35"/>
      <c r="M222" s="1162" t="s">
        <v>2795</v>
      </c>
      <c r="N222" s="1163"/>
      <c r="O222" s="1074"/>
      <c r="P222" s="1050"/>
      <c r="Q222" s="1050"/>
      <c r="S222" s="7"/>
      <c r="Y222" s="7"/>
      <c r="Z222" s="7"/>
      <c r="AF222" s="7"/>
    </row>
    <row r="223" spans="2:32" outlineLevel="1" x14ac:dyDescent="0.2">
      <c r="B223" s="1075">
        <f>B222+1</f>
        <v>166</v>
      </c>
      <c r="C223" s="1076" t="s">
        <v>2796</v>
      </c>
      <c r="D223" s="1077" t="s">
        <v>2797</v>
      </c>
      <c r="E223" s="1078" t="s">
        <v>41</v>
      </c>
      <c r="F223" s="1079">
        <v>3</v>
      </c>
      <c r="G223" s="1099">
        <f t="shared" si="59"/>
        <v>-0.36110367295490703</v>
      </c>
      <c r="H223" s="1100">
        <f t="shared" si="59"/>
        <v>-0.32016275863161953</v>
      </c>
      <c r="I223" s="1100">
        <f t="shared" si="59"/>
        <v>-0.37382119340730313</v>
      </c>
      <c r="J223" s="1100">
        <f t="shared" si="59"/>
        <v>-0.30969740075768937</v>
      </c>
      <c r="K223" s="1101">
        <f t="shared" si="59"/>
        <v>-0.30175013176440768</v>
      </c>
      <c r="L223" s="35"/>
      <c r="M223" s="91"/>
      <c r="N223" s="37"/>
      <c r="O223" s="1074"/>
      <c r="P223" s="1050"/>
      <c r="Q223" s="1050"/>
      <c r="S223" s="7"/>
      <c r="Y223" s="7"/>
      <c r="Z223" s="7"/>
      <c r="AF223" s="7"/>
    </row>
    <row r="224" spans="2:32" outlineLevel="1" x14ac:dyDescent="0.2">
      <c r="B224" s="1075">
        <f>B223+1</f>
        <v>167</v>
      </c>
      <c r="C224" s="1076" t="s">
        <v>2798</v>
      </c>
      <c r="D224" s="1077" t="s">
        <v>2799</v>
      </c>
      <c r="E224" s="1078" t="s">
        <v>41</v>
      </c>
      <c r="F224" s="1079">
        <v>3</v>
      </c>
      <c r="G224" s="1099">
        <f t="shared" si="59"/>
        <v>-0.11322961950130656</v>
      </c>
      <c r="H224" s="1100">
        <f t="shared" si="59"/>
        <v>-0.12881262523830642</v>
      </c>
      <c r="I224" s="1100">
        <f t="shared" si="59"/>
        <v>-0.12921752649267226</v>
      </c>
      <c r="J224" s="1100">
        <f t="shared" si="59"/>
        <v>-0.13768748619231497</v>
      </c>
      <c r="K224" s="1101">
        <f t="shared" si="59"/>
        <v>-0.10482701244247226</v>
      </c>
      <c r="L224" s="35"/>
      <c r="M224" s="91"/>
      <c r="N224" s="37"/>
      <c r="O224" s="1074"/>
      <c r="P224" s="1050"/>
      <c r="Q224" s="1050"/>
      <c r="S224" s="7"/>
      <c r="Y224" s="7"/>
      <c r="Z224" s="7"/>
      <c r="AF224" s="7"/>
    </row>
    <row r="225" spans="2:32" outlineLevel="1" x14ac:dyDescent="0.2">
      <c r="B225" s="1075">
        <f>B224+1</f>
        <v>168</v>
      </c>
      <c r="C225" s="1076" t="s">
        <v>2800</v>
      </c>
      <c r="D225" s="1077" t="s">
        <v>2801</v>
      </c>
      <c r="E225" s="1078" t="s">
        <v>41</v>
      </c>
      <c r="F225" s="1079">
        <v>3</v>
      </c>
      <c r="G225" s="1099">
        <f t="shared" si="59"/>
        <v>0</v>
      </c>
      <c r="H225" s="1100">
        <f t="shared" si="59"/>
        <v>0</v>
      </c>
      <c r="I225" s="1100">
        <f t="shared" si="59"/>
        <v>0</v>
      </c>
      <c r="J225" s="1100">
        <f t="shared" si="59"/>
        <v>0</v>
      </c>
      <c r="K225" s="1101">
        <f t="shared" si="59"/>
        <v>0</v>
      </c>
      <c r="L225" s="35"/>
      <c r="M225" s="91"/>
      <c r="N225" s="37"/>
      <c r="O225" s="1074"/>
      <c r="P225" s="1050"/>
      <c r="Q225" s="1050"/>
      <c r="S225" s="7"/>
      <c r="Y225" s="7"/>
      <c r="Z225" s="7"/>
      <c r="AF225" s="7"/>
    </row>
    <row r="226" spans="2:32" outlineLevel="1" x14ac:dyDescent="0.2">
      <c r="B226" s="1075">
        <f>B225+1</f>
        <v>169</v>
      </c>
      <c r="C226" s="1076" t="s">
        <v>2802</v>
      </c>
      <c r="D226" s="1077" t="s">
        <v>2803</v>
      </c>
      <c r="E226" s="1078" t="s">
        <v>41</v>
      </c>
      <c r="F226" s="1079">
        <v>3</v>
      </c>
      <c r="G226" s="1099">
        <f t="shared" si="59"/>
        <v>0</v>
      </c>
      <c r="H226" s="1100">
        <f t="shared" si="59"/>
        <v>0</v>
      </c>
      <c r="I226" s="1100">
        <f t="shared" si="59"/>
        <v>0</v>
      </c>
      <c r="J226" s="1100">
        <f t="shared" si="59"/>
        <v>0</v>
      </c>
      <c r="K226" s="1101">
        <f t="shared" si="59"/>
        <v>0</v>
      </c>
      <c r="L226" s="35"/>
      <c r="M226" s="91"/>
      <c r="N226" s="37"/>
      <c r="O226" s="1074"/>
      <c r="P226" s="1050"/>
      <c r="Q226" s="1050"/>
      <c r="S226" s="7"/>
      <c r="Y226" s="7"/>
      <c r="Z226" s="7"/>
      <c r="AF226" s="7"/>
    </row>
    <row r="227" spans="2:32" ht="15" outlineLevel="1" thickBot="1" x14ac:dyDescent="0.25">
      <c r="B227" s="1107">
        <f>B226+1</f>
        <v>170</v>
      </c>
      <c r="C227" s="1132" t="s">
        <v>2804</v>
      </c>
      <c r="D227" s="1109" t="s">
        <v>2805</v>
      </c>
      <c r="E227" s="1110" t="s">
        <v>41</v>
      </c>
      <c r="F227" s="1111">
        <v>3</v>
      </c>
      <c r="G227" s="1112">
        <f t="shared" si="59"/>
        <v>0</v>
      </c>
      <c r="H227" s="1113">
        <f t="shared" si="59"/>
        <v>-4.0244852463543736E-2</v>
      </c>
      <c r="I227" s="1113">
        <f t="shared" si="59"/>
        <v>-5.8355036072138405E-2</v>
      </c>
      <c r="J227" s="1113">
        <f t="shared" si="59"/>
        <v>-5.4330550825784085E-2</v>
      </c>
      <c r="K227" s="1114">
        <f t="shared" si="59"/>
        <v>-5.0306065579429654E-2</v>
      </c>
      <c r="L227" s="35"/>
      <c r="M227" s="1091"/>
      <c r="N227" s="1115"/>
      <c r="O227" s="1074"/>
      <c r="P227" s="1050"/>
      <c r="Q227" s="1050"/>
      <c r="S227" s="7"/>
      <c r="Y227" s="7"/>
      <c r="Z227" s="7"/>
      <c r="AF227" s="7"/>
    </row>
    <row r="228" spans="2:32" ht="15" outlineLevel="1" thickBot="1" x14ac:dyDescent="0.25">
      <c r="B228" s="35"/>
      <c r="C228" s="35"/>
      <c r="D228" s="35"/>
      <c r="E228" s="35"/>
      <c r="F228" s="35"/>
      <c r="G228" s="35"/>
      <c r="H228" s="35"/>
      <c r="I228" s="35"/>
      <c r="J228" s="35"/>
      <c r="K228" s="35"/>
      <c r="L228" s="35"/>
      <c r="M228" s="120"/>
      <c r="N228" s="120"/>
      <c r="O228" s="1074"/>
      <c r="P228" s="1050"/>
      <c r="Q228" s="1050"/>
      <c r="S228" s="7"/>
      <c r="Y228" s="7"/>
      <c r="Z228" s="7"/>
      <c r="AF228" s="7"/>
    </row>
    <row r="229" spans="2:32" ht="15" outlineLevel="1" thickBot="1" x14ac:dyDescent="0.25">
      <c r="B229" s="1054" t="s">
        <v>2806</v>
      </c>
      <c r="C229" s="1064" t="s">
        <v>2807</v>
      </c>
      <c r="D229" s="35"/>
      <c r="E229" s="35"/>
      <c r="F229" s="35"/>
      <c r="G229" s="35"/>
      <c r="H229" s="35"/>
      <c r="I229" s="35"/>
      <c r="J229" s="35"/>
      <c r="K229" s="35"/>
      <c r="L229" s="35"/>
      <c r="M229" s="120"/>
      <c r="N229" s="120"/>
      <c r="O229" s="1074"/>
      <c r="P229" s="1050"/>
      <c r="Q229" s="1050"/>
      <c r="S229" s="7"/>
      <c r="Y229" s="7"/>
      <c r="Z229" s="7"/>
      <c r="AF229" s="7"/>
    </row>
    <row r="230" spans="2:32" outlineLevel="1" x14ac:dyDescent="0.2">
      <c r="B230" s="1065">
        <v>173</v>
      </c>
      <c r="C230" s="1066" t="s">
        <v>2808</v>
      </c>
      <c r="D230" s="1067" t="s">
        <v>2809</v>
      </c>
      <c r="E230" s="1068" t="s">
        <v>41</v>
      </c>
      <c r="F230" s="1069">
        <v>3</v>
      </c>
      <c r="G230" s="1159">
        <f t="shared" ref="G230:K232" si="60">G104/(1-G$128)</f>
        <v>0.10361445783132529</v>
      </c>
      <c r="H230" s="1160">
        <f t="shared" si="60"/>
        <v>0.10120481927710845</v>
      </c>
      <c r="I230" s="1160">
        <f t="shared" si="60"/>
        <v>0.1</v>
      </c>
      <c r="J230" s="1160">
        <f t="shared" si="60"/>
        <v>9.7590361445783147E-2</v>
      </c>
      <c r="K230" s="1161">
        <f t="shared" si="60"/>
        <v>9.6385542168674704E-2</v>
      </c>
      <c r="L230" s="35"/>
      <c r="M230" s="1162" t="s">
        <v>2810</v>
      </c>
      <c r="N230" s="1163"/>
      <c r="O230" s="1074"/>
      <c r="P230" s="1050"/>
      <c r="Q230" s="1050"/>
      <c r="S230" s="7"/>
      <c r="Y230" s="7"/>
      <c r="Z230" s="7"/>
      <c r="AF230" s="7"/>
    </row>
    <row r="231" spans="2:32" outlineLevel="1" x14ac:dyDescent="0.2">
      <c r="B231" s="1075">
        <f>B230+1</f>
        <v>174</v>
      </c>
      <c r="C231" s="1076" t="s">
        <v>2811</v>
      </c>
      <c r="D231" s="1077" t="s">
        <v>2812</v>
      </c>
      <c r="E231" s="1078" t="s">
        <v>41</v>
      </c>
      <c r="F231" s="1079">
        <v>3</v>
      </c>
      <c r="G231" s="1099">
        <f t="shared" si="60"/>
        <v>1.4977991461643152E-2</v>
      </c>
      <c r="H231" s="1100">
        <f t="shared" si="60"/>
        <v>1.586915584634805E-2</v>
      </c>
      <c r="I231" s="1100">
        <f t="shared" si="60"/>
        <v>1.6806937231176749E-2</v>
      </c>
      <c r="J231" s="1100">
        <f t="shared" si="60"/>
        <v>1.7122757147321015E-2</v>
      </c>
      <c r="K231" s="1101">
        <f t="shared" si="60"/>
        <v>1.7407984750647643E-2</v>
      </c>
      <c r="L231" s="35"/>
      <c r="M231" s="91"/>
      <c r="N231" s="37"/>
      <c r="O231" s="1074"/>
      <c r="P231" s="1050"/>
      <c r="Q231" s="1050"/>
      <c r="S231" s="7"/>
      <c r="Y231" s="7"/>
      <c r="Z231" s="7"/>
      <c r="AF231" s="7"/>
    </row>
    <row r="232" spans="2:32" ht="15" outlineLevel="1" thickBot="1" x14ac:dyDescent="0.25">
      <c r="B232" s="1107">
        <f>B231+1</f>
        <v>175</v>
      </c>
      <c r="C232" s="1108" t="s">
        <v>2813</v>
      </c>
      <c r="D232" s="1109" t="s">
        <v>2814</v>
      </c>
      <c r="E232" s="1110" t="s">
        <v>41</v>
      </c>
      <c r="F232" s="1111">
        <v>3</v>
      </c>
      <c r="G232" s="1112">
        <f t="shared" si="60"/>
        <v>9.7385813884546938E-4</v>
      </c>
      <c r="H232" s="1113">
        <f t="shared" si="60"/>
        <v>1.0341968832634474E-3</v>
      </c>
      <c r="I232" s="1113">
        <f t="shared" si="60"/>
        <v>1.0920318287893748E-3</v>
      </c>
      <c r="J232" s="1113">
        <f t="shared" si="60"/>
        <v>1.1018242725940779E-3</v>
      </c>
      <c r="K232" s="1114">
        <f t="shared" si="60"/>
        <v>1.1118125652748751E-3</v>
      </c>
      <c r="L232" s="35"/>
      <c r="M232" s="1091"/>
      <c r="N232" s="1115"/>
      <c r="O232" s="1074"/>
      <c r="P232" s="1050"/>
      <c r="Q232" s="1050"/>
      <c r="S232" s="7"/>
      <c r="Y232" s="7"/>
      <c r="Z232" s="7"/>
      <c r="AF232" s="7"/>
    </row>
    <row r="233" spans="2:32" ht="15" outlineLevel="1" thickBot="1" x14ac:dyDescent="0.25">
      <c r="B233" s="35"/>
      <c r="C233" s="35"/>
      <c r="D233" s="35"/>
      <c r="E233" s="35"/>
      <c r="F233" s="35"/>
      <c r="G233" s="35"/>
      <c r="H233" s="35"/>
      <c r="I233" s="35"/>
      <c r="J233" s="35"/>
      <c r="K233" s="35"/>
      <c r="L233" s="35"/>
      <c r="M233" s="120"/>
      <c r="N233" s="120"/>
      <c r="O233" s="1074"/>
      <c r="P233" s="1050"/>
      <c r="Q233" s="1050"/>
      <c r="S233" s="7"/>
      <c r="Y233" s="7"/>
      <c r="Z233" s="7"/>
      <c r="AF233" s="7"/>
    </row>
    <row r="234" spans="2:32" ht="15" outlineLevel="1" thickBot="1" x14ac:dyDescent="0.25">
      <c r="B234" s="1054" t="s">
        <v>2815</v>
      </c>
      <c r="C234" s="1064" t="s">
        <v>2816</v>
      </c>
      <c r="D234" s="35"/>
      <c r="E234" s="35"/>
      <c r="F234" s="35"/>
      <c r="G234" s="35"/>
      <c r="H234" s="35"/>
      <c r="I234" s="35"/>
      <c r="J234" s="35"/>
      <c r="K234" s="35"/>
      <c r="L234" s="35"/>
      <c r="M234" s="120"/>
      <c r="N234" s="120"/>
      <c r="O234" s="1074"/>
      <c r="P234" s="1050"/>
      <c r="Q234" s="1050"/>
      <c r="S234" s="7"/>
      <c r="Y234" s="7"/>
      <c r="Z234" s="7"/>
      <c r="AF234" s="7"/>
    </row>
    <row r="235" spans="2:32" outlineLevel="1" x14ac:dyDescent="0.2">
      <c r="B235" s="1065">
        <v>171</v>
      </c>
      <c r="C235" s="1066" t="s">
        <v>2817</v>
      </c>
      <c r="D235" s="1067" t="s">
        <v>2818</v>
      </c>
      <c r="E235" s="1068" t="s">
        <v>41</v>
      </c>
      <c r="F235" s="1069">
        <v>3</v>
      </c>
      <c r="G235" s="1159">
        <f t="shared" ref="G235:K237" si="61">G109/(1-G$128)</f>
        <v>-0.20722891566265059</v>
      </c>
      <c r="H235" s="1160">
        <f t="shared" si="61"/>
        <v>-0.20361445783132531</v>
      </c>
      <c r="I235" s="1160">
        <f t="shared" si="61"/>
        <v>-0.2</v>
      </c>
      <c r="J235" s="1160">
        <f t="shared" si="61"/>
        <v>-0.19638554216867471</v>
      </c>
      <c r="K235" s="1161">
        <f t="shared" si="61"/>
        <v>-0.19277108433734941</v>
      </c>
      <c r="L235" s="35"/>
      <c r="M235" s="1162" t="s">
        <v>2819</v>
      </c>
      <c r="N235" s="1163"/>
      <c r="O235" s="1074"/>
      <c r="P235" s="1050"/>
      <c r="Q235" s="1050"/>
      <c r="S235" s="7"/>
      <c r="Y235" s="7"/>
      <c r="Z235" s="7"/>
      <c r="AF235" s="7"/>
    </row>
    <row r="236" spans="2:32" outlineLevel="1" x14ac:dyDescent="0.2">
      <c r="B236" s="1075">
        <f>B235+1</f>
        <v>172</v>
      </c>
      <c r="C236" s="1076" t="s">
        <v>2820</v>
      </c>
      <c r="D236" s="1077" t="s">
        <v>2821</v>
      </c>
      <c r="E236" s="1078" t="s">
        <v>41</v>
      </c>
      <c r="F236" s="1079">
        <v>3</v>
      </c>
      <c r="G236" s="1099">
        <f t="shared" si="61"/>
        <v>-2.9955982923286304E-2</v>
      </c>
      <c r="H236" s="1100">
        <f t="shared" si="61"/>
        <v>-3.17383116926961E-2</v>
      </c>
      <c r="I236" s="1100">
        <f t="shared" si="61"/>
        <v>-3.3613874462353498E-2</v>
      </c>
      <c r="J236" s="1100">
        <f t="shared" si="61"/>
        <v>-3.4245514294642031E-2</v>
      </c>
      <c r="K236" s="1101">
        <f t="shared" si="61"/>
        <v>-3.4815969501295285E-2</v>
      </c>
      <c r="L236" s="35"/>
      <c r="M236" s="91"/>
      <c r="N236" s="37"/>
      <c r="O236" s="1074"/>
      <c r="P236" s="1050"/>
      <c r="Q236" s="1050"/>
      <c r="S236" s="7"/>
      <c r="Y236" s="7"/>
      <c r="Z236" s="7"/>
      <c r="AF236" s="7"/>
    </row>
    <row r="237" spans="2:32" ht="15" outlineLevel="1" thickBot="1" x14ac:dyDescent="0.25">
      <c r="B237" s="1107">
        <f>B236+1</f>
        <v>173</v>
      </c>
      <c r="C237" s="1108" t="s">
        <v>2822</v>
      </c>
      <c r="D237" s="1109" t="s">
        <v>2823</v>
      </c>
      <c r="E237" s="1110" t="s">
        <v>41</v>
      </c>
      <c r="F237" s="1111">
        <v>3</v>
      </c>
      <c r="G237" s="1112">
        <f t="shared" si="61"/>
        <v>-1.9477162776909388E-3</v>
      </c>
      <c r="H237" s="1113">
        <f t="shared" si="61"/>
        <v>-2.0683937665268949E-3</v>
      </c>
      <c r="I237" s="1113">
        <f t="shared" si="61"/>
        <v>-2.1840636575787497E-3</v>
      </c>
      <c r="J237" s="1113">
        <f t="shared" si="61"/>
        <v>-2.2036485451881558E-3</v>
      </c>
      <c r="K237" s="1114">
        <f t="shared" si="61"/>
        <v>-2.2236251305497502E-3</v>
      </c>
      <c r="L237" s="35"/>
      <c r="M237" s="1091"/>
      <c r="N237" s="1115"/>
      <c r="O237" s="1074"/>
      <c r="P237" s="1050"/>
      <c r="Q237" s="1050"/>
      <c r="S237" s="7"/>
      <c r="Y237" s="7"/>
      <c r="Z237" s="7"/>
      <c r="AF237" s="7"/>
    </row>
    <row r="238" spans="2:32" ht="15" outlineLevel="1" thickBot="1" x14ac:dyDescent="0.25">
      <c r="B238" s="35"/>
      <c r="C238" s="35"/>
      <c r="D238" s="35"/>
      <c r="E238" s="35"/>
      <c r="F238" s="35"/>
      <c r="G238" s="35"/>
      <c r="H238" s="35"/>
      <c r="I238" s="35"/>
      <c r="J238" s="35"/>
      <c r="K238" s="35"/>
      <c r="L238" s="35"/>
      <c r="M238" s="120"/>
      <c r="N238" s="120"/>
      <c r="O238" s="1074"/>
      <c r="P238" s="1050"/>
      <c r="Q238" s="1050"/>
      <c r="S238" s="7"/>
      <c r="Y238" s="7"/>
      <c r="Z238" s="7"/>
      <c r="AF238" s="7"/>
    </row>
    <row r="239" spans="2:32" ht="15" outlineLevel="1" thickBot="1" x14ac:dyDescent="0.25">
      <c r="B239" s="1054" t="s">
        <v>2824</v>
      </c>
      <c r="C239" s="1064" t="s">
        <v>2825</v>
      </c>
      <c r="D239" s="35"/>
      <c r="E239" s="35"/>
      <c r="F239" s="35"/>
      <c r="G239" s="35"/>
      <c r="H239" s="35"/>
      <c r="I239" s="35"/>
      <c r="J239" s="35"/>
      <c r="K239" s="35"/>
      <c r="L239" s="35"/>
      <c r="M239" s="120"/>
      <c r="N239" s="120"/>
      <c r="O239" s="1074"/>
      <c r="P239" s="1050"/>
      <c r="Q239" s="1050"/>
      <c r="S239" s="7"/>
      <c r="Y239" s="7"/>
      <c r="Z239" s="7"/>
      <c r="AF239" s="7"/>
    </row>
    <row r="240" spans="2:32" outlineLevel="1" x14ac:dyDescent="0.2">
      <c r="B240" s="1065">
        <v>177</v>
      </c>
      <c r="C240" s="1066" t="s">
        <v>2826</v>
      </c>
      <c r="D240" s="1067" t="s">
        <v>2827</v>
      </c>
      <c r="E240" s="1068" t="s">
        <v>41</v>
      </c>
      <c r="F240" s="1069">
        <v>3</v>
      </c>
      <c r="G240" s="1159">
        <f t="shared" ref="G240:K244" si="62">G114/(1-G$128)</f>
        <v>3.419417502786177E-3</v>
      </c>
      <c r="H240" s="1160">
        <f t="shared" si="62"/>
        <v>1.2579167778871005E-2</v>
      </c>
      <c r="I240" s="1160">
        <f t="shared" si="62"/>
        <v>2.4725880777947639E-2</v>
      </c>
      <c r="J240" s="1160">
        <f t="shared" si="62"/>
        <v>3.8779339447824634E-2</v>
      </c>
      <c r="K240" s="1161">
        <f t="shared" si="62"/>
        <v>5.4265903201938068E-2</v>
      </c>
      <c r="L240" s="35"/>
      <c r="M240" s="1162" t="s">
        <v>2828</v>
      </c>
      <c r="N240" s="1163"/>
      <c r="O240" s="1074"/>
      <c r="P240" s="1050"/>
      <c r="Q240" s="1050"/>
      <c r="S240" s="7"/>
      <c r="Y240" s="7"/>
      <c r="Z240" s="7"/>
      <c r="AF240" s="7"/>
    </row>
    <row r="241" spans="2:32" outlineLevel="1" x14ac:dyDescent="0.2">
      <c r="B241" s="1075">
        <f>B240+1</f>
        <v>178</v>
      </c>
      <c r="C241" s="1076" t="s">
        <v>2829</v>
      </c>
      <c r="D241" s="1077" t="s">
        <v>2830</v>
      </c>
      <c r="E241" s="1078" t="s">
        <v>41</v>
      </c>
      <c r="F241" s="1079">
        <v>3</v>
      </c>
      <c r="G241" s="1099">
        <f t="shared" si="62"/>
        <v>7.0627078615532702E-3</v>
      </c>
      <c r="H241" s="1100">
        <f t="shared" si="62"/>
        <v>2.0277877480071791E-2</v>
      </c>
      <c r="I241" s="1100">
        <f t="shared" si="62"/>
        <v>3.1295032886226253E-2</v>
      </c>
      <c r="J241" s="1100">
        <f t="shared" si="62"/>
        <v>4.0877206731871292E-2</v>
      </c>
      <c r="K241" s="1101">
        <f t="shared" si="62"/>
        <v>4.909939743477576E-2</v>
      </c>
      <c r="L241" s="35"/>
      <c r="M241" s="1136"/>
      <c r="N241" s="1168"/>
      <c r="O241" s="1074"/>
      <c r="P241" s="1050"/>
      <c r="Q241" s="1050"/>
      <c r="S241" s="7"/>
      <c r="Y241" s="7"/>
      <c r="Z241" s="7"/>
      <c r="AF241" s="7"/>
    </row>
    <row r="242" spans="2:32" outlineLevel="1" x14ac:dyDescent="0.2">
      <c r="B242" s="1075">
        <f>B241+1</f>
        <v>179</v>
      </c>
      <c r="C242" s="1076" t="s">
        <v>2831</v>
      </c>
      <c r="D242" s="1077" t="s">
        <v>2832</v>
      </c>
      <c r="E242" s="1078" t="s">
        <v>41</v>
      </c>
      <c r="F242" s="1079">
        <v>3</v>
      </c>
      <c r="G242" s="1099">
        <f t="shared" si="62"/>
        <v>3.687362727140705E-4</v>
      </c>
      <c r="H242" s="1100">
        <f t="shared" si="62"/>
        <v>1.8501767434603558E-3</v>
      </c>
      <c r="I242" s="1100">
        <f t="shared" si="62"/>
        <v>4.2797986401224676E-3</v>
      </c>
      <c r="J242" s="1100">
        <f t="shared" si="62"/>
        <v>8.8750150765028284E-3</v>
      </c>
      <c r="K242" s="1101">
        <f t="shared" si="62"/>
        <v>1.1677439038359381E-2</v>
      </c>
      <c r="L242" s="35"/>
      <c r="M242" s="91"/>
      <c r="N242" s="37"/>
      <c r="O242" s="1074"/>
      <c r="P242" s="1050"/>
      <c r="Q242" s="1050"/>
      <c r="S242" s="7"/>
      <c r="Y242" s="7"/>
      <c r="Z242" s="7"/>
      <c r="AF242" s="7"/>
    </row>
    <row r="243" spans="2:32" outlineLevel="1" x14ac:dyDescent="0.2">
      <c r="B243" s="1075">
        <f>B242+1</f>
        <v>180</v>
      </c>
      <c r="C243" s="1076" t="s">
        <v>2833</v>
      </c>
      <c r="D243" s="1077" t="s">
        <v>2834</v>
      </c>
      <c r="E243" s="1078" t="s">
        <v>41</v>
      </c>
      <c r="F243" s="1079">
        <v>3</v>
      </c>
      <c r="G243" s="1099">
        <f t="shared" si="62"/>
        <v>0</v>
      </c>
      <c r="H243" s="1100">
        <f t="shared" si="62"/>
        <v>0</v>
      </c>
      <c r="I243" s="1100">
        <f t="shared" si="62"/>
        <v>0</v>
      </c>
      <c r="J243" s="1100">
        <f t="shared" si="62"/>
        <v>0</v>
      </c>
      <c r="K243" s="1101">
        <f t="shared" si="62"/>
        <v>0</v>
      </c>
      <c r="L243" s="35"/>
      <c r="M243" s="1136"/>
      <c r="N243" s="1168"/>
      <c r="O243" s="1074"/>
      <c r="P243" s="1050"/>
      <c r="Q243" s="1050"/>
      <c r="S243" s="7"/>
      <c r="Y243" s="7"/>
      <c r="Z243" s="7"/>
      <c r="AF243" s="7"/>
    </row>
    <row r="244" spans="2:32" ht="15" outlineLevel="1" thickBot="1" x14ac:dyDescent="0.25">
      <c r="B244" s="1107">
        <f>B243+1</f>
        <v>181</v>
      </c>
      <c r="C244" s="1108" t="s">
        <v>2835</v>
      </c>
      <c r="D244" s="1109" t="s">
        <v>2836</v>
      </c>
      <c r="E244" s="1110" t="s">
        <v>41</v>
      </c>
      <c r="F244" s="1111">
        <v>3</v>
      </c>
      <c r="G244" s="1112">
        <f t="shared" si="62"/>
        <v>0</v>
      </c>
      <c r="H244" s="1113">
        <f t="shared" si="62"/>
        <v>0</v>
      </c>
      <c r="I244" s="1113">
        <f t="shared" si="62"/>
        <v>0</v>
      </c>
      <c r="J244" s="1113">
        <f t="shared" si="62"/>
        <v>0</v>
      </c>
      <c r="K244" s="1114">
        <f t="shared" si="62"/>
        <v>0</v>
      </c>
      <c r="L244" s="35"/>
      <c r="M244" s="1091"/>
      <c r="N244" s="1115"/>
      <c r="O244" s="1074"/>
      <c r="P244" s="1050"/>
      <c r="Q244" s="1050"/>
      <c r="S244" s="7"/>
      <c r="Y244" s="7"/>
      <c r="Z244" s="7"/>
      <c r="AF244" s="7"/>
    </row>
    <row r="245" spans="2:32" ht="15" outlineLevel="1" thickBot="1" x14ac:dyDescent="0.25">
      <c r="B245" s="35"/>
      <c r="C245" s="35"/>
      <c r="D245" s="35"/>
      <c r="E245" s="35"/>
      <c r="F245" s="35"/>
      <c r="G245" s="35"/>
      <c r="H245" s="35"/>
      <c r="I245" s="35"/>
      <c r="J245" s="35"/>
      <c r="K245" s="35"/>
      <c r="L245" s="35"/>
      <c r="M245" s="120"/>
      <c r="N245" s="120"/>
      <c r="O245" s="1074"/>
      <c r="P245" s="1050"/>
      <c r="Q245" s="1050"/>
      <c r="S245" s="7"/>
      <c r="Y245" s="7"/>
      <c r="Z245" s="7"/>
      <c r="AF245" s="7"/>
    </row>
    <row r="246" spans="2:32" ht="15" outlineLevel="1" thickBot="1" x14ac:dyDescent="0.25">
      <c r="B246" s="1054" t="s">
        <v>2837</v>
      </c>
      <c r="C246" s="1064" t="s">
        <v>2838</v>
      </c>
      <c r="D246" s="35"/>
      <c r="E246" s="35"/>
      <c r="F246" s="35"/>
      <c r="G246" s="35"/>
      <c r="H246" s="35"/>
      <c r="I246" s="35"/>
      <c r="J246" s="35"/>
      <c r="K246" s="35"/>
      <c r="L246" s="35"/>
      <c r="M246" s="120"/>
      <c r="N246" s="120"/>
      <c r="O246" s="1074"/>
      <c r="P246" s="1050"/>
      <c r="Q246" s="1050"/>
      <c r="S246" s="7"/>
      <c r="Y246" s="7"/>
      <c r="Z246" s="7"/>
      <c r="AF246" s="7"/>
    </row>
    <row r="247" spans="2:32" outlineLevel="1" x14ac:dyDescent="0.2">
      <c r="B247" s="1065">
        <v>182</v>
      </c>
      <c r="C247" s="1066" t="s">
        <v>2839</v>
      </c>
      <c r="D247" s="1067" t="s">
        <v>2840</v>
      </c>
      <c r="E247" s="1068" t="s">
        <v>41</v>
      </c>
      <c r="F247" s="1069">
        <v>3</v>
      </c>
      <c r="G247" s="1159">
        <f t="shared" ref="G247:K251" si="63">G121/(1-G$128)</f>
        <v>-1.0258252508359211E-2</v>
      </c>
      <c r="H247" s="1160">
        <f t="shared" si="63"/>
        <v>-3.7737503336616463E-2</v>
      </c>
      <c r="I247" s="1160">
        <f t="shared" si="63"/>
        <v>-7.4177642333847701E-2</v>
      </c>
      <c r="J247" s="1160">
        <f t="shared" si="63"/>
        <v>-0.11633801834347754</v>
      </c>
      <c r="K247" s="1161">
        <f t="shared" si="63"/>
        <v>-0.16279770960581835</v>
      </c>
      <c r="L247" s="35"/>
      <c r="M247" s="1162" t="s">
        <v>2841</v>
      </c>
      <c r="N247" s="1163"/>
      <c r="O247" s="1074"/>
      <c r="P247" s="1050"/>
      <c r="Q247" s="1050"/>
      <c r="S247" s="7"/>
      <c r="Y247" s="7"/>
      <c r="Z247" s="7"/>
      <c r="AF247" s="7"/>
    </row>
    <row r="248" spans="2:32" outlineLevel="1" x14ac:dyDescent="0.2">
      <c r="B248" s="1075">
        <f>B247+1</f>
        <v>183</v>
      </c>
      <c r="C248" s="1076" t="s">
        <v>2842</v>
      </c>
      <c r="D248" s="1077" t="s">
        <v>2843</v>
      </c>
      <c r="E248" s="1078" t="s">
        <v>41</v>
      </c>
      <c r="F248" s="1079">
        <v>3</v>
      </c>
      <c r="G248" s="1099">
        <f t="shared" si="63"/>
        <v>-2.1188123584660719E-2</v>
      </c>
      <c r="H248" s="1100">
        <f t="shared" si="63"/>
        <v>-6.0833632440220942E-2</v>
      </c>
      <c r="I248" s="1100">
        <f t="shared" si="63"/>
        <v>-9.3885098658685079E-2</v>
      </c>
      <c r="J248" s="1100">
        <f t="shared" si="63"/>
        <v>-0.12263162019561774</v>
      </c>
      <c r="K248" s="1101">
        <f t="shared" si="63"/>
        <v>-0.14729819230433083</v>
      </c>
      <c r="L248" s="35"/>
      <c r="M248" s="1136"/>
      <c r="N248" s="1168"/>
      <c r="O248" s="1074"/>
      <c r="P248" s="1050"/>
      <c r="Q248" s="1050"/>
      <c r="S248" s="7"/>
      <c r="Y248" s="7"/>
      <c r="Z248" s="7"/>
      <c r="AF248" s="7"/>
    </row>
    <row r="249" spans="2:32" outlineLevel="1" x14ac:dyDescent="0.2">
      <c r="B249" s="1075">
        <f>B248+1</f>
        <v>184</v>
      </c>
      <c r="C249" s="1076" t="s">
        <v>2844</v>
      </c>
      <c r="D249" s="1077" t="s">
        <v>2845</v>
      </c>
      <c r="E249" s="1078" t="s">
        <v>41</v>
      </c>
      <c r="F249" s="1079">
        <v>3</v>
      </c>
      <c r="G249" s="1099">
        <f t="shared" si="63"/>
        <v>-1.1062088181422961E-3</v>
      </c>
      <c r="H249" s="1100">
        <f t="shared" si="63"/>
        <v>-5.5505302303816059E-3</v>
      </c>
      <c r="I249" s="1100">
        <f t="shared" si="63"/>
        <v>-1.283939592036825E-2</v>
      </c>
      <c r="J249" s="1100">
        <f t="shared" si="63"/>
        <v>-2.6625045229509346E-2</v>
      </c>
      <c r="K249" s="1101">
        <f t="shared" si="63"/>
        <v>-3.5032317115079009E-2</v>
      </c>
      <c r="L249" s="35"/>
      <c r="M249" s="91"/>
      <c r="N249" s="37"/>
      <c r="O249" s="1074"/>
      <c r="P249" s="1050"/>
      <c r="Q249" s="1050"/>
      <c r="S249" s="7"/>
      <c r="Y249" s="7"/>
      <c r="Z249" s="7"/>
      <c r="AF249" s="7"/>
    </row>
    <row r="250" spans="2:32" outlineLevel="1" x14ac:dyDescent="0.2">
      <c r="B250" s="1075">
        <f>B249+1</f>
        <v>185</v>
      </c>
      <c r="C250" s="1076" t="s">
        <v>2846</v>
      </c>
      <c r="D250" s="1077" t="s">
        <v>2847</v>
      </c>
      <c r="E250" s="1078" t="s">
        <v>41</v>
      </c>
      <c r="F250" s="1079">
        <v>3</v>
      </c>
      <c r="G250" s="1099">
        <f t="shared" si="63"/>
        <v>0</v>
      </c>
      <c r="H250" s="1100">
        <f t="shared" si="63"/>
        <v>0</v>
      </c>
      <c r="I250" s="1100">
        <f t="shared" si="63"/>
        <v>0</v>
      </c>
      <c r="J250" s="1100">
        <f t="shared" si="63"/>
        <v>0</v>
      </c>
      <c r="K250" s="1101">
        <f t="shared" si="63"/>
        <v>0</v>
      </c>
      <c r="L250" s="35"/>
      <c r="M250" s="1136"/>
      <c r="N250" s="1168"/>
      <c r="O250" s="1074"/>
      <c r="P250" s="1050"/>
      <c r="Q250" s="1050"/>
      <c r="S250" s="7"/>
      <c r="Y250" s="7"/>
      <c r="Z250" s="7"/>
      <c r="AF250" s="7"/>
    </row>
    <row r="251" spans="2:32" ht="15" outlineLevel="1" thickBot="1" x14ac:dyDescent="0.25">
      <c r="B251" s="1107">
        <f>B250+1</f>
        <v>186</v>
      </c>
      <c r="C251" s="1108" t="s">
        <v>2848</v>
      </c>
      <c r="D251" s="1109" t="s">
        <v>2849</v>
      </c>
      <c r="E251" s="1110" t="s">
        <v>41</v>
      </c>
      <c r="F251" s="1111">
        <v>3</v>
      </c>
      <c r="G251" s="1112">
        <f t="shared" si="63"/>
        <v>0</v>
      </c>
      <c r="H251" s="1113">
        <f t="shared" si="63"/>
        <v>0</v>
      </c>
      <c r="I251" s="1113">
        <f t="shared" si="63"/>
        <v>0</v>
      </c>
      <c r="J251" s="1113">
        <f t="shared" si="63"/>
        <v>0</v>
      </c>
      <c r="K251" s="1114">
        <f t="shared" si="63"/>
        <v>0</v>
      </c>
      <c r="L251" s="35"/>
      <c r="M251" s="1091"/>
      <c r="N251" s="1115"/>
      <c r="O251" s="1074"/>
      <c r="P251" s="1050"/>
      <c r="Q251" s="1050"/>
      <c r="S251" s="7"/>
      <c r="Y251" s="7"/>
      <c r="Z251" s="7"/>
      <c r="AF251" s="7"/>
    </row>
    <row r="252" spans="2:32" x14ac:dyDescent="0.2">
      <c r="B252" s="35"/>
      <c r="C252" s="35"/>
      <c r="D252" s="35"/>
      <c r="E252" s="35"/>
      <c r="F252" s="35"/>
      <c r="G252" s="35"/>
      <c r="H252" s="35"/>
      <c r="I252" s="35"/>
      <c r="J252" s="35"/>
      <c r="K252" s="35"/>
      <c r="L252" s="35"/>
      <c r="M252" s="120"/>
      <c r="N252" s="120"/>
      <c r="O252" s="1074"/>
      <c r="P252" s="1050"/>
      <c r="Q252" s="1050"/>
    </row>
    <row r="253" spans="2:32" x14ac:dyDescent="0.2">
      <c r="B253" s="206" t="s">
        <v>298</v>
      </c>
      <c r="C253" s="207"/>
      <c r="D253" s="207"/>
      <c r="E253" s="207"/>
      <c r="F253" s="207"/>
      <c r="G253" s="207"/>
      <c r="H253" s="207"/>
      <c r="I253" s="1169"/>
      <c r="J253" s="1169"/>
      <c r="K253" s="35"/>
      <c r="L253" s="35"/>
      <c r="M253" s="807"/>
      <c r="O253" s="1074"/>
      <c r="P253" s="1050"/>
      <c r="Q253" s="1050"/>
    </row>
    <row r="254" spans="2:32" x14ac:dyDescent="0.2">
      <c r="B254" s="211"/>
      <c r="C254" s="212" t="s">
        <v>299</v>
      </c>
      <c r="D254" s="212"/>
      <c r="E254" s="207"/>
      <c r="F254" s="207"/>
      <c r="G254" s="207"/>
      <c r="H254" s="207"/>
      <c r="I254" s="207"/>
      <c r="J254" s="207"/>
      <c r="K254" s="35"/>
      <c r="L254" s="35"/>
      <c r="M254" s="807"/>
      <c r="O254" s="1074"/>
      <c r="P254" s="1050"/>
      <c r="Q254" s="1050"/>
    </row>
    <row r="255" spans="2:32" x14ac:dyDescent="0.2">
      <c r="B255" s="213"/>
      <c r="C255" s="212" t="s">
        <v>300</v>
      </c>
      <c r="D255" s="212"/>
      <c r="E255" s="207"/>
      <c r="F255" s="207"/>
      <c r="G255" s="207"/>
      <c r="H255" s="207"/>
      <c r="I255" s="207"/>
      <c r="J255" s="207"/>
      <c r="K255" s="35"/>
      <c r="L255" s="35"/>
      <c r="M255" s="807"/>
      <c r="O255" s="1074"/>
      <c r="P255" s="1050"/>
      <c r="Q255" s="1050"/>
    </row>
    <row r="256" spans="2:32" x14ac:dyDescent="0.2">
      <c r="B256" s="214"/>
      <c r="C256" s="212" t="s">
        <v>301</v>
      </c>
      <c r="D256" s="212"/>
      <c r="E256" s="207"/>
      <c r="F256" s="207"/>
      <c r="G256" s="207"/>
      <c r="H256" s="207"/>
      <c r="I256" s="207"/>
      <c r="J256" s="207"/>
      <c r="K256" s="35"/>
      <c r="L256" s="35"/>
      <c r="M256" s="807"/>
      <c r="O256" s="1074"/>
      <c r="P256" s="1050"/>
      <c r="Q256" s="1050"/>
    </row>
    <row r="257" spans="2:17" x14ac:dyDescent="0.2">
      <c r="B257" s="215"/>
      <c r="C257" s="212" t="s">
        <v>302</v>
      </c>
      <c r="D257" s="212"/>
      <c r="E257" s="207"/>
      <c r="F257" s="207"/>
      <c r="G257" s="207"/>
      <c r="H257" s="207"/>
      <c r="I257" s="207"/>
      <c r="J257" s="207"/>
      <c r="K257" s="35"/>
      <c r="L257" s="35"/>
      <c r="M257" s="807"/>
      <c r="O257" s="1074"/>
      <c r="P257" s="1050"/>
      <c r="Q257" s="1050"/>
    </row>
    <row r="258" spans="2:17" ht="15" thickBot="1" x14ac:dyDescent="0.25">
      <c r="B258" s="642"/>
      <c r="C258" s="642"/>
      <c r="D258" s="642"/>
      <c r="E258" s="642"/>
      <c r="F258" s="642"/>
      <c r="G258" s="642"/>
      <c r="H258" s="642"/>
      <c r="I258" s="642"/>
      <c r="J258" s="642"/>
      <c r="K258" s="35"/>
      <c r="L258" s="35"/>
      <c r="M258" s="807"/>
      <c r="O258" s="1074"/>
      <c r="P258" s="1050"/>
      <c r="Q258" s="1050"/>
    </row>
    <row r="259" spans="2:17" ht="16.5" thickBot="1" x14ac:dyDescent="0.3">
      <c r="B259" s="1202" t="s">
        <v>2850</v>
      </c>
      <c r="C259" s="1203"/>
      <c r="D259" s="1203"/>
      <c r="E259" s="1203"/>
      <c r="F259" s="1203"/>
      <c r="G259" s="1203"/>
      <c r="H259" s="1203"/>
      <c r="I259" s="1203"/>
      <c r="J259" s="1203"/>
      <c r="K259" s="1204"/>
      <c r="L259" s="35"/>
      <c r="M259" s="807"/>
      <c r="P259" s="1050"/>
      <c r="Q259" s="1050"/>
    </row>
    <row r="260" spans="2:17" ht="16.5" thickBot="1" x14ac:dyDescent="0.3">
      <c r="B260" s="217"/>
      <c r="C260" s="218"/>
      <c r="D260" s="220"/>
      <c r="E260" s="220"/>
      <c r="F260" s="220"/>
      <c r="G260" s="220"/>
      <c r="H260" s="220"/>
      <c r="I260" s="642"/>
      <c r="J260" s="642"/>
      <c r="K260" s="642"/>
      <c r="L260" s="35"/>
      <c r="M260" s="807"/>
      <c r="P260" s="1050"/>
      <c r="Q260" s="1050"/>
    </row>
    <row r="261" spans="2:17" ht="170.25" customHeight="1" thickBot="1" x14ac:dyDescent="0.3">
      <c r="B261" s="1371" t="s">
        <v>2851</v>
      </c>
      <c r="C261" s="1372"/>
      <c r="D261" s="1372"/>
      <c r="E261" s="1372"/>
      <c r="F261" s="1372"/>
      <c r="G261" s="1372"/>
      <c r="H261" s="1372"/>
      <c r="I261" s="1372"/>
      <c r="J261" s="1372"/>
      <c r="K261" s="1373"/>
      <c r="L261" s="35"/>
      <c r="M261" s="807"/>
      <c r="P261" s="1050"/>
      <c r="Q261" s="1050"/>
    </row>
    <row r="262" spans="2:17" ht="15" thickBot="1" x14ac:dyDescent="0.25">
      <c r="B262" s="257"/>
      <c r="C262" s="1170"/>
      <c r="D262" s="257"/>
      <c r="E262" s="257"/>
      <c r="F262" s="257"/>
      <c r="G262" s="111"/>
      <c r="H262" s="111"/>
      <c r="I262" s="642"/>
      <c r="J262" s="642"/>
      <c r="K262" s="642"/>
      <c r="L262" s="35"/>
      <c r="M262" s="807"/>
      <c r="P262" s="1050"/>
      <c r="Q262" s="1050"/>
    </row>
    <row r="263" spans="2:17" x14ac:dyDescent="0.25">
      <c r="B263" s="221" t="s">
        <v>304</v>
      </c>
      <c r="C263" s="1264" t="s">
        <v>305</v>
      </c>
      <c r="D263" s="1265"/>
      <c r="E263" s="1265"/>
      <c r="F263" s="1265"/>
      <c r="G263" s="1265"/>
      <c r="H263" s="1265"/>
      <c r="I263" s="1265"/>
      <c r="J263" s="1265"/>
      <c r="K263" s="1266"/>
      <c r="L263" s="35"/>
      <c r="M263" s="807"/>
      <c r="P263" s="1050"/>
      <c r="Q263" s="1050"/>
    </row>
    <row r="264" spans="2:17" x14ac:dyDescent="0.25">
      <c r="B264" s="1171" t="s">
        <v>2852</v>
      </c>
      <c r="C264" s="544"/>
      <c r="D264" s="1046"/>
      <c r="E264" s="1046"/>
      <c r="F264" s="1046"/>
      <c r="G264" s="1046"/>
      <c r="H264" s="1046"/>
      <c r="I264" s="1046"/>
      <c r="J264" s="1046"/>
      <c r="K264" s="1047"/>
      <c r="L264" s="35"/>
      <c r="M264" s="807"/>
      <c r="P264" s="1050"/>
      <c r="Q264" s="1050"/>
    </row>
    <row r="265" spans="2:17" ht="30" customHeight="1" x14ac:dyDescent="0.25">
      <c r="B265" s="232" t="s">
        <v>2853</v>
      </c>
      <c r="C265" s="1366" t="s">
        <v>2854</v>
      </c>
      <c r="D265" s="1374"/>
      <c r="E265" s="1374"/>
      <c r="F265" s="1374"/>
      <c r="G265" s="1374"/>
      <c r="H265" s="1374"/>
      <c r="I265" s="1374"/>
      <c r="J265" s="1374"/>
      <c r="K265" s="1375"/>
      <c r="L265" s="35"/>
      <c r="M265" s="807"/>
      <c r="P265" s="1050"/>
      <c r="Q265" s="1050"/>
    </row>
    <row r="266" spans="2:17" ht="30" customHeight="1" x14ac:dyDescent="0.25">
      <c r="B266" s="232" t="s">
        <v>2855</v>
      </c>
      <c r="C266" s="1366" t="s">
        <v>2856</v>
      </c>
      <c r="D266" s="1369"/>
      <c r="E266" s="1369"/>
      <c r="F266" s="1369"/>
      <c r="G266" s="1369"/>
      <c r="H266" s="1369"/>
      <c r="I266" s="1369"/>
      <c r="J266" s="1369"/>
      <c r="K266" s="1370"/>
      <c r="L266" s="35"/>
      <c r="M266" s="807"/>
      <c r="P266" s="1050"/>
      <c r="Q266" s="1050"/>
    </row>
    <row r="267" spans="2:17" ht="30" customHeight="1" x14ac:dyDescent="0.25">
      <c r="B267" s="232" t="s">
        <v>2857</v>
      </c>
      <c r="C267" s="1366" t="s">
        <v>2858</v>
      </c>
      <c r="D267" s="1369"/>
      <c r="E267" s="1369"/>
      <c r="F267" s="1369"/>
      <c r="G267" s="1369"/>
      <c r="H267" s="1369"/>
      <c r="I267" s="1369"/>
      <c r="J267" s="1369"/>
      <c r="K267" s="1370"/>
      <c r="L267" s="35"/>
      <c r="M267" s="807"/>
      <c r="P267" s="1050"/>
      <c r="Q267" s="1050"/>
    </row>
    <row r="268" spans="2:17" ht="30" customHeight="1" x14ac:dyDescent="0.25">
      <c r="B268" s="232" t="s">
        <v>2859</v>
      </c>
      <c r="C268" s="1366" t="s">
        <v>2860</v>
      </c>
      <c r="D268" s="1367"/>
      <c r="E268" s="1367"/>
      <c r="F268" s="1367"/>
      <c r="G268" s="1367"/>
      <c r="H268" s="1367"/>
      <c r="I268" s="1367"/>
      <c r="J268" s="1367"/>
      <c r="K268" s="1368"/>
      <c r="L268" s="35"/>
      <c r="M268" s="807"/>
      <c r="P268" s="1050"/>
      <c r="Q268" s="1050"/>
    </row>
    <row r="269" spans="2:17" ht="30" customHeight="1" x14ac:dyDescent="0.25">
      <c r="B269" s="232" t="s">
        <v>2861</v>
      </c>
      <c r="C269" s="1366" t="s">
        <v>2862</v>
      </c>
      <c r="D269" s="1369"/>
      <c r="E269" s="1369"/>
      <c r="F269" s="1369"/>
      <c r="G269" s="1369"/>
      <c r="H269" s="1369"/>
      <c r="I269" s="1369"/>
      <c r="J269" s="1369"/>
      <c r="K269" s="1370"/>
      <c r="L269" s="35"/>
      <c r="M269" s="807"/>
      <c r="P269" s="1050"/>
      <c r="Q269" s="1050"/>
    </row>
    <row r="270" spans="2:17" ht="30" customHeight="1" x14ac:dyDescent="0.25">
      <c r="B270" s="232" t="s">
        <v>2863</v>
      </c>
      <c r="C270" s="1366" t="s">
        <v>2864</v>
      </c>
      <c r="D270" s="1369"/>
      <c r="E270" s="1369"/>
      <c r="F270" s="1369"/>
      <c r="G270" s="1369"/>
      <c r="H270" s="1369"/>
      <c r="I270" s="1369"/>
      <c r="J270" s="1369"/>
      <c r="K270" s="1370"/>
      <c r="L270" s="35"/>
      <c r="M270" s="807"/>
      <c r="P270" s="1050"/>
      <c r="Q270" s="1050"/>
    </row>
    <row r="271" spans="2:17" ht="30" customHeight="1" x14ac:dyDescent="0.25">
      <c r="B271" s="232" t="s">
        <v>2865</v>
      </c>
      <c r="C271" s="1366" t="s">
        <v>2866</v>
      </c>
      <c r="D271" s="1369"/>
      <c r="E271" s="1369"/>
      <c r="F271" s="1369"/>
      <c r="G271" s="1369"/>
      <c r="H271" s="1369"/>
      <c r="I271" s="1369"/>
      <c r="J271" s="1369"/>
      <c r="K271" s="1370"/>
      <c r="L271" s="35"/>
      <c r="M271" s="807"/>
      <c r="P271" s="1050"/>
      <c r="Q271" s="1050"/>
    </row>
    <row r="272" spans="2:17" ht="30" customHeight="1" x14ac:dyDescent="0.25">
      <c r="B272" s="232" t="s">
        <v>2867</v>
      </c>
      <c r="C272" s="1366" t="s">
        <v>2868</v>
      </c>
      <c r="D272" s="1367"/>
      <c r="E272" s="1367"/>
      <c r="F272" s="1367"/>
      <c r="G272" s="1367"/>
      <c r="H272" s="1367"/>
      <c r="I272" s="1367"/>
      <c r="J272" s="1367"/>
      <c r="K272" s="1368"/>
      <c r="L272" s="35"/>
      <c r="M272" s="807"/>
      <c r="P272" s="1050"/>
      <c r="Q272" s="1050"/>
    </row>
    <row r="273" spans="2:17" ht="30" customHeight="1" x14ac:dyDescent="0.25">
      <c r="B273" s="232" t="s">
        <v>2869</v>
      </c>
      <c r="C273" s="1366" t="s">
        <v>2870</v>
      </c>
      <c r="D273" s="1367"/>
      <c r="E273" s="1367"/>
      <c r="F273" s="1367"/>
      <c r="G273" s="1367"/>
      <c r="H273" s="1367"/>
      <c r="I273" s="1367"/>
      <c r="J273" s="1367"/>
      <c r="K273" s="1368"/>
      <c r="L273" s="35"/>
      <c r="M273" s="807"/>
      <c r="P273" s="1050"/>
      <c r="Q273" s="1050"/>
    </row>
    <row r="274" spans="2:17" ht="30" customHeight="1" x14ac:dyDescent="0.25">
      <c r="B274" s="232" t="s">
        <v>2871</v>
      </c>
      <c r="C274" s="1366" t="s">
        <v>2872</v>
      </c>
      <c r="D274" s="1367"/>
      <c r="E274" s="1367"/>
      <c r="F274" s="1367"/>
      <c r="G274" s="1367"/>
      <c r="H274" s="1367"/>
      <c r="I274" s="1367"/>
      <c r="J274" s="1367"/>
      <c r="K274" s="1368"/>
      <c r="L274" s="35"/>
      <c r="M274" s="807"/>
      <c r="P274" s="1050"/>
      <c r="Q274" s="1050"/>
    </row>
    <row r="275" spans="2:17" ht="30" customHeight="1" x14ac:dyDescent="0.25">
      <c r="B275" s="232" t="s">
        <v>2873</v>
      </c>
      <c r="C275" s="1366" t="s">
        <v>2874</v>
      </c>
      <c r="D275" s="1367"/>
      <c r="E275" s="1367"/>
      <c r="F275" s="1367"/>
      <c r="G275" s="1367"/>
      <c r="H275" s="1367"/>
      <c r="I275" s="1367"/>
      <c r="J275" s="1367"/>
      <c r="K275" s="1368"/>
      <c r="L275" s="35"/>
      <c r="M275" s="807"/>
      <c r="P275" s="1050"/>
      <c r="Q275" s="1050"/>
    </row>
    <row r="276" spans="2:17" ht="15" customHeight="1" x14ac:dyDescent="0.25">
      <c r="B276" s="1172" t="s">
        <v>2875</v>
      </c>
      <c r="C276" s="1173"/>
      <c r="D276" s="1174"/>
      <c r="E276" s="1174"/>
      <c r="F276" s="1174"/>
      <c r="G276" s="1174"/>
      <c r="H276" s="1174"/>
      <c r="I276" s="1174"/>
      <c r="J276" s="1174"/>
      <c r="K276" s="1175"/>
      <c r="L276" s="35"/>
      <c r="M276" s="807"/>
      <c r="P276" s="1050"/>
      <c r="Q276" s="1050"/>
    </row>
    <row r="277" spans="2:17" ht="45" customHeight="1" x14ac:dyDescent="0.25">
      <c r="B277" s="232" t="s">
        <v>2876</v>
      </c>
      <c r="C277" s="1366" t="s">
        <v>2877</v>
      </c>
      <c r="D277" s="1367"/>
      <c r="E277" s="1367"/>
      <c r="F277" s="1367"/>
      <c r="G277" s="1367"/>
      <c r="H277" s="1367"/>
      <c r="I277" s="1367"/>
      <c r="J277" s="1367"/>
      <c r="K277" s="1368"/>
      <c r="L277" s="35"/>
      <c r="M277" s="807"/>
      <c r="P277" s="1050"/>
      <c r="Q277" s="1050"/>
    </row>
    <row r="278" spans="2:17" ht="30" customHeight="1" x14ac:dyDescent="0.25">
      <c r="B278" s="232" t="s">
        <v>2878</v>
      </c>
      <c r="C278" s="1366" t="s">
        <v>2879</v>
      </c>
      <c r="D278" s="1369"/>
      <c r="E278" s="1369"/>
      <c r="F278" s="1369"/>
      <c r="G278" s="1369"/>
      <c r="H278" s="1369"/>
      <c r="I278" s="1369"/>
      <c r="J278" s="1369"/>
      <c r="K278" s="1370"/>
      <c r="L278" s="35"/>
      <c r="M278" s="807"/>
      <c r="P278" s="1050"/>
      <c r="Q278" s="1050"/>
    </row>
    <row r="279" spans="2:17" ht="60" customHeight="1" x14ac:dyDescent="0.25">
      <c r="B279" s="232" t="s">
        <v>2880</v>
      </c>
      <c r="C279" s="1366" t="s">
        <v>2881</v>
      </c>
      <c r="D279" s="1367"/>
      <c r="E279" s="1367"/>
      <c r="F279" s="1367"/>
      <c r="G279" s="1367"/>
      <c r="H279" s="1367"/>
      <c r="I279" s="1367"/>
      <c r="J279" s="1367"/>
      <c r="K279" s="1368"/>
      <c r="L279" s="35"/>
      <c r="M279" s="807"/>
      <c r="P279" s="1050"/>
      <c r="Q279" s="1050"/>
    </row>
    <row r="280" spans="2:17" ht="15" customHeight="1" x14ac:dyDescent="0.25">
      <c r="B280" s="232" t="s">
        <v>2882</v>
      </c>
      <c r="C280" s="1366" t="s">
        <v>2883</v>
      </c>
      <c r="D280" s="1367"/>
      <c r="E280" s="1367"/>
      <c r="F280" s="1367"/>
      <c r="G280" s="1367"/>
      <c r="H280" s="1367"/>
      <c r="I280" s="1367"/>
      <c r="J280" s="1367"/>
      <c r="K280" s="1368"/>
      <c r="L280" s="35"/>
      <c r="M280" s="807"/>
      <c r="P280" s="1050"/>
      <c r="Q280" s="1050"/>
    </row>
    <row r="281" spans="2:17" ht="45" customHeight="1" x14ac:dyDescent="0.25">
      <c r="B281" s="232" t="s">
        <v>2884</v>
      </c>
      <c r="C281" s="1366" t="s">
        <v>2885</v>
      </c>
      <c r="D281" s="1367"/>
      <c r="E281" s="1367"/>
      <c r="F281" s="1367"/>
      <c r="G281" s="1367"/>
      <c r="H281" s="1367"/>
      <c r="I281" s="1367"/>
      <c r="J281" s="1367"/>
      <c r="K281" s="1368"/>
      <c r="L281" s="35"/>
      <c r="M281" s="807"/>
      <c r="P281" s="1050"/>
      <c r="Q281" s="1050"/>
    </row>
    <row r="282" spans="2:17" ht="30" customHeight="1" x14ac:dyDescent="0.25">
      <c r="B282" s="232" t="s">
        <v>2886</v>
      </c>
      <c r="C282" s="1366" t="s">
        <v>2887</v>
      </c>
      <c r="D282" s="1369"/>
      <c r="E282" s="1369"/>
      <c r="F282" s="1369"/>
      <c r="G282" s="1369"/>
      <c r="H282" s="1369"/>
      <c r="I282" s="1369"/>
      <c r="J282" s="1369"/>
      <c r="K282" s="1370"/>
      <c r="L282" s="35"/>
      <c r="M282" s="807"/>
      <c r="P282" s="1050"/>
      <c r="Q282" s="1050"/>
    </row>
    <row r="283" spans="2:17" ht="60" customHeight="1" x14ac:dyDescent="0.25">
      <c r="B283" s="232" t="s">
        <v>2888</v>
      </c>
      <c r="C283" s="1366" t="s">
        <v>2889</v>
      </c>
      <c r="D283" s="1367"/>
      <c r="E283" s="1367"/>
      <c r="F283" s="1367"/>
      <c r="G283" s="1367"/>
      <c r="H283" s="1367"/>
      <c r="I283" s="1367"/>
      <c r="J283" s="1367"/>
      <c r="K283" s="1368"/>
      <c r="L283" s="35"/>
      <c r="M283" s="807"/>
      <c r="P283" s="1050"/>
      <c r="Q283" s="1050"/>
    </row>
    <row r="284" spans="2:17" ht="15" customHeight="1" x14ac:dyDescent="0.25">
      <c r="B284" s="232" t="s">
        <v>2890</v>
      </c>
      <c r="C284" s="1366" t="s">
        <v>2891</v>
      </c>
      <c r="D284" s="1367"/>
      <c r="E284" s="1367"/>
      <c r="F284" s="1367"/>
      <c r="G284" s="1367"/>
      <c r="H284" s="1367"/>
      <c r="I284" s="1367"/>
      <c r="J284" s="1367"/>
      <c r="K284" s="1368"/>
      <c r="L284" s="35"/>
      <c r="M284" s="807"/>
      <c r="P284" s="1050"/>
      <c r="Q284" s="1050"/>
    </row>
    <row r="285" spans="2:17" ht="45" customHeight="1" x14ac:dyDescent="0.25">
      <c r="B285" s="232" t="s">
        <v>2892</v>
      </c>
      <c r="C285" s="1366" t="s">
        <v>2893</v>
      </c>
      <c r="D285" s="1367"/>
      <c r="E285" s="1367"/>
      <c r="F285" s="1367"/>
      <c r="G285" s="1367"/>
      <c r="H285" s="1367"/>
      <c r="I285" s="1367"/>
      <c r="J285" s="1367"/>
      <c r="K285" s="1368"/>
      <c r="L285" s="35"/>
      <c r="M285" s="1176"/>
      <c r="P285" s="1050"/>
      <c r="Q285" s="1050"/>
    </row>
    <row r="286" spans="2:17" ht="60" customHeight="1" x14ac:dyDescent="0.25">
      <c r="B286" s="232" t="s">
        <v>2894</v>
      </c>
      <c r="C286" s="1366" t="s">
        <v>2895</v>
      </c>
      <c r="D286" s="1367"/>
      <c r="E286" s="1367"/>
      <c r="F286" s="1367"/>
      <c r="G286" s="1367"/>
      <c r="H286" s="1367"/>
      <c r="I286" s="1367"/>
      <c r="J286" s="1367"/>
      <c r="K286" s="1368"/>
      <c r="L286" s="35"/>
      <c r="M286" s="807"/>
      <c r="N286" s="1176"/>
      <c r="O286" s="1176"/>
      <c r="P286" s="1050"/>
      <c r="Q286" s="1050"/>
    </row>
    <row r="287" spans="2:17" ht="15" customHeight="1" x14ac:dyDescent="0.25">
      <c r="B287" s="232" t="s">
        <v>2896</v>
      </c>
      <c r="C287" s="1366" t="s">
        <v>2897</v>
      </c>
      <c r="D287" s="1367"/>
      <c r="E287" s="1367"/>
      <c r="F287" s="1367"/>
      <c r="G287" s="1367"/>
      <c r="H287" s="1367"/>
      <c r="I287" s="1367"/>
      <c r="J287" s="1367"/>
      <c r="K287" s="1368"/>
      <c r="L287" s="35"/>
      <c r="M287" s="807"/>
      <c r="N287" s="1176"/>
      <c r="O287" s="1176"/>
      <c r="P287" s="1050"/>
      <c r="Q287" s="1050"/>
    </row>
    <row r="288" spans="2:17" ht="30" customHeight="1" x14ac:dyDescent="0.25">
      <c r="B288" s="232" t="s">
        <v>2898</v>
      </c>
      <c r="C288" s="1366" t="s">
        <v>2899</v>
      </c>
      <c r="D288" s="1367"/>
      <c r="E288" s="1367"/>
      <c r="F288" s="1367"/>
      <c r="G288" s="1367"/>
      <c r="H288" s="1367"/>
      <c r="I288" s="1367"/>
      <c r="J288" s="1367"/>
      <c r="K288" s="1368"/>
      <c r="L288" s="35"/>
      <c r="M288" s="807"/>
      <c r="P288" s="1050"/>
      <c r="Q288" s="1050"/>
    </row>
    <row r="289" spans="2:17" ht="45" customHeight="1" x14ac:dyDescent="0.25">
      <c r="B289" s="232" t="s">
        <v>2900</v>
      </c>
      <c r="C289" s="1366" t="s">
        <v>2901</v>
      </c>
      <c r="D289" s="1367"/>
      <c r="E289" s="1367"/>
      <c r="F289" s="1367"/>
      <c r="G289" s="1367"/>
      <c r="H289" s="1367"/>
      <c r="I289" s="1367"/>
      <c r="J289" s="1367"/>
      <c r="K289" s="1368"/>
      <c r="L289" s="35"/>
      <c r="M289" s="807"/>
      <c r="P289" s="1050"/>
      <c r="Q289" s="1050"/>
    </row>
    <row r="290" spans="2:17" ht="15" customHeight="1" x14ac:dyDescent="0.25">
      <c r="B290" s="232" t="s">
        <v>2902</v>
      </c>
      <c r="C290" s="1366" t="s">
        <v>2903</v>
      </c>
      <c r="D290" s="1367"/>
      <c r="E290" s="1367"/>
      <c r="F290" s="1367"/>
      <c r="G290" s="1367"/>
      <c r="H290" s="1367"/>
      <c r="I290" s="1367"/>
      <c r="J290" s="1367"/>
      <c r="K290" s="1368"/>
      <c r="L290" s="35"/>
      <c r="M290" s="807"/>
      <c r="P290" s="1050"/>
      <c r="Q290" s="1050"/>
    </row>
    <row r="291" spans="2:17" ht="15" customHeight="1" x14ac:dyDescent="0.25">
      <c r="B291" s="232" t="s">
        <v>2904</v>
      </c>
      <c r="C291" s="1366" t="s">
        <v>2905</v>
      </c>
      <c r="D291" s="1367"/>
      <c r="E291" s="1367"/>
      <c r="F291" s="1367"/>
      <c r="G291" s="1367"/>
      <c r="H291" s="1367"/>
      <c r="I291" s="1367"/>
      <c r="J291" s="1367"/>
      <c r="K291" s="1368"/>
      <c r="L291" s="35"/>
      <c r="M291" s="807"/>
      <c r="P291" s="1050"/>
      <c r="Q291" s="1050"/>
    </row>
    <row r="292" spans="2:17" ht="15" customHeight="1" x14ac:dyDescent="0.25">
      <c r="B292" s="232" t="s">
        <v>2906</v>
      </c>
      <c r="C292" s="1366" t="s">
        <v>2907</v>
      </c>
      <c r="D292" s="1367"/>
      <c r="E292" s="1367"/>
      <c r="F292" s="1367"/>
      <c r="G292" s="1367"/>
      <c r="H292" s="1367"/>
      <c r="I292" s="1367"/>
      <c r="J292" s="1367"/>
      <c r="K292" s="1368"/>
      <c r="L292" s="35"/>
      <c r="M292" s="807"/>
      <c r="P292" s="1050"/>
      <c r="Q292" s="1050"/>
    </row>
    <row r="293" spans="2:17" ht="15" customHeight="1" x14ac:dyDescent="0.25">
      <c r="B293" s="232" t="s">
        <v>2908</v>
      </c>
      <c r="C293" s="1366" t="s">
        <v>2909</v>
      </c>
      <c r="D293" s="1367"/>
      <c r="E293" s="1367"/>
      <c r="F293" s="1367"/>
      <c r="G293" s="1367"/>
      <c r="H293" s="1367"/>
      <c r="I293" s="1367"/>
      <c r="J293" s="1367"/>
      <c r="K293" s="1368"/>
      <c r="L293" s="35"/>
      <c r="M293" s="807"/>
      <c r="P293" s="1050"/>
      <c r="Q293" s="1050"/>
    </row>
    <row r="294" spans="2:17" ht="15" customHeight="1" x14ac:dyDescent="0.25">
      <c r="B294" s="1177" t="s">
        <v>2910</v>
      </c>
      <c r="C294" s="1178"/>
      <c r="D294" s="1179"/>
      <c r="E294" s="1179"/>
      <c r="F294" s="1179"/>
      <c r="G294" s="1179"/>
      <c r="H294" s="1179"/>
      <c r="I294" s="1179"/>
      <c r="J294" s="1179"/>
      <c r="K294" s="1180"/>
      <c r="L294" s="35"/>
      <c r="M294" s="807"/>
      <c r="P294" s="1050"/>
      <c r="Q294" s="1050"/>
    </row>
    <row r="295" spans="2:17" ht="30" customHeight="1" x14ac:dyDescent="0.25">
      <c r="B295" s="232" t="s">
        <v>2911</v>
      </c>
      <c r="C295" s="1366" t="s">
        <v>2912</v>
      </c>
      <c r="D295" s="1367"/>
      <c r="E295" s="1367"/>
      <c r="F295" s="1367"/>
      <c r="G295" s="1367"/>
      <c r="H295" s="1367"/>
      <c r="I295" s="1367"/>
      <c r="J295" s="1367"/>
      <c r="K295" s="1368"/>
      <c r="L295" s="35"/>
      <c r="M295" s="807"/>
      <c r="P295" s="1050"/>
      <c r="Q295" s="1050"/>
    </row>
    <row r="296" spans="2:17" ht="30" customHeight="1" x14ac:dyDescent="0.25">
      <c r="B296" s="232" t="s">
        <v>2913</v>
      </c>
      <c r="C296" s="1366" t="s">
        <v>2914</v>
      </c>
      <c r="D296" s="1367"/>
      <c r="E296" s="1367"/>
      <c r="F296" s="1367"/>
      <c r="G296" s="1367"/>
      <c r="H296" s="1367"/>
      <c r="I296" s="1367"/>
      <c r="J296" s="1367"/>
      <c r="K296" s="1368"/>
      <c r="L296" s="35"/>
      <c r="M296" s="807"/>
      <c r="P296" s="1050"/>
      <c r="Q296" s="1050"/>
    </row>
    <row r="297" spans="2:17" ht="15" customHeight="1" x14ac:dyDescent="0.25">
      <c r="B297" s="232" t="s">
        <v>2915</v>
      </c>
      <c r="C297" s="1366" t="s">
        <v>2916</v>
      </c>
      <c r="D297" s="1367"/>
      <c r="E297" s="1367"/>
      <c r="F297" s="1367"/>
      <c r="G297" s="1367"/>
      <c r="H297" s="1367"/>
      <c r="I297" s="1367"/>
      <c r="J297" s="1367"/>
      <c r="K297" s="1368"/>
      <c r="L297" s="35"/>
      <c r="M297" s="807"/>
      <c r="P297" s="1050"/>
      <c r="Q297" s="1050"/>
    </row>
    <row r="298" spans="2:17" ht="15" customHeight="1" x14ac:dyDescent="0.25">
      <c r="B298" s="1172" t="s">
        <v>2917</v>
      </c>
      <c r="C298" s="1173"/>
      <c r="D298" s="1174"/>
      <c r="E298" s="1174"/>
      <c r="F298" s="1174"/>
      <c r="G298" s="1174"/>
      <c r="H298" s="1174"/>
      <c r="I298" s="1174"/>
      <c r="J298" s="1174"/>
      <c r="K298" s="1175"/>
      <c r="L298" s="35"/>
      <c r="M298" s="807"/>
      <c r="P298" s="1050"/>
      <c r="Q298" s="1050"/>
    </row>
    <row r="299" spans="2:17" ht="30" customHeight="1" x14ac:dyDescent="0.25">
      <c r="B299" s="231" t="s">
        <v>2918</v>
      </c>
      <c r="C299" s="1366" t="s">
        <v>2919</v>
      </c>
      <c r="D299" s="1367"/>
      <c r="E299" s="1367"/>
      <c r="F299" s="1367"/>
      <c r="G299" s="1367"/>
      <c r="H299" s="1367"/>
      <c r="I299" s="1367"/>
      <c r="J299" s="1367"/>
      <c r="K299" s="1368"/>
      <c r="L299" s="35"/>
      <c r="M299" s="807"/>
      <c r="P299" s="1050"/>
      <c r="Q299" s="1050"/>
    </row>
    <row r="300" spans="2:17" ht="15" customHeight="1" x14ac:dyDescent="0.25">
      <c r="B300" s="1172" t="s">
        <v>2920</v>
      </c>
      <c r="C300" s="1173"/>
      <c r="D300" s="1174"/>
      <c r="E300" s="1174"/>
      <c r="F300" s="1174"/>
      <c r="G300" s="1174"/>
      <c r="H300" s="1174"/>
      <c r="I300" s="1174"/>
      <c r="J300" s="1174"/>
      <c r="K300" s="1175"/>
      <c r="L300" s="35"/>
      <c r="M300" s="807"/>
      <c r="P300" s="1050"/>
      <c r="Q300" s="1050"/>
    </row>
    <row r="301" spans="2:17" ht="60" customHeight="1" x14ac:dyDescent="0.25">
      <c r="B301" s="231" t="s">
        <v>2921</v>
      </c>
      <c r="C301" s="1366" t="s">
        <v>2922</v>
      </c>
      <c r="D301" s="1369"/>
      <c r="E301" s="1369"/>
      <c r="F301" s="1369"/>
      <c r="G301" s="1369"/>
      <c r="H301" s="1369"/>
      <c r="I301" s="1369"/>
      <c r="J301" s="1369"/>
      <c r="K301" s="1370"/>
      <c r="L301" s="35"/>
      <c r="M301" s="807"/>
      <c r="P301" s="1050"/>
      <c r="Q301" s="1050"/>
    </row>
    <row r="302" spans="2:17" ht="60" customHeight="1" x14ac:dyDescent="0.25">
      <c r="B302" s="231" t="s">
        <v>2923</v>
      </c>
      <c r="C302" s="1366" t="s">
        <v>2924</v>
      </c>
      <c r="D302" s="1367"/>
      <c r="E302" s="1367"/>
      <c r="F302" s="1367"/>
      <c r="G302" s="1367"/>
      <c r="H302" s="1367"/>
      <c r="I302" s="1367"/>
      <c r="J302" s="1367"/>
      <c r="K302" s="1368"/>
      <c r="L302" s="35"/>
      <c r="M302" s="807"/>
      <c r="P302" s="1050"/>
      <c r="Q302" s="1050"/>
    </row>
    <row r="303" spans="2:17" ht="60" customHeight="1" x14ac:dyDescent="0.25">
      <c r="B303" s="231" t="s">
        <v>2925</v>
      </c>
      <c r="C303" s="1366" t="s">
        <v>2926</v>
      </c>
      <c r="D303" s="1367"/>
      <c r="E303" s="1367"/>
      <c r="F303" s="1367"/>
      <c r="G303" s="1367"/>
      <c r="H303" s="1367"/>
      <c r="I303" s="1367"/>
      <c r="J303" s="1367"/>
      <c r="K303" s="1368"/>
      <c r="L303" s="35"/>
      <c r="M303" s="807"/>
      <c r="P303" s="1050"/>
      <c r="Q303" s="1050"/>
    </row>
    <row r="304" spans="2:17" ht="60" customHeight="1" x14ac:dyDescent="0.25">
      <c r="B304" s="231" t="s">
        <v>2927</v>
      </c>
      <c r="C304" s="1366" t="s">
        <v>2928</v>
      </c>
      <c r="D304" s="1367"/>
      <c r="E304" s="1367"/>
      <c r="F304" s="1367"/>
      <c r="G304" s="1367"/>
      <c r="H304" s="1367"/>
      <c r="I304" s="1367"/>
      <c r="J304" s="1367"/>
      <c r="K304" s="1368"/>
      <c r="L304" s="35"/>
      <c r="M304" s="807"/>
      <c r="P304" s="1050"/>
      <c r="Q304" s="1050"/>
    </row>
    <row r="305" spans="2:17" ht="15" customHeight="1" x14ac:dyDescent="0.25">
      <c r="B305" s="231" t="s">
        <v>2929</v>
      </c>
      <c r="C305" s="1366" t="s">
        <v>2930</v>
      </c>
      <c r="D305" s="1367"/>
      <c r="E305" s="1367"/>
      <c r="F305" s="1367"/>
      <c r="G305" s="1367"/>
      <c r="H305" s="1367"/>
      <c r="I305" s="1367"/>
      <c r="J305" s="1367"/>
      <c r="K305" s="1368"/>
      <c r="L305" s="35"/>
      <c r="M305" s="807"/>
      <c r="P305" s="1050"/>
      <c r="Q305" s="1050"/>
    </row>
    <row r="306" spans="2:17" ht="45" customHeight="1" x14ac:dyDescent="0.25">
      <c r="B306" s="231" t="s">
        <v>2931</v>
      </c>
      <c r="C306" s="1366" t="s">
        <v>2932</v>
      </c>
      <c r="D306" s="1367"/>
      <c r="E306" s="1367"/>
      <c r="F306" s="1367"/>
      <c r="G306" s="1367"/>
      <c r="H306" s="1367"/>
      <c r="I306" s="1367"/>
      <c r="J306" s="1367"/>
      <c r="K306" s="1368"/>
      <c r="L306" s="35"/>
      <c r="P306" s="1050"/>
      <c r="Q306" s="1050"/>
    </row>
    <row r="307" spans="2:17" ht="15" customHeight="1" x14ac:dyDescent="0.25">
      <c r="B307" s="1172" t="s">
        <v>2933</v>
      </c>
      <c r="C307" s="1173"/>
      <c r="D307" s="1174"/>
      <c r="E307" s="1174"/>
      <c r="F307" s="1174"/>
      <c r="G307" s="1174"/>
      <c r="H307" s="1174"/>
      <c r="I307" s="1174"/>
      <c r="J307" s="1174"/>
      <c r="K307" s="1175"/>
      <c r="L307" s="35"/>
      <c r="M307" s="807"/>
      <c r="P307" s="1050"/>
      <c r="Q307" s="1050"/>
    </row>
    <row r="308" spans="2:17" ht="45" customHeight="1" x14ac:dyDescent="0.25">
      <c r="B308" s="231" t="s">
        <v>2934</v>
      </c>
      <c r="C308" s="1366" t="s">
        <v>2935</v>
      </c>
      <c r="D308" s="1367"/>
      <c r="E308" s="1367"/>
      <c r="F308" s="1367"/>
      <c r="G308" s="1367"/>
      <c r="H308" s="1367"/>
      <c r="I308" s="1367"/>
      <c r="J308" s="1367"/>
      <c r="K308" s="1368"/>
      <c r="M308" s="807"/>
      <c r="P308" s="1050"/>
      <c r="Q308" s="1050"/>
    </row>
    <row r="309" spans="2:17" ht="45" customHeight="1" x14ac:dyDescent="0.25">
      <c r="B309" s="1181" t="s">
        <v>2936</v>
      </c>
      <c r="C309" s="1363" t="s">
        <v>2937</v>
      </c>
      <c r="D309" s="1364"/>
      <c r="E309" s="1364"/>
      <c r="F309" s="1364"/>
      <c r="G309" s="1364"/>
      <c r="H309" s="1364"/>
      <c r="I309" s="1364"/>
      <c r="J309" s="1364"/>
      <c r="K309" s="1365"/>
      <c r="L309" s="35"/>
      <c r="M309" s="807"/>
      <c r="P309" s="1050"/>
      <c r="Q309" s="1050"/>
    </row>
    <row r="310" spans="2:17" ht="15" customHeight="1" x14ac:dyDescent="0.25">
      <c r="B310" s="1182" t="s">
        <v>2938</v>
      </c>
      <c r="C310" s="1179"/>
      <c r="D310" s="1179"/>
      <c r="E310" s="1179"/>
      <c r="F310" s="1179"/>
      <c r="G310" s="1179"/>
      <c r="H310" s="1179"/>
      <c r="I310" s="1179"/>
      <c r="J310" s="1179"/>
      <c r="K310" s="1180"/>
      <c r="L310" s="35"/>
      <c r="M310" s="807"/>
      <c r="P310" s="1050"/>
      <c r="Q310" s="1050"/>
    </row>
    <row r="311" spans="2:17" ht="30" customHeight="1" x14ac:dyDescent="0.25">
      <c r="B311" s="231" t="s">
        <v>2939</v>
      </c>
      <c r="C311" s="1366" t="s">
        <v>2940</v>
      </c>
      <c r="D311" s="1367"/>
      <c r="E311" s="1367"/>
      <c r="F311" s="1367"/>
      <c r="G311" s="1367"/>
      <c r="H311" s="1367"/>
      <c r="I311" s="1367"/>
      <c r="J311" s="1367"/>
      <c r="K311" s="1368"/>
      <c r="P311" s="1050"/>
      <c r="Q311" s="1050"/>
    </row>
    <row r="312" spans="2:17" ht="30" customHeight="1" x14ac:dyDescent="0.25">
      <c r="B312" s="231" t="s">
        <v>2941</v>
      </c>
      <c r="C312" s="1366" t="s">
        <v>2942</v>
      </c>
      <c r="D312" s="1367"/>
      <c r="E312" s="1367"/>
      <c r="F312" s="1367"/>
      <c r="G312" s="1367"/>
      <c r="H312" s="1367"/>
      <c r="I312" s="1367"/>
      <c r="J312" s="1367"/>
      <c r="K312" s="1368"/>
      <c r="P312" s="1050"/>
      <c r="Q312" s="1050"/>
    </row>
    <row r="313" spans="2:17" ht="30" customHeight="1" x14ac:dyDescent="0.25">
      <c r="B313" s="231" t="s">
        <v>2943</v>
      </c>
      <c r="C313" s="1366" t="s">
        <v>2944</v>
      </c>
      <c r="D313" s="1367"/>
      <c r="E313" s="1367"/>
      <c r="F313" s="1367"/>
      <c r="G313" s="1367"/>
      <c r="H313" s="1367"/>
      <c r="I313" s="1367"/>
      <c r="J313" s="1367"/>
      <c r="K313" s="1368"/>
      <c r="P313" s="1050"/>
      <c r="Q313" s="1050"/>
    </row>
    <row r="314" spans="2:17" ht="30" customHeight="1" x14ac:dyDescent="0.25">
      <c r="B314" s="231" t="s">
        <v>2945</v>
      </c>
      <c r="C314" s="1366" t="s">
        <v>2946</v>
      </c>
      <c r="D314" s="1367"/>
      <c r="E314" s="1367"/>
      <c r="F314" s="1367"/>
      <c r="G314" s="1367"/>
      <c r="H314" s="1367"/>
      <c r="I314" s="1367"/>
      <c r="J314" s="1367"/>
      <c r="K314" s="1368"/>
      <c r="P314" s="1050"/>
      <c r="Q314" s="1050"/>
    </row>
    <row r="315" spans="2:17" ht="15" customHeight="1" x14ac:dyDescent="0.25">
      <c r="B315" s="231" t="s">
        <v>2947</v>
      </c>
      <c r="C315" s="1366" t="s">
        <v>2948</v>
      </c>
      <c r="D315" s="1367"/>
      <c r="E315" s="1367"/>
      <c r="F315" s="1367"/>
      <c r="G315" s="1367"/>
      <c r="H315" s="1367"/>
      <c r="I315" s="1367"/>
      <c r="J315" s="1367"/>
      <c r="K315" s="1368"/>
      <c r="P315" s="1050"/>
      <c r="Q315" s="1050"/>
    </row>
    <row r="316" spans="2:17" ht="15" customHeight="1" x14ac:dyDescent="0.25">
      <c r="B316" s="1182" t="s">
        <v>2949</v>
      </c>
      <c r="C316" s="1183" t="str">
        <f>$C$127</f>
        <v>Tax rate</v>
      </c>
      <c r="D316" s="1179"/>
      <c r="E316" s="1179"/>
      <c r="F316" s="1179"/>
      <c r="G316" s="1179"/>
      <c r="H316" s="1179"/>
      <c r="I316" s="1179"/>
      <c r="J316" s="1179"/>
      <c r="K316" s="1180"/>
      <c r="P316" s="1050"/>
      <c r="Q316" s="1050"/>
    </row>
    <row r="317" spans="2:17" ht="15" customHeight="1" thickBot="1" x14ac:dyDescent="0.3">
      <c r="B317" s="1184" t="s">
        <v>2950</v>
      </c>
      <c r="C317" s="1360" t="s">
        <v>2951</v>
      </c>
      <c r="D317" s="1361"/>
      <c r="E317" s="1361"/>
      <c r="F317" s="1361"/>
      <c r="G317" s="1361"/>
      <c r="H317" s="1361"/>
      <c r="I317" s="1361"/>
      <c r="J317" s="1361"/>
      <c r="K317" s="1362"/>
      <c r="P317" s="1050"/>
      <c r="Q317" s="1050"/>
    </row>
    <row r="318" spans="2:17" x14ac:dyDescent="0.25"/>
  </sheetData>
  <sheetProtection algorithmName="SHA-512" hashValue="MX3lfCDwsJ9vFLHlbeI0/u8JojlDM96JXDMb+RFjwH2xQNn2gIybw/Vwean4Fopweg0CfiR8NbK4hMhD9djJ4A==" saltValue="+sP6bDwMsc8XU09gJgfLLA==" spinCount="100000" sheet="1" objects="1" scenarios="1" autoFilter="0"/>
  <autoFilter ref="N1:N317"/>
  <mergeCells count="55">
    <mergeCell ref="C267:K267"/>
    <mergeCell ref="M1:P1"/>
    <mergeCell ref="B3:C3"/>
    <mergeCell ref="T4:X4"/>
    <mergeCell ref="AA4:AE4"/>
    <mergeCell ref="B5:F5"/>
    <mergeCell ref="G5:K5"/>
    <mergeCell ref="B259:K259"/>
    <mergeCell ref="B261:K261"/>
    <mergeCell ref="C263:K263"/>
    <mergeCell ref="C265:K265"/>
    <mergeCell ref="C266:K266"/>
    <mergeCell ref="C280:K280"/>
    <mergeCell ref="C268:K268"/>
    <mergeCell ref="C269:K269"/>
    <mergeCell ref="C270:K270"/>
    <mergeCell ref="C271:K271"/>
    <mergeCell ref="C272:K272"/>
    <mergeCell ref="C273:K273"/>
    <mergeCell ref="C274:K274"/>
    <mergeCell ref="C275:K275"/>
    <mergeCell ref="C277:K277"/>
    <mergeCell ref="C278:K278"/>
    <mergeCell ref="C279:K279"/>
    <mergeCell ref="C292:K292"/>
    <mergeCell ref="C281:K281"/>
    <mergeCell ref="C282:K282"/>
    <mergeCell ref="C283:K283"/>
    <mergeCell ref="C284:K284"/>
    <mergeCell ref="C285:K285"/>
    <mergeCell ref="C286:K286"/>
    <mergeCell ref="C287:K287"/>
    <mergeCell ref="C288:K288"/>
    <mergeCell ref="C289:K289"/>
    <mergeCell ref="C290:K290"/>
    <mergeCell ref="C291:K291"/>
    <mergeCell ref="C308:K308"/>
    <mergeCell ref="C293:K293"/>
    <mergeCell ref="C295:K295"/>
    <mergeCell ref="C296:K296"/>
    <mergeCell ref="C297:K297"/>
    <mergeCell ref="C299:K299"/>
    <mergeCell ref="C301:K301"/>
    <mergeCell ref="C302:K302"/>
    <mergeCell ref="C303:K303"/>
    <mergeCell ref="C304:K304"/>
    <mergeCell ref="C305:K305"/>
    <mergeCell ref="C306:K306"/>
    <mergeCell ref="C317:K317"/>
    <mergeCell ref="C309:K309"/>
    <mergeCell ref="C311:K311"/>
    <mergeCell ref="C312:K312"/>
    <mergeCell ref="C313:K313"/>
    <mergeCell ref="C314:K314"/>
    <mergeCell ref="C315:K315"/>
  </mergeCells>
  <conditionalFormatting sqref="P6:Q129">
    <cfRule type="cellIs" dxfId="22" priority="23" operator="equal">
      <formula>0</formula>
    </cfRule>
  </conditionalFormatting>
  <dataValidations count="4">
    <dataValidation type="decimal" errorStyle="warning" operator="greaterThan" allowBlank="1" showInputMessage="1" showErrorMessage="1" error="Inputs should be positive" sqref="G8:K18">
      <formula1>0</formula1>
    </dataValidation>
    <dataValidation type="decimal" errorStyle="warning" operator="lessThan" allowBlank="1" showInputMessage="1" showErrorMessage="1" error="All inputs should be negative" sqref="G21:K31 G40:K40 G43:K43 G36:K36 G49:K49 G53:K54 G61:K61 G64:K64 G67:K67 G73:K73 G77:K77 G85:K85 G96:K101 G109:K111 G121:K125 G46:K46">
      <formula1>0</formula1>
    </dataValidation>
    <dataValidation type="decimal" errorStyle="warning" operator="greaterThan" allowBlank="1" showInputMessage="1" showErrorMessage="1" error="All inputs should be positive" sqref="G114:K118 G38:K39 G42:K42 G34:K35 G48:K48 G55:K55 G59:K59 G62:K62 G65:K65 G68:K68 G72:K72 G78:K78 G82:K82 G88:K93 G104:K106 G45:K45">
      <formula1>0</formula1>
    </dataValidation>
    <dataValidation type="whole" errorStyle="warning" operator="lessThan" allowBlank="1" showInputMessage="1" showErrorMessage="1" error="All inputs should be negative" sqref="G57:K58">
      <formula1>0</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rowBreaks count="2" manualBreakCount="2">
    <brk id="79" min="1" max="13" man="1"/>
    <brk id="293" min="1" max="10" man="1"/>
  </rowBreaks>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2" id="{349B4503-FB08-484D-B7A7-6953CBE1FFC4}">
            <xm:f>'\\stwater.intra\stw\Strategy &amp; Regulation\PR19\450_IAP response\Hafren Dyfrdwy\Resubmission Appendices\[Supporting Information - HDD Data Tables.xlsb]Validation flags'!#REF!&lt;&gt;"Thames Water"</xm:f>
            <x14:dxf>
              <fill>
                <patternFill>
                  <bgColor rgb="FFE0DCD8"/>
                </patternFill>
              </fill>
            </x14:dxf>
          </x14:cfRule>
          <xm:sqref>G16:K16</xm:sqref>
        </x14:conditionalFormatting>
        <x14:conditionalFormatting xmlns:xm="http://schemas.microsoft.com/office/excel/2006/main">
          <x14:cfRule type="expression" priority="21" id="{29C50988-C4FC-489E-9D9D-61DF9706BF9B}">
            <xm:f>'\\stwater.intra\stw\Strategy &amp; Regulation\PR19\450_IAP response\Hafren Dyfrdwy\Resubmission Appendices\[Supporting Information - HDD Data Tables.xlsb]Validation flags'!#REF!&lt;&gt;"Thames Water"</xm:f>
            <x14:dxf>
              <fill>
                <patternFill>
                  <bgColor rgb="FFE0DCD8"/>
                </patternFill>
              </fill>
            </x14:dxf>
          </x14:cfRule>
          <xm:sqref>G29:K29</xm:sqref>
        </x14:conditionalFormatting>
        <x14:conditionalFormatting xmlns:xm="http://schemas.microsoft.com/office/excel/2006/main">
          <x14:cfRule type="expression" priority="20" id="{9B533E3A-91C1-459B-A11F-8193206A8C02}">
            <xm:f>'\\stwater.intra\stw\Strategy &amp; Regulation\PR19\450_IAP response\Hafren Dyfrdwy\Resubmission Appendices\[Supporting Information - HDD Data Tables.xlsb]Validation flags'!#REF!&lt;&gt;"Thames Water"</xm:f>
            <x14:dxf>
              <fill>
                <patternFill>
                  <bgColor rgb="FFE0DCD8"/>
                </patternFill>
              </fill>
            </x14:dxf>
          </x14:cfRule>
          <xm:sqref>G48:K48</xm:sqref>
        </x14:conditionalFormatting>
        <x14:conditionalFormatting xmlns:xm="http://schemas.microsoft.com/office/excel/2006/main">
          <x14:cfRule type="expression" priority="19" id="{47C65DA9-0054-435E-AA0B-8DE1F2D9614B}">
            <xm:f>'\\stwater.intra\stw\Strategy &amp; Regulation\PR19\450_IAP response\Hafren Dyfrdwy\Resubmission Appendices\[Supporting Information - HDD Data Tables.xlsb]Validation flags'!#REF!&lt;&gt;"Thames Water"</xm:f>
            <x14:dxf>
              <fill>
                <patternFill>
                  <bgColor rgb="FFE0DCD8"/>
                </patternFill>
              </fill>
            </x14:dxf>
          </x14:cfRule>
          <xm:sqref>G49:K49</xm:sqref>
        </x14:conditionalFormatting>
        <x14:conditionalFormatting xmlns:xm="http://schemas.microsoft.com/office/excel/2006/main">
          <x14:cfRule type="expression" priority="18" id="{4F03B566-CB0E-483C-B28D-4550E5F1FD8F}">
            <xm:f>'\\stwater.intra\stw\Strategy &amp; Regulation\PR19\450_IAP response\Hafren Dyfrdwy\Resubmission Appendices\[Supporting Information - HDD Data Tables.xlsb]Validation flags'!#REF!&lt;&gt;"Thames Water"</xm:f>
            <x14:dxf>
              <fill>
                <patternFill>
                  <bgColor rgb="FFE0DCD8"/>
                </patternFill>
              </fill>
            </x14:dxf>
          </x14:cfRule>
          <xm:sqref>G67:K68</xm:sqref>
        </x14:conditionalFormatting>
        <x14:conditionalFormatting xmlns:xm="http://schemas.microsoft.com/office/excel/2006/main">
          <x14:cfRule type="expression" priority="17" id="{DED5FAB2-9651-42FC-B92A-82F020EBE5A7}">
            <xm:f>'\\stwater.intra\stw\Strategy &amp; Regulation\PR19\450_IAP response\Hafren Dyfrdwy\Resubmission Appendices\[Supporting Information - HDD Data Tables.xlsb]Validation flags'!#REF!&lt;&gt;"Thames Water"</xm:f>
            <x14:dxf>
              <fill>
                <patternFill>
                  <bgColor rgb="FFE0DCD8"/>
                </patternFill>
              </fill>
            </x14:dxf>
          </x14:cfRule>
          <xm:sqref>G92:K92</xm:sqref>
        </x14:conditionalFormatting>
        <x14:conditionalFormatting xmlns:xm="http://schemas.microsoft.com/office/excel/2006/main">
          <x14:cfRule type="expression" priority="16" id="{E1A36293-291F-452D-9ECE-C08FEDBABB16}">
            <xm:f>'\\stwater.intra\stw\Strategy &amp; Regulation\PR19\450_IAP response\Hafren Dyfrdwy\Resubmission Appendices\[Supporting Information - HDD Data Tables.xlsb]Validation flags'!#REF!&lt;&gt;"Thames Water"</xm:f>
            <x14:dxf>
              <fill>
                <patternFill>
                  <bgColor rgb="FFE0DCD8"/>
                </patternFill>
              </fill>
            </x14:dxf>
          </x14:cfRule>
          <xm:sqref>G100:K100</xm:sqref>
        </x14:conditionalFormatting>
        <x14:conditionalFormatting xmlns:xm="http://schemas.microsoft.com/office/excel/2006/main">
          <x14:cfRule type="expression" priority="15" id="{F678260E-6669-450B-9774-06C21E13624C}">
            <xm:f>'\\stwater.intra\stw\Strategy &amp; Regulation\PR19\450_IAP response\Hafren Dyfrdwy\Resubmission Appendices\[Supporting Information - HDD Data Tables.xlsb]Validation flags'!#REF!&lt;&gt;"Thames Water"</xm:f>
            <x14:dxf>
              <fill>
                <patternFill>
                  <bgColor rgb="FFE0DCD8"/>
                </patternFill>
              </fill>
            </x14:dxf>
          </x14:cfRule>
          <xm:sqref>G118:K118</xm:sqref>
        </x14:conditionalFormatting>
        <x14:conditionalFormatting xmlns:xm="http://schemas.microsoft.com/office/excel/2006/main">
          <x14:cfRule type="expression" priority="14" id="{4F9AB4FA-2AFA-4727-82D4-C3CAF6A92805}">
            <xm:f>'\\stwater.intra\stw\Strategy &amp; Regulation\PR19\450_IAP response\Hafren Dyfrdwy\Resubmission Appendices\[Supporting Information - HDD Data Tables.xlsb]Validation flags'!#REF!&lt;&gt;"Thames Water"</xm:f>
            <x14:dxf>
              <fill>
                <patternFill>
                  <bgColor rgb="FFE0DCD8"/>
                </patternFill>
              </fill>
            </x14:dxf>
          </x14:cfRule>
          <xm:sqref>G125:K125</xm:sqref>
        </x14:conditionalFormatting>
        <x14:conditionalFormatting xmlns:xm="http://schemas.microsoft.com/office/excel/2006/main">
          <x14:cfRule type="expression" priority="13" id="{1EDBDE2E-F5D2-49A1-B6AD-97AB3BF889FF}">
            <xm:f>'\\stwater.intra\stw\Strategy &amp; Regulation\PR19\450_IAP response\Hafren Dyfrdwy\Resubmission Appendices\[Supporting Information - HDD Data Tables.xlsb]Validation flags'!#REF!=1</xm:f>
            <x14:dxf>
              <fill>
                <patternFill>
                  <bgColor rgb="FFE0DCD8"/>
                </patternFill>
              </fill>
            </x14:dxf>
          </x14:cfRule>
          <xm:sqref>G14:K15</xm:sqref>
        </x14:conditionalFormatting>
        <x14:conditionalFormatting xmlns:xm="http://schemas.microsoft.com/office/excel/2006/main">
          <x14:cfRule type="expression" priority="12" id="{3AE615DE-0465-4AD2-AD6A-20A45D7B57EE}">
            <xm:f>'\\stwater.intra\stw\Strategy &amp; Regulation\PR19\450_IAP response\Hafren Dyfrdwy\Resubmission Appendices\[Supporting Information - HDD Data Tables.xlsb]Validation flags'!#REF!=1</xm:f>
            <x14:dxf>
              <fill>
                <patternFill>
                  <bgColor rgb="FFE0DCD8"/>
                </patternFill>
              </fill>
            </x14:dxf>
          </x14:cfRule>
          <xm:sqref>G27:K28</xm:sqref>
        </x14:conditionalFormatting>
        <x14:conditionalFormatting xmlns:xm="http://schemas.microsoft.com/office/excel/2006/main">
          <x14:cfRule type="expression" priority="11" id="{EA627CF8-1289-4D3D-B0E0-58024955CAEE}">
            <xm:f>'\\stwater.intra\stw\Strategy &amp; Regulation\PR19\450_IAP response\Hafren Dyfrdwy\Resubmission Appendices\[Supporting Information - HDD Data Tables.xlsb]Validation flags'!#REF!=1</xm:f>
            <x14:dxf>
              <fill>
                <patternFill>
                  <bgColor rgb="FFE0DCD8"/>
                </patternFill>
              </fill>
            </x14:dxf>
          </x14:cfRule>
          <xm:sqref>G42:K43</xm:sqref>
        </x14:conditionalFormatting>
        <x14:conditionalFormatting xmlns:xm="http://schemas.microsoft.com/office/excel/2006/main">
          <x14:cfRule type="expression" priority="10" id="{AB979EB8-BE22-48AA-A0BD-3E4E173E4675}">
            <xm:f>'\\stwater.intra\stw\Strategy &amp; Regulation\PR19\450_IAP response\Hafren Dyfrdwy\Resubmission Appendices\[Supporting Information - HDD Data Tables.xlsb]Validation flags'!#REF!=1</xm:f>
            <x14:dxf>
              <fill>
                <patternFill>
                  <bgColor rgb="FFE0DCD8"/>
                </patternFill>
              </fill>
            </x14:dxf>
          </x14:cfRule>
          <xm:sqref>G61:K62</xm:sqref>
        </x14:conditionalFormatting>
        <x14:conditionalFormatting xmlns:xm="http://schemas.microsoft.com/office/excel/2006/main">
          <x14:cfRule type="expression" priority="9" id="{D1E0FEAF-9EE3-4087-9670-8B74D7E1EFAE}">
            <xm:f>'\\stwater.intra\stw\Strategy &amp; Regulation\PR19\450_IAP response\Hafren Dyfrdwy\Resubmission Appendices\[Supporting Information - HDD Data Tables.xlsb]Validation flags'!#REF!=1</xm:f>
            <x14:dxf>
              <fill>
                <patternFill>
                  <bgColor rgb="FFE0DCD8"/>
                </patternFill>
              </fill>
            </x14:dxf>
          </x14:cfRule>
          <xm:sqref>G64:K65</xm:sqref>
        </x14:conditionalFormatting>
        <x14:conditionalFormatting xmlns:xm="http://schemas.microsoft.com/office/excel/2006/main">
          <x14:cfRule type="expression" priority="8" id="{895C1B7B-D31F-4B55-8CF0-F89655BF35B7}">
            <xm:f>'\\stwater.intra\stw\Strategy &amp; Regulation\PR19\450_IAP response\Hafren Dyfrdwy\Resubmission Appendices\[Supporting Information - HDD Data Tables.xlsb]Validation flags'!#REF!=1</xm:f>
            <x14:dxf>
              <fill>
                <patternFill>
                  <bgColor rgb="FFE0DCD8"/>
                </patternFill>
              </fill>
            </x14:dxf>
          </x14:cfRule>
          <xm:sqref>G90:K91</xm:sqref>
        </x14:conditionalFormatting>
        <x14:conditionalFormatting xmlns:xm="http://schemas.microsoft.com/office/excel/2006/main">
          <x14:cfRule type="expression" priority="7" id="{926063A6-46C2-470B-91B7-6AAC70878892}">
            <xm:f>'\\stwater.intra\stw\Strategy &amp; Regulation\PR19\450_IAP response\Hafren Dyfrdwy\Resubmission Appendices\[Supporting Information - HDD Data Tables.xlsb]Validation flags'!#REF!=1</xm:f>
            <x14:dxf>
              <fill>
                <patternFill>
                  <bgColor rgb="FFE0DCD8"/>
                </patternFill>
              </fill>
            </x14:dxf>
          </x14:cfRule>
          <xm:sqref>G98:K99</xm:sqref>
        </x14:conditionalFormatting>
        <x14:conditionalFormatting xmlns:xm="http://schemas.microsoft.com/office/excel/2006/main">
          <x14:cfRule type="expression" priority="6" id="{FABE07A3-D4FA-43AB-BC61-3A410C026DA9}">
            <xm:f>'\\stwater.intra\stw\Strategy &amp; Regulation\PR19\450_IAP response\Hafren Dyfrdwy\Resubmission Appendices\[Supporting Information - HDD Data Tables.xlsb]Validation flags'!#REF!=1</xm:f>
            <x14:dxf>
              <fill>
                <patternFill>
                  <bgColor rgb="FFE0DCD8"/>
                </patternFill>
              </fill>
            </x14:dxf>
          </x14:cfRule>
          <xm:sqref>G116:K117</xm:sqref>
        </x14:conditionalFormatting>
        <x14:conditionalFormatting xmlns:xm="http://schemas.microsoft.com/office/excel/2006/main">
          <x14:cfRule type="expression" priority="5" id="{234482DD-9DE5-4231-9F14-2274166F0A4B}">
            <xm:f>'\\stwater.intra\stw\Strategy &amp; Regulation\PR19\450_IAP response\Hafren Dyfrdwy\Resubmission Appendices\[Supporting Information - HDD Data Tables.xlsb]Validation flags'!#REF!=1</xm:f>
            <x14:dxf>
              <fill>
                <patternFill>
                  <bgColor rgb="FFE0DCD8"/>
                </patternFill>
              </fill>
            </x14:dxf>
          </x14:cfRule>
          <xm:sqref>G123:K124</xm:sqref>
        </x14:conditionalFormatting>
        <x14:conditionalFormatting xmlns:xm="http://schemas.microsoft.com/office/excel/2006/main">
          <x14:cfRule type="expression" priority="4" id="{40F5AF95-5873-4C39-8201-5F31464A26F6}">
            <xm:f>'\\stwater.intra\stw\Strategy &amp; Regulation\PR19\450_IAP response\Hafren Dyfrdwy\Resubmission Appendices\[Supporting Information - HDD Data Tables.xlsb]Validation flags'!#REF!=1</xm:f>
            <x14:dxf>
              <fill>
                <patternFill>
                  <bgColor rgb="FFE0DCD8"/>
                </patternFill>
              </fill>
            </x14:dxf>
          </x14:cfRule>
          <xm:sqref>G45:K46</xm:sqref>
        </x14:conditionalFormatting>
        <x14:conditionalFormatting xmlns:xm="http://schemas.microsoft.com/office/excel/2006/main">
          <x14:cfRule type="expression" priority="3" id="{B134AE17-8C14-4F86-B305-1B317E258A23}">
            <xm:f>'\\stwater.intra\stw\Strategy &amp; Regulation\PR19\450_IAP response\Hafren Dyfrdwy\Resubmission Appendices\[Supporting Information - HDD Data Tables.xlsb]Validation flags'!#REF!&lt;&gt;"Thames Water"</xm:f>
            <x14:dxf>
              <fill>
                <patternFill>
                  <bgColor rgb="FFE0DCD8"/>
                </patternFill>
              </fill>
            </x14:dxf>
          </x14:cfRule>
          <xm:sqref>G129:K129</xm:sqref>
        </x14:conditionalFormatting>
        <x14:conditionalFormatting xmlns:xm="http://schemas.microsoft.com/office/excel/2006/main">
          <x14:cfRule type="expression" priority="2" id="{E443FA1B-C240-40D4-B704-38377E75C50F}">
            <xm:f>'\\stwater.intra\stw\Strategy &amp; Regulation\PR19\450_IAP response\Hafren Dyfrdwy\Resubmission Appendices\[Supporting Information - HDD Data Tables.xlsb]Validation flags'!#REF!&lt;&gt;"Thames Water"</xm:f>
            <x14:dxf>
              <fill>
                <patternFill>
                  <bgColor rgb="FFE0DCD8"/>
                </patternFill>
              </fill>
            </x14:dxf>
          </x14:cfRule>
          <xm:sqref>G106:K106</xm:sqref>
        </x14:conditionalFormatting>
        <x14:conditionalFormatting xmlns:xm="http://schemas.microsoft.com/office/excel/2006/main">
          <x14:cfRule type="expression" priority="1" id="{E550B0F0-395D-4A06-9A74-32FA31D11E38}">
            <xm:f>'\\stwater.intra\stw\Strategy &amp; Regulation\PR19\450_IAP response\Hafren Dyfrdwy\Resubmission Appendices\[Supporting Information - HDD Data Tables.xlsb]Validation flags'!#REF!&lt;&gt;"Thames Water"</xm:f>
            <x14:dxf>
              <fill>
                <patternFill>
                  <bgColor rgb="FFE0DCD8"/>
                </patternFill>
              </fill>
            </x14:dxf>
          </x14:cfRule>
          <xm:sqref>G111:K111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Overview</vt:lpstr>
      <vt:lpstr>WS1</vt:lpstr>
      <vt:lpstr>WS2</vt:lpstr>
      <vt:lpstr>WWS1</vt:lpstr>
      <vt:lpstr>WWS2</vt:lpstr>
      <vt:lpstr>R1</vt:lpstr>
      <vt:lpstr>R4</vt:lpstr>
      <vt:lpstr>App26</vt:lpstr>
      <vt:lpstr>'App26'!Print_Area</vt:lpstr>
    </vt:vector>
  </TitlesOfParts>
  <Company>STW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Orsi, Kay</dc:creator>
  <cp:lastModifiedBy>Orsi, Kay</cp:lastModifiedBy>
  <dcterms:created xsi:type="dcterms:W3CDTF">2019-08-28T07:33:35Z</dcterms:created>
  <dcterms:modified xsi:type="dcterms:W3CDTF">2019-08-29T16:51:11Z</dcterms:modified>
</cp:coreProperties>
</file>